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etunjuk" sheetId="1" state="visible" r:id="rId3"/>
    <sheet name="Parameter" sheetId="2" state="visible" r:id="rId4"/>
    <sheet name="Register Faktur" sheetId="3" state="visible" r:id="rId5"/>
    <sheet name="Validasi Vendor" sheetId="4" state="visible" r:id="rId6"/>
    <sheet name="Faktur Bermasalah" sheetId="5" state="visible" r:id="rId7"/>
    <sheet name="Checklist Siklus" sheetId="6" state="visible" r:id="rId8"/>
    <sheet name="Pedoman DPP" sheetId="7" state="visible" r:id="rId9"/>
    <sheet name="Ringkasan KPI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<sst xmlns="http://schemas.openxmlformats.org/spreadsheetml/2006/main" count="271" uniqueCount="223">
  <si>
    <t xml:space="preserve">Template Register Kontrol Pengkreditan Pajak Masukan</t>
  </si>
  <si>
    <t xml:space="preserve">Pendamping artikel 'Pengkreditan Pajak Masukan dalam Siklus PPN Bulanan: Kerangka Kontrol agar Tidak Jadi Beban Biaya'. Versi Oktober 2026.</t>
  </si>
  <si>
    <t xml:space="preserve">Cara pakai</t>
  </si>
  <si>
    <t xml:space="preserve">1. Parameter</t>
  </si>
  <si>
    <t xml:space="preserve">Tinjau angka di lembar Parameter, terutama batas pengkreditan, tanggal batas unggah, ambang peringatan, dan interval validasi ulang.</t>
  </si>
  <si>
    <t xml:space="preserve">2. Validasi Vendor</t>
  </si>
  <si>
    <t xml:space="preserve">Daftarkan vendor beserta NPWP 16 digit dan statusnya (Titik Kontrol 1). Kolom 'Kesiapan vendor' menentukan boleh tidaknya transaksi diproses.</t>
  </si>
  <si>
    <t xml:space="preserve">3. Register Faktur</t>
  </si>
  <si>
    <t xml:space="preserve">Catat tiap faktur masukan. Kolom abu-abu menghitung masa pajak, batas pengkreditan, sisa hari, dan status kontrol yang menunjuk titik kontrol berikutnya.</t>
  </si>
  <si>
    <t xml:space="preserve">4. Faktur Bermasalah</t>
  </si>
  <si>
    <t xml:space="preserve">Faktur yang gagal three-way matching dicatat di sini lengkap dengan tindakan dan dasar reklasifikasi sebagai jejak audit (Titik Kontrol 3).</t>
  </si>
  <si>
    <t xml:space="preserve">5. Checklist dan Pedoman DPP</t>
  </si>
  <si>
    <t xml:space="preserve">Jalankan 14 langkah siklus bulanan, dan dokumentasikan metode DPP untuk transaksi berulang.</t>
  </si>
  <si>
    <t xml:space="preserve">6. Ringkasan KPI</t>
  </si>
  <si>
    <t xml:space="preserve">Pantau nilai PPN yang siap dikreditkan, yang segera dikreditkan, dan yang sudah melewati batas.</t>
  </si>
  <si>
    <t xml:space="preserve">Legenda</t>
  </si>
  <si>
    <t xml:space="preserve">Header oranye</t>
  </si>
  <si>
    <t xml:space="preserve">Kolom yang diisi manual.</t>
  </si>
  <si>
    <t xml:space="preserve">Header abu-abu</t>
  </si>
  <si>
    <t xml:space="preserve">Kolom otomatis berisi rumus. Jangan ketik di kolom ini.</t>
  </si>
  <si>
    <t xml:space="preserve">Sel kuning</t>
  </si>
  <si>
    <t xml:space="preserve">Parameter, target, atau isian pengaturan.</t>
  </si>
  <si>
    <t xml:space="preserve">Baris 5 miring abu-abu</t>
  </si>
  <si>
    <t xml:space="preserve">Contoh fiktif yang menunjukkan format isian. Hapus atau timpa sebelum dipakai.</t>
  </si>
  <si>
    <t xml:space="preserve">Kapasitas</t>
  </si>
  <si>
    <t xml:space="preserve">Register 2.000 baris; Validasi Vendor dan Faktur Bermasalah 500 baris; Pedoman DPP 100 baris. Untuk lebih banyak, salin rumus baris terakhir ke bawah lalu perluas rentang di Ringkasan KPI.</t>
  </si>
  <si>
    <t xml:space="preserve">Catatan penting</t>
  </si>
  <si>
    <t xml:space="preserve">Cara hitung batas</t>
  </si>
  <si>
    <t xml:space="preserve">Template memakai ketentuan Pasal 9 ayat (9) UU PPN jo. UU HPP: paling lama 3 masa pajak setelah berakhirnya masa pajak saat faktur pajak dibuat. Contoh: faktur bertanggal Januari dapat dikreditkan paling lambat pada masa pajak April. Ini penafsiran penyusun atas bunyi aturan; konfirmasikan dengan konsultan pajak Anda.</t>
  </si>
  <si>
    <t xml:space="preserve">Syarat lain</t>
  </si>
  <si>
    <t xml:space="preserve">Pajak masukan yang dikreditkan di masa berikutnya harus belum dibebankan sebagai biaya dan belum dikapitalisasi. Kolom 'Sudah dibebankan biaya atau dikapitalisasi?' menandai faktur yang perlu diperiksa.</t>
  </si>
  <si>
    <t xml:space="preserve">Batas unggah</t>
  </si>
  <si>
    <t xml:space="preserve">Tanggal 15 bulan berikutnya bersumber dari PER-03/PJ/2022 jo. PER-11/PJ/2022 sebagaimana dikutip pajak.go.id. Cek apakah ketentuan itu masih berlaku setelah implementasi Coretax.</t>
  </si>
  <si>
    <t xml:space="preserve">Rasio PPN ÷ DPP</t>
  </si>
  <si>
    <t xml:space="preserve">Kolom ini hanya penanda untuk mendeteksi selisih. Template tidak menetapkan tarif atau metode DPP; ikuti aturan yang berlaku untuk transaksi Anda.</t>
  </si>
  <si>
    <t xml:space="preserve">Format teks</t>
  </si>
  <si>
    <t xml:space="preserve">NPWP dan nomor faktur diformat sebagai teks agar angka tidak terpotong. Saat menempel dari sistem lain, gunakan Tempel Nilai (Paste Values).</t>
  </si>
  <si>
    <t xml:space="preserve">Batasan</t>
  </si>
  <si>
    <t xml:space="preserve">Template tidak terhubung ke Coretax atau DJP. Status 'Valid' dan 'Cocok' adalah penilaian tim Anda. Template ini alat bantu kontrol internal dan bukan nasihat hukum atau pajak.</t>
  </si>
  <si>
    <t xml:space="preserve">Asumsi</t>
  </si>
  <si>
    <t xml:space="preserve">Ambang peringatan 30 hari dan interval validasi ulang 3 bulan adalah angka awal dari penyusun. Pembagian peran Tax Manager dan AP Lead mengikuti artikel pendamping.</t>
  </si>
  <si>
    <t xml:space="preserve">Sumber</t>
  </si>
  <si>
    <t xml:space="preserve">Artikel pendamping</t>
  </si>
  <si>
    <t xml:space="preserve">https://klikpajak.id/blog/pengkreditan-pajak-masukan-siklus-ppn-bulanan/</t>
  </si>
  <si>
    <t xml:space="preserve">Pengkreditan pajak masukan, DJP</t>
  </si>
  <si>
    <t xml:space="preserve">https://www.pajak.go.id/id/artikel/pengkreditan-pajak-masukan-1-januari-2025-begini-penjelasannya</t>
  </si>
  <si>
    <t xml:space="preserve">Parameter</t>
  </si>
  <si>
    <t xml:space="preserve">Ubah angka di kolom B (sel kuning) bila aturan atau kebijakan internal berubah. Semua lembar membaca parameter ini.</t>
  </si>
  <si>
    <t xml:space="preserve">Nilai</t>
  </si>
  <si>
    <t xml:space="preserve">Dasar atau keterangan</t>
  </si>
  <si>
    <t xml:space="preserve">Jenis</t>
  </si>
  <si>
    <t xml:space="preserve">Batas pengkreditan (jumlah masa pajak)</t>
  </si>
  <si>
    <t xml:space="preserve">Pasal 9 ayat (9) UU PPN jo. UU HPP: paling lama 3 masa pajak setelah berakhirnya masa pajak saat faktur pajak dibuat (dikutip pajak.go.id).</t>
  </si>
  <si>
    <t xml:space="preserve">Dasar hukum</t>
  </si>
  <si>
    <t xml:space="preserve">Tanggal batas unggah faktur (bulan berikutnya)</t>
  </si>
  <si>
    <t xml:space="preserve">PER-03/PJ/2022 jo. PER-11/PJ/2022: unggah paling lambat tanggal 15 bulan berikutnya (dikutip pajak.go.id). Cek terhadap aturan Coretax terbaru.</t>
  </si>
  <si>
    <t xml:space="preserve">Dasar hukum, perlu dicek</t>
  </si>
  <si>
    <t xml:space="preserve">Ambang peringatan (hari sebelum batas pengkreditan)</t>
  </si>
  <si>
    <t xml:space="preserve">Angka awal dari penyusun template, bukan ketentuan. Sesuaikan dengan kebijakan internal.</t>
  </si>
  <si>
    <t xml:space="preserve">Asumsi penyusun</t>
  </si>
  <si>
    <t xml:space="preserve">Interval validasi ulang vendor (bulan)</t>
  </si>
  <si>
    <t xml:space="preserve">Artikel hanya menyebut validasi ulang 'berkala' tanpa angka. Angka 3 bulan adalah asumsi penyusun.</t>
  </si>
  <si>
    <t xml:space="preserve">Tanggal acuan (kosongkan = hari ini)</t>
  </si>
  <si>
    <t xml:space="preserve">Isi tanggal tertentu untuk mensimulasikan atau mengunci posisi akhir bulan.</t>
  </si>
  <si>
    <t xml:space="preserve">Opsional</t>
  </si>
  <si>
    <t xml:space="preserve">Tanggal acuan yang dipakai</t>
  </si>
  <si>
    <t xml:space="preserve">Otomatis. Dipakai untuk menghitung sisa hari dan umur kasus.</t>
  </si>
  <si>
    <t xml:space="preserve">Otomatis</t>
  </si>
  <si>
    <t xml:space="preserve">Register Faktur Pajak Masukan</t>
  </si>
  <si>
    <t xml:space="preserve">Satu baris per faktur. Kolom oranye diisi manual, kolom abu-abu otomatis. Baris 5 hanya contoh fiktif.</t>
  </si>
  <si>
    <t xml:space="preserve">ID dokumen</t>
  </si>
  <si>
    <t xml:space="preserve">Nama vendor</t>
  </si>
  <si>
    <t xml:space="preserve">NPWP vendor (16 digit)</t>
  </si>
  <si>
    <t xml:space="preserve">Nomor faktur pajak</t>
  </si>
  <si>
    <t xml:space="preserve">Tanggal faktur</t>
  </si>
  <si>
    <t xml:space="preserve">Jenis transaksi</t>
  </si>
  <si>
    <t xml:space="preserve">DPP (Rp)</t>
  </si>
  <si>
    <t xml:space="preserve">PPN (Rp)</t>
  </si>
  <si>
    <t xml:space="preserve">Three-way matching</t>
  </si>
  <si>
    <t xml:space="preserve">Status faktur (hasil cek tim)</t>
  </si>
  <si>
    <t xml:space="preserve">Sudah dibebankan biaya atau dikapitalisasi?</t>
  </si>
  <si>
    <t xml:space="preserve">Dikreditkan di masa pajak (isi tanggal mana pun di bulan itu)</t>
  </si>
  <si>
    <t xml:space="preserve">Catatan</t>
  </si>
  <si>
    <t xml:space="preserve">Masa pajak faktur</t>
  </si>
  <si>
    <t xml:space="preserve">Batas unggah faktur</t>
  </si>
  <si>
    <t xml:space="preserve">Batas pengkreditan (akhir masa pajak)</t>
  </si>
  <si>
    <t xml:space="preserve">Sisa hari ke batas</t>
  </si>
  <si>
    <t xml:space="preserve">Kesiapan vendor</t>
  </si>
  <si>
    <t xml:space="preserve">Status kontrol</t>
  </si>
  <si>
    <t xml:space="preserve">INV-0001</t>
  </si>
  <si>
    <t xml:space="preserve">PT Contoh Pemasok (fiktif)</t>
  </si>
  <si>
    <t xml:space="preserve">0123456789012345</t>
  </si>
  <si>
    <t xml:space="preserve">010.000-26.00000001</t>
  </si>
  <si>
    <t xml:space="preserve">Jasa</t>
  </si>
  <si>
    <t xml:space="preserve">Cocok</t>
  </si>
  <si>
    <t xml:space="preserve">Valid</t>
  </si>
  <si>
    <t xml:space="preserve">Tidak</t>
  </si>
  <si>
    <t xml:space="preserve">Contoh pengisian, hapus baris ini</t>
  </si>
  <si>
    <t xml:space="preserve">Validasi Vendor — Titik Kontrol 1</t>
  </si>
  <si>
    <t xml:space="preserve">Pastikan status NPWP dan PKP vendor aktif sebelum PO atau kontrak disetujui, lalu validasi ulang berkala. Baris 5 hanya contoh fiktif.</t>
  </si>
  <si>
    <t xml:space="preserve">ID vendor</t>
  </si>
  <si>
    <t xml:space="preserve">Status vendor</t>
  </si>
  <si>
    <t xml:space="preserve">Tanggal validasi terakhir</t>
  </si>
  <si>
    <t xml:space="preserve">Dasar atau bukti validasi</t>
  </si>
  <si>
    <t xml:space="preserve">PIC</t>
  </si>
  <si>
    <t xml:space="preserve">Validasi ulang berikutnya</t>
  </si>
  <si>
    <t xml:space="preserve">Status validasi</t>
  </si>
  <si>
    <t xml:space="preserve">V-0001</t>
  </si>
  <si>
    <t xml:space="preserve">NPWP &amp; PKP aktif</t>
  </si>
  <si>
    <t xml:space="preserve">Hasil cek status ke sistem DJP, dokumentasi tersimpan (contoh)</t>
  </si>
  <si>
    <t xml:space="preserve">Staf AP A</t>
  </si>
  <si>
    <t xml:space="preserve">Faktur Bermasalah — Titik Kontrol 3</t>
  </si>
  <si>
    <t xml:space="preserve">Deteksi, klasifikasi ulang atau minta faktur pengganti, lalu dokumentasikan dasarnya sebagai jejak audit. Baris 5 hanya contoh fiktif.</t>
  </si>
  <si>
    <t xml:space="preserve">ID kasus</t>
  </si>
  <si>
    <t xml:space="preserve">Nomor faktur pajak (sama dengan Register)</t>
  </si>
  <si>
    <t xml:space="preserve">Tanggal terdeteksi</t>
  </si>
  <si>
    <t xml:space="preserve">Jenis masalah</t>
  </si>
  <si>
    <t xml:space="preserve">Tindakan</t>
  </si>
  <si>
    <t xml:space="preserve">Dasar reklasifikasi atau jejak audit</t>
  </si>
  <si>
    <t xml:space="preserve">Status</t>
  </si>
  <si>
    <t xml:space="preserve">Tanggal selesai</t>
  </si>
  <si>
    <t xml:space="preserve">Batas pengkreditan faktur</t>
  </si>
  <si>
    <t xml:space="preserve">Umur kasus (hari)</t>
  </si>
  <si>
    <t xml:space="preserve">Kelengkapan jejak audit</t>
  </si>
  <si>
    <t xml:space="preserve">K-0001</t>
  </si>
  <si>
    <t xml:space="preserve">Klasifikasi jasa atau barang keliru</t>
  </si>
  <si>
    <t xml:space="preserve">Klasifikasi ulang transaksi</t>
  </si>
  <si>
    <t xml:space="preserve">Deskripsi kontrak dan berita acara menunjukkan jasa (contoh)</t>
  </si>
  <si>
    <t xml:space="preserve">Dalam proses</t>
  </si>
  <si>
    <t xml:space="preserve">Checklist Siklus PPN Bulanan</t>
  </si>
  <si>
    <t xml:space="preserve">Salin lembar ini untuk setiap masa pajak. Peran mengikuti pembagian di artikel: Tax Manager dan AP Lead.</t>
  </si>
  <si>
    <t xml:space="preserve">Masa pajak:</t>
  </si>
  <si>
    <t xml:space="preserve">Isi tanggal mana pun di bulan masa pajak.</t>
  </si>
  <si>
    <t xml:space="preserve">No</t>
  </si>
  <si>
    <t xml:space="preserve">Tahap</t>
  </si>
  <si>
    <t xml:space="preserve">Langkah</t>
  </si>
  <si>
    <t xml:space="preserve">Peran</t>
  </si>
  <si>
    <t xml:space="preserve">Dasar</t>
  </si>
  <si>
    <t xml:space="preserve">Sebelum transaksi</t>
  </si>
  <si>
    <t xml:space="preserve">Validasi status NPWP dan PKP vendor aktif sebelum PO atau kontrak disetujui</t>
  </si>
  <si>
    <t xml:space="preserve">AP Lead menjalankan; Tax Manager menetapkan kriteria</t>
  </si>
  <si>
    <t xml:space="preserve">Artikel Klikpajak, Titik Kontrol 1</t>
  </si>
  <si>
    <t xml:space="preserve">Tahan transaksi dari vendor yang belum tervalidasi</t>
  </si>
  <si>
    <t xml:space="preserve">AP Lead</t>
  </si>
  <si>
    <t xml:space="preserve">Validasi ulang vendor secara berkala, karena status PKP dapat berubah</t>
  </si>
  <si>
    <t xml:space="preserve">Faktur masuk</t>
  </si>
  <si>
    <t xml:space="preserve">Jalankan three-way matching untuk setiap faktur masuk</t>
  </si>
  <si>
    <t xml:space="preserve">Artikel Klikpajak, Titik Kontrol 3</t>
  </si>
  <si>
    <t xml:space="preserve">Tahan pembayaran faktur yang gagal validasi</t>
  </si>
  <si>
    <t xml:space="preserve">Artikel Klikpajak, peran AP Lead</t>
  </si>
  <si>
    <t xml:space="preserve">Klasifikasikan ulang transaksi ambigu (jasa atau barang) dan catat dasarnya sebagai jejak audit</t>
  </si>
  <si>
    <t xml:space="preserve">Tax Manager</t>
  </si>
  <si>
    <t xml:space="preserve">Kawal respons vendor: penjelasan deskripsi atau penerbitan faktur pengganti</t>
  </si>
  <si>
    <t xml:space="preserve">Pantau tenggat</t>
  </si>
  <si>
    <t xml:space="preserve">Tinjau faktur yang mendekati batas pengkreditan (3 masa pajak setelah masa pajak faktur dibuat)</t>
  </si>
  <si>
    <t xml:space="preserve">Pasal 9 ayat (9) UU PPN jo. UU HPP (via pajak.go.id)</t>
  </si>
  <si>
    <t xml:space="preserve">Pastikan pajak masukan yang akan dikreditkan belum dibebankan sebagai biaya atau dikapitalisasi</t>
  </si>
  <si>
    <t xml:space="preserve">pajak.go.id, pengkreditan pajak masukan</t>
  </si>
  <si>
    <t xml:space="preserve">Tindak lanjuti vendor yang terlambat mengunggah faktur (batas tanggal 15 bulan berikutnya)</t>
  </si>
  <si>
    <t xml:space="preserve">PER-03/PJ/2022 jo. PER-11/PJ/2022 (via pajak.go.id), cek aturan terbaru</t>
  </si>
  <si>
    <t xml:space="preserve">Pelaporan</t>
  </si>
  <si>
    <t xml:space="preserve">Pastikan metode DPP konsisten dengan pedoman untuk transaksi berulang</t>
  </si>
  <si>
    <t xml:space="preserve">Artikel Klikpajak, bagian DPP</t>
  </si>
  <si>
    <t xml:space="preserve">Kreditkan pajak masukan yang memenuhi syarat melalui SPT Masa PPN atau pembetulannya</t>
  </si>
  <si>
    <t xml:space="preserve">Susun dan laporkan SPT Masa PPN tepat waktu</t>
  </si>
  <si>
    <t xml:space="preserve">Artikel Klikpajak, peran Tax Manager</t>
  </si>
  <si>
    <t xml:space="preserve">Simpan dokumen pendukung secara lengkap dan mudah ditelusuri</t>
  </si>
  <si>
    <t xml:space="preserve">Pedoman Metode DPP untuk Transaksi Berulang</t>
  </si>
  <si>
    <t xml:space="preserve">Dokumentasikan metode DPP per jenis transaksi dan pastikan tim invoice serta penerbit faktur memakai pedoman yang sama. Baris 5 hanya contoh fiktif.</t>
  </si>
  <si>
    <t xml:space="preserve">Jenis transaksi berulang</t>
  </si>
  <si>
    <t xml:space="preserve">Metode perhitungan DPP</t>
  </si>
  <si>
    <t xml:space="preserve">Dasar (kontrak atau peraturan)</t>
  </si>
  <si>
    <t xml:space="preserve">Pemilik pedoman</t>
  </si>
  <si>
    <t xml:space="preserve">Tanggal tinjau terakhir</t>
  </si>
  <si>
    <t xml:space="preserve">Dipakai tim pembuat invoice?</t>
  </si>
  <si>
    <t xml:space="preserve">Dipakai tim penerbit faktur?</t>
  </si>
  <si>
    <t xml:space="preserve">Keselarasan</t>
  </si>
  <si>
    <t xml:space="preserve">Jasa pemeliharaan bulanan (contoh fiktif)</t>
  </si>
  <si>
    <t xml:space="preserve">Isi sesuai kebijakan dan peraturan yang berlaku (contoh)</t>
  </si>
  <si>
    <t xml:space="preserve">Pasal tarif pada kontrak (contoh)</t>
  </si>
  <si>
    <t xml:space="preserve">Tax Manager (contoh)</t>
  </si>
  <si>
    <t xml:space="preserve">Ya</t>
  </si>
  <si>
    <t xml:space="preserve">Ringkasan Pengkreditan Pajak Masukan</t>
  </si>
  <si>
    <t xml:space="preserve">Semua angka dihitung otomatis. Isi target internal di kolom kuning.</t>
  </si>
  <si>
    <t xml:space="preserve">Metrik</t>
  </si>
  <si>
    <t xml:space="preserve">Target internal</t>
  </si>
  <si>
    <t xml:space="preserve">Cara membaca</t>
  </si>
  <si>
    <t xml:space="preserve">REGISTER FAKTUR</t>
  </si>
  <si>
    <t xml:space="preserve">Total faktur dalam register</t>
  </si>
  <si>
    <t xml:space="preserve">Faktur dengan tanggal terisi.</t>
  </si>
  <si>
    <t xml:space="preserve">Total PPN masukan (Rp)</t>
  </si>
  <si>
    <t xml:space="preserve">Jumlah kolom PPN.</t>
  </si>
  <si>
    <t xml:space="preserve">PPN siap dikreditkan (Rp)</t>
  </si>
  <si>
    <t xml:space="preserve">Lolos titik kontrol 1 sampai 3 dan belum dekat batas.</t>
  </si>
  <si>
    <t xml:space="preserve">PPN segera dikreditkan (Rp)</t>
  </si>
  <si>
    <t xml:space="preserve">Sisa hari sama dengan atau kurang dari ambang di Parameter.</t>
  </si>
  <si>
    <t xml:space="preserve">PPN melewati batas pengkreditan (Rp)</t>
  </si>
  <si>
    <t xml:space="preserve">Belum dikreditkan dan batas sudah lewat. Risiko menjadi beban biaya. Targetnya 0.</t>
  </si>
  <si>
    <t xml:space="preserve">Faktur melewati batas pengkreditan</t>
  </si>
  <si>
    <t xml:space="preserve">Jumlah faktur untuk angka di atas.</t>
  </si>
  <si>
    <t xml:space="preserve">Faktur tertahan di titik kontrol 1 (vendor)</t>
  </si>
  <si>
    <t xml:space="preserve">Status vendor belum memenuhi syarat.</t>
  </si>
  <si>
    <t xml:space="preserve">Faktur tertahan di titik kontrol 3 (bermasalah)</t>
  </si>
  <si>
    <t xml:space="preserve">Three-way matching atau status faktur belum beres.</t>
  </si>
  <si>
    <t xml:space="preserve">% faktur sudah dikreditkan</t>
  </si>
  <si>
    <t xml:space="preserve">Berdasarkan jumlah faktur, bukan nilai.</t>
  </si>
  <si>
    <t xml:space="preserve">VALIDASI VENDOR</t>
  </si>
  <si>
    <t xml:space="preserve">Total vendor terdaftar</t>
  </si>
  <si>
    <t xml:space="preserve">% vendor berstatus terkini</t>
  </si>
  <si>
    <t xml:space="preserve">Sudah divalidasi dalam interval di Parameter.</t>
  </si>
  <si>
    <t xml:space="preserve">Vendor perlu validasi (ulang)</t>
  </si>
  <si>
    <t xml:space="preserve">Targetnya 0.</t>
  </si>
  <si>
    <t xml:space="preserve">FAKTUR BERMASALAH</t>
  </si>
  <si>
    <t xml:space="preserve">Kasus terbuka atau dalam proses</t>
  </si>
  <si>
    <t xml:space="preserve">Kasus yang belum selesai.</t>
  </si>
  <si>
    <t xml:space="preserve">Kasus aktif dengan batas kredit dekat atau lewat</t>
  </si>
  <si>
    <t xml:space="preserve">Sisa hari sama dengan atau kurang dari ambang, termasuk yang sudah negatif.</t>
  </si>
  <si>
    <t xml:space="preserve">Kasus tanpa jejak audit lengkap</t>
  </si>
  <si>
    <t xml:space="preserve">PEDOMAN DPP DAN CHECKLIST</t>
  </si>
  <si>
    <t xml:space="preserve">% pedoman DPP selaras</t>
  </si>
  <si>
    <t xml:space="preserve">Tim invoice dan penerbit faktur memakai pedoman yang sama.</t>
  </si>
  <si>
    <t xml:space="preserve">% langkah checklist selesai</t>
  </si>
  <si>
    <t xml:space="preserve">Untuk masa pajak yang sedang dikerjakan di lembar Checklist Siklus.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</si>
</sst>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dd/mm/yyyy"/>
    <numFmt numFmtId="166" formatCode="@"/>
    <numFmt numFmtId="167" formatCode="#,##0"/>
    <numFmt numFmtId="168" formatCode="mmm\ yyyy"/>
    <numFmt numFmtId="169" formatCode="0"/>
    <numFmt numFmtId="170" formatCode="0.0%"/>
    <numFmt numFmtId="171" formatCode="mmmm\ 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1F1F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1"/>
      <color rgb="FF1F1F1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sz val="14"/>
      <color rgb="FF1F1F1F"/>
      <name val="Arial"/>
      <family val="0"/>
      <charset val="1"/>
    </font>
    <font>
      <b val="true"/>
      <sz val="10"/>
      <color rgb="FF1F1F1F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sz val="10"/>
      <color rgb="FF000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A9004"/>
        <bgColor rgb="FFFF6600"/>
      </patternFill>
    </fill>
    <fill>
      <patternFill patternType="solid">
        <fgColor rgb="FF4D4D4D"/>
        <bgColor rgb="FF595959"/>
      </patternFill>
    </fill>
    <fill>
      <patternFill patternType="solid">
        <fgColor rgb="FFFFF4CC"/>
        <bgColor rgb="FFFFE5C2"/>
      </patternFill>
    </fill>
    <fill>
      <patternFill patternType="solid">
        <fgColor rgb="FFFFE5C2"/>
        <bgColor rgb="FFFADBD8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0D0D0"/>
      </bottom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3" fillId="4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4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4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4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9" fontId="14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5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5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9" fontId="1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3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4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2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color rgb="FF7B1E1E"/>
        <sz val="10"/>
      </font>
      <fill>
        <patternFill>
          <bgColor rgb="FFFADBD8"/>
        </patternFill>
      </fill>
    </dxf>
    <dxf>
      <font>
        <name val="Arial"/>
        <charset val="1"/>
        <family val="0"/>
        <color rgb="FF1E5C2A"/>
        <sz val="10"/>
      </font>
      <fill>
        <patternFill>
          <bgColor rgb="FFDFF2DD"/>
        </patternFill>
      </fill>
    </dxf>
    <dxf>
      <font>
        <name val="Arial"/>
        <charset val="1"/>
        <family val="0"/>
        <color rgb="FF6B3A00"/>
        <sz val="10"/>
      </font>
      <fill>
        <patternFill>
          <bgColor rgb="FFFFE5C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5C2A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4CC"/>
      <rgbColor rgb="FFCCFFFF"/>
      <rgbColor rgb="FF660066"/>
      <rgbColor rgb="FFFF8080"/>
      <rgbColor rgb="FF0563C1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F2DD"/>
      <rgbColor rgb="FFFADBD8"/>
      <rgbColor rgb="FF99CCFF"/>
      <rgbColor rgb="FFFF99CC"/>
      <rgbColor rgb="FFCC99FF"/>
      <rgbColor rgb="FFFFE5C2"/>
      <rgbColor rgb="FF3366FF"/>
      <rgbColor rgb="FF33CCCC"/>
      <rgbColor rgb="FF99CC00"/>
      <rgbColor rgb="FFFFCC00"/>
      <rgbColor rgb="FFFA9004"/>
      <rgbColor rgb="FFFF6600"/>
      <rgbColor rgb="FF595959"/>
      <rgbColor rgb="FF969696"/>
      <rgbColor rgb="FF003366"/>
      <rgbColor rgb="FF339966"/>
      <rgbColor rgb="FF003300"/>
      <rgbColor rgb="FF6B3A00"/>
      <rgbColor rgb="FF7B1E1E"/>
      <rgbColor rgb="FF993366"/>
      <rgbColor rgb="FF4D4D4D"/>
      <rgbColor rgb="FF1F1F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1294920</xdr:colOff>
      <xdr:row>0</xdr:row>
      <xdr:rowOff>418680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0"/>
          <a:ext cx="1294920" cy="4186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klikpajak.id/blog/pengkreditan-pajak-masukan-siklus-ppn-bulanan/" TargetMode="External"/><Relationship Id="rId2" Type="http://schemas.openxmlformats.org/officeDocument/2006/relationships/hyperlink" Target="https://www.pajak.go.id/id/artikel/pengkreditan-pajak-masukan-1-januari-2025-begini-penjelasannya" TargetMode="External"/><Relationship Id="rId3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A9004"/>
    <pageSetUpPr fitToPage="true"/>
  </sheetPr>
  <dimension ref="B1:C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92"/>
  </cols>
  <sheetData>
    <row r="1" customFormat="false" ht="39.75" hidden="false" customHeight="true" outlineLevel="0" collapsed="false"/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  <c r="C5" s="4"/>
    </row>
    <row r="6" customFormat="false" ht="30.75" hidden="false" customHeight="true" outlineLevel="0" collapsed="false">
      <c r="B6" s="5" t="s">
        <v>3</v>
      </c>
      <c r="C6" s="6" t="s">
        <v>4</v>
      </c>
    </row>
    <row r="7" customFormat="false" ht="30.75" hidden="false" customHeight="true" outlineLevel="0" collapsed="false">
      <c r="B7" s="5" t="s">
        <v>5</v>
      </c>
      <c r="C7" s="6" t="s">
        <v>6</v>
      </c>
    </row>
    <row r="8" customFormat="false" ht="30.75" hidden="false" customHeight="true" outlineLevel="0" collapsed="false">
      <c r="B8" s="5" t="s">
        <v>7</v>
      </c>
      <c r="C8" s="6" t="s">
        <v>8</v>
      </c>
    </row>
    <row r="9" customFormat="false" ht="30.75" hidden="false" customHeight="true" outlineLevel="0" collapsed="false">
      <c r="B9" s="5" t="s">
        <v>9</v>
      </c>
      <c r="C9" s="6" t="s">
        <v>10</v>
      </c>
    </row>
    <row r="10" customFormat="false" ht="16.5" hidden="false" customHeight="true" outlineLevel="0" collapsed="false">
      <c r="B10" s="5" t="s">
        <v>11</v>
      </c>
      <c r="C10" s="6" t="s">
        <v>12</v>
      </c>
    </row>
    <row r="11" customFormat="false" ht="16.5" hidden="false" customHeight="true" outlineLevel="0" collapsed="false">
      <c r="B11" s="5" t="s">
        <v>13</v>
      </c>
      <c r="C11" s="6" t="s">
        <v>14</v>
      </c>
    </row>
    <row r="13" customFormat="false" ht="15" hidden="false" customHeight="false" outlineLevel="0" collapsed="false">
      <c r="B13" s="3" t="s">
        <v>15</v>
      </c>
      <c r="C13" s="4"/>
    </row>
    <row r="14" customFormat="false" ht="16.5" hidden="false" customHeight="true" outlineLevel="0" collapsed="false">
      <c r="B14" s="7" t="s">
        <v>16</v>
      </c>
      <c r="C14" s="6" t="s">
        <v>17</v>
      </c>
    </row>
    <row r="15" customFormat="false" ht="16.5" hidden="false" customHeight="true" outlineLevel="0" collapsed="false">
      <c r="B15" s="8" t="s">
        <v>18</v>
      </c>
      <c r="C15" s="6" t="s">
        <v>19</v>
      </c>
    </row>
    <row r="16" customFormat="false" ht="16.5" hidden="false" customHeight="true" outlineLevel="0" collapsed="false">
      <c r="B16" s="9" t="s">
        <v>20</v>
      </c>
      <c r="C16" s="6" t="s">
        <v>21</v>
      </c>
    </row>
    <row r="17" customFormat="false" ht="16.5" hidden="false" customHeight="true" outlineLevel="0" collapsed="false">
      <c r="B17" s="5" t="s">
        <v>22</v>
      </c>
      <c r="C17" s="6" t="s">
        <v>23</v>
      </c>
    </row>
    <row r="18" customFormat="false" ht="30.75" hidden="false" customHeight="true" outlineLevel="0" collapsed="false">
      <c r="B18" s="5" t="s">
        <v>24</v>
      </c>
      <c r="C18" s="6" t="s">
        <v>25</v>
      </c>
    </row>
    <row r="20" customFormat="false" ht="15" hidden="false" customHeight="false" outlineLevel="0" collapsed="false">
      <c r="B20" s="3" t="s">
        <v>26</v>
      </c>
      <c r="C20" s="4"/>
    </row>
    <row r="21" customFormat="false" ht="58.5" hidden="false" customHeight="true" outlineLevel="0" collapsed="false">
      <c r="B21" s="5" t="s">
        <v>27</v>
      </c>
      <c r="C21" s="6" t="s">
        <v>28</v>
      </c>
    </row>
    <row r="22" customFormat="false" ht="45" hidden="false" customHeight="true" outlineLevel="0" collapsed="false">
      <c r="B22" s="5" t="s">
        <v>29</v>
      </c>
      <c r="C22" s="6" t="s">
        <v>30</v>
      </c>
    </row>
    <row r="23" customFormat="false" ht="30.75" hidden="false" customHeight="true" outlineLevel="0" collapsed="false">
      <c r="B23" s="5" t="s">
        <v>31</v>
      </c>
      <c r="C23" s="6" t="s">
        <v>32</v>
      </c>
    </row>
    <row r="24" customFormat="false" ht="30.75" hidden="false" customHeight="true" outlineLevel="0" collapsed="false">
      <c r="B24" s="5" t="s">
        <v>33</v>
      </c>
      <c r="C24" s="6" t="s">
        <v>34</v>
      </c>
    </row>
    <row r="25" customFormat="false" ht="30.75" hidden="false" customHeight="true" outlineLevel="0" collapsed="false">
      <c r="B25" s="5" t="s">
        <v>35</v>
      </c>
      <c r="C25" s="6" t="s">
        <v>36</v>
      </c>
    </row>
    <row r="26" customFormat="false" ht="30.75" hidden="false" customHeight="true" outlineLevel="0" collapsed="false">
      <c r="B26" s="5" t="s">
        <v>37</v>
      </c>
      <c r="C26" s="6" t="s">
        <v>38</v>
      </c>
    </row>
    <row r="27" customFormat="false" ht="30.75" hidden="false" customHeight="true" outlineLevel="0" collapsed="false">
      <c r="B27" s="5" t="s">
        <v>39</v>
      </c>
      <c r="C27" s="6" t="s">
        <v>40</v>
      </c>
    </row>
    <row r="29" customFormat="false" ht="15" hidden="false" customHeight="false" outlineLevel="0" collapsed="false">
      <c r="B29" s="3" t="s">
        <v>41</v>
      </c>
      <c r="C29" s="4"/>
    </row>
    <row r="30" customFormat="false" ht="16.5" hidden="false" customHeight="true" outlineLevel="0" collapsed="false">
      <c r="B30" s="5" t="s">
        <v>42</v>
      </c>
      <c r="C30" s="10" t="s">
        <v>43</v>
      </c>
    </row>
    <row r="31" customFormat="false" ht="30.75" hidden="false" customHeight="true" outlineLevel="0" collapsed="false">
      <c r="B31" s="5" t="s">
        <v>44</v>
      </c>
      <c r="C31" s="10" t="s">
        <v>45</v>
      </c>
    </row>
  </sheetData>
  <hyperlinks>
    <hyperlink ref="C30" r:id="rId1" display="https://klikpajak.id/blog/pengkreditan-pajak-masukan-siklus-ppn-bulanan/"/>
    <hyperlink ref="C31" r:id="rId2" display="https://www.pajak.go.id/id/artikel/pengkreditan-pajak-masukan-1-januari-2025-begini-penjelasannya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A9004"/>
    <pageSetUpPr fitToPage="true"/>
  </sheetPr>
  <dimension ref="A1:D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14"/>
    <col collapsed="false" customWidth="true" hidden="false" outlineLevel="0" max="3" min="3" style="0" width="90"/>
    <col collapsed="false" customWidth="true" hidden="false" outlineLevel="0" max="4" min="4" style="0" width="22"/>
  </cols>
  <sheetData>
    <row r="1" customFormat="false" ht="24" hidden="false" customHeight="true" outlineLevel="0" collapsed="false">
      <c r="A1" s="11" t="s">
        <v>46</v>
      </c>
    </row>
    <row r="2" customFormat="false" ht="15" hidden="false" customHeight="false" outlineLevel="0" collapsed="false">
      <c r="A2" s="2" t="s">
        <v>47</v>
      </c>
    </row>
    <row r="3" customFormat="false" ht="43.5" hidden="false" customHeight="true" outlineLevel="0" collapsed="false">
      <c r="A3" s="12" t="s">
        <v>46</v>
      </c>
      <c r="B3" s="12" t="s">
        <v>48</v>
      </c>
      <c r="C3" s="12" t="s">
        <v>49</v>
      </c>
      <c r="D3" s="12" t="s">
        <v>50</v>
      </c>
    </row>
    <row r="4" customFormat="false" ht="43.5" hidden="false" customHeight="true" outlineLevel="0" collapsed="false">
      <c r="A4" s="13" t="s">
        <v>51</v>
      </c>
      <c r="B4" s="14" t="n">
        <v>3</v>
      </c>
      <c r="C4" s="13" t="s">
        <v>52</v>
      </c>
      <c r="D4" s="13" t="s">
        <v>53</v>
      </c>
    </row>
    <row r="5" customFormat="false" ht="43.5" hidden="false" customHeight="true" outlineLevel="0" collapsed="false">
      <c r="A5" s="13" t="s">
        <v>54</v>
      </c>
      <c r="B5" s="14" t="n">
        <v>15</v>
      </c>
      <c r="C5" s="13" t="s">
        <v>55</v>
      </c>
      <c r="D5" s="13" t="s">
        <v>56</v>
      </c>
    </row>
    <row r="6" customFormat="false" ht="43.5" hidden="false" customHeight="true" outlineLevel="0" collapsed="false">
      <c r="A6" s="13" t="s">
        <v>57</v>
      </c>
      <c r="B6" s="14" t="n">
        <v>30</v>
      </c>
      <c r="C6" s="13" t="s">
        <v>58</v>
      </c>
      <c r="D6" s="13" t="s">
        <v>59</v>
      </c>
    </row>
    <row r="7" customFormat="false" ht="43.5" hidden="false" customHeight="true" outlineLevel="0" collapsed="false">
      <c r="A7" s="13" t="s">
        <v>60</v>
      </c>
      <c r="B7" s="14" t="n">
        <v>3</v>
      </c>
      <c r="C7" s="13" t="s">
        <v>61</v>
      </c>
      <c r="D7" s="13" t="s">
        <v>59</v>
      </c>
    </row>
    <row r="8" customFormat="false" ht="43.5" hidden="false" customHeight="true" outlineLevel="0" collapsed="false">
      <c r="A8" s="13" t="s">
        <v>62</v>
      </c>
      <c r="B8" s="15"/>
      <c r="C8" s="13" t="s">
        <v>63</v>
      </c>
      <c r="D8" s="13" t="s">
        <v>64</v>
      </c>
    </row>
    <row r="9" customFormat="false" ht="43.5" hidden="false" customHeight="true" outlineLevel="0" collapsed="false">
      <c r="A9" s="13" t="s">
        <v>65</v>
      </c>
      <c r="B9" s="16" t="n">
        <f aca="true">IF(B8="",TODAY(),B8)</f>
        <v>46304</v>
      </c>
      <c r="C9" s="13" t="s">
        <v>66</v>
      </c>
      <c r="D9" s="13" t="s">
        <v>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A9004"/>
    <pageSetUpPr fitToPage="true"/>
  </sheetPr>
  <dimension ref="A1:T20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8"/>
    <col collapsed="false" customWidth="true" hidden="false" outlineLevel="0" max="3" min="3" style="0" width="20"/>
    <col collapsed="false" customWidth="true" hidden="false" outlineLevel="0" max="4" min="4" style="0" width="22"/>
    <col collapsed="false" customWidth="true" hidden="false" outlineLevel="0" max="6" min="5" style="0" width="13"/>
    <col collapsed="false" customWidth="true" hidden="false" outlineLevel="0" max="9" min="7" style="0" width="15"/>
    <col collapsed="false" customWidth="true" hidden="false" outlineLevel="0" max="10" min="10" style="0" width="17"/>
    <col collapsed="false" customWidth="true" hidden="false" outlineLevel="0" max="11" min="11" style="0" width="19"/>
    <col collapsed="false" customWidth="true" hidden="false" outlineLevel="0" max="12" min="12" style="0" width="22"/>
    <col collapsed="false" customWidth="true" hidden="false" outlineLevel="0" max="13" min="13" style="0" width="26"/>
    <col collapsed="false" customWidth="true" hidden="false" outlineLevel="0" max="14" min="14" style="0" width="12"/>
    <col collapsed="false" customWidth="true" hidden="false" outlineLevel="0" max="15" min="15" style="0" width="13"/>
    <col collapsed="false" customWidth="true" hidden="false" outlineLevel="0" max="16" min="16" style="0" width="16"/>
    <col collapsed="false" customWidth="true" hidden="false" outlineLevel="0" max="17" min="17" style="0" width="11"/>
    <col collapsed="false" customWidth="true" hidden="false" outlineLevel="0" max="18" min="18" style="0" width="10"/>
    <col collapsed="false" customWidth="true" hidden="false" outlineLevel="0" max="19" min="19" style="0" width="18"/>
    <col collapsed="false" customWidth="true" hidden="false" outlineLevel="0" max="20" min="20" style="0" width="32"/>
  </cols>
  <sheetData>
    <row r="1" customFormat="false" ht="24" hidden="false" customHeight="true" outlineLevel="0" collapsed="false">
      <c r="A1" s="11" t="s">
        <v>68</v>
      </c>
    </row>
    <row r="2" customFormat="false" ht="15" hidden="false" customHeight="false" outlineLevel="0" collapsed="false">
      <c r="A2" s="2" t="s">
        <v>69</v>
      </c>
    </row>
    <row r="4" customFormat="false" ht="43.5" hidden="false" customHeight="true" outlineLevel="0" collapsed="false">
      <c r="A4" s="12" t="s">
        <v>70</v>
      </c>
      <c r="B4" s="12" t="s">
        <v>71</v>
      </c>
      <c r="C4" s="12" t="s">
        <v>72</v>
      </c>
      <c r="D4" s="12" t="s">
        <v>73</v>
      </c>
      <c r="E4" s="12" t="s">
        <v>74</v>
      </c>
      <c r="F4" s="12" t="s">
        <v>75</v>
      </c>
      <c r="G4" s="12" t="s">
        <v>76</v>
      </c>
      <c r="H4" s="12" t="s">
        <v>77</v>
      </c>
      <c r="I4" s="12" t="s">
        <v>78</v>
      </c>
      <c r="J4" s="12" t="s">
        <v>79</v>
      </c>
      <c r="K4" s="12" t="s">
        <v>80</v>
      </c>
      <c r="L4" s="12" t="s">
        <v>81</v>
      </c>
      <c r="M4" s="12" t="s">
        <v>82</v>
      </c>
      <c r="N4" s="17" t="s">
        <v>83</v>
      </c>
      <c r="O4" s="17" t="s">
        <v>84</v>
      </c>
      <c r="P4" s="17" t="s">
        <v>85</v>
      </c>
      <c r="Q4" s="17" t="s">
        <v>86</v>
      </c>
      <c r="R4" s="17" t="s">
        <v>33</v>
      </c>
      <c r="S4" s="17" t="s">
        <v>87</v>
      </c>
      <c r="T4" s="17" t="s">
        <v>88</v>
      </c>
    </row>
    <row r="5" customFormat="false" ht="15" hidden="false" customHeight="false" outlineLevel="0" collapsed="false">
      <c r="A5" s="18" t="s">
        <v>89</v>
      </c>
      <c r="B5" s="18" t="s">
        <v>90</v>
      </c>
      <c r="C5" s="19" t="s">
        <v>91</v>
      </c>
      <c r="D5" s="19" t="s">
        <v>92</v>
      </c>
      <c r="E5" s="20" t="n">
        <v>46275</v>
      </c>
      <c r="F5" s="18" t="s">
        <v>93</v>
      </c>
      <c r="G5" s="21" t="n">
        <v>10000000</v>
      </c>
      <c r="H5" s="21" t="n">
        <v>1100000</v>
      </c>
      <c r="I5" s="18" t="s">
        <v>94</v>
      </c>
      <c r="J5" s="18" t="s">
        <v>95</v>
      </c>
      <c r="K5" s="18" t="s">
        <v>96</v>
      </c>
      <c r="L5" s="20"/>
      <c r="M5" s="18" t="s">
        <v>97</v>
      </c>
      <c r="N5" s="22" t="n">
        <f aca="false">IF(E5="","",EOMONTH(E5,0))</f>
        <v>46295</v>
      </c>
      <c r="O5" s="23" t="n">
        <f aca="false">IF(E5="","",EOMONTH(E5,0)+Parameter!$B$5)</f>
        <v>46310</v>
      </c>
      <c r="P5" s="23" t="n">
        <f aca="false">IF(E5="","",EOMONTH(E5,Parameter!$B$4))</f>
        <v>46387</v>
      </c>
      <c r="Q5" s="24" t="n">
        <f aca="false">IF(OR(E5="",L5&lt;&gt;""),"",P5-Parameter!$B$9)</f>
        <v>83</v>
      </c>
      <c r="R5" s="25" t="n">
        <f aca="false">IF(OR(G5="",G5=0,H5=""),"",H5/G5)</f>
        <v>0.11</v>
      </c>
      <c r="S5" s="26" t="str">
        <f aca="false">IF(C5="","",IFERROR(INDEX('Validasi Vendor'!$J$5:$J$505,MATCH(C5,'Validasi Vendor'!$C$5:$C$505,0)),"Belum terdaftar"))</f>
        <v>Boleh diproses</v>
      </c>
      <c r="T5" s="26" t="str">
        <f aca="false">IF(E5="","",IF(L5&lt;&gt;"",IF(EOMONTH(L5,0)&gt;P5,"Dikreditkan lewat batas: periksa","Sudah dikreditkan"),IF(S5&lt;&gt;"Boleh diproses","Titik 1: periksa status vendor",IF(OR(I5&lt;&gt;"Cocok",J5&lt;&gt;"Valid"),"Titik 3: faktur bermasalah",IF(K5="Ya","Titik 2: periksa pembebanan biaya",IF(Q5&lt;0,"Titik 2: lewat batas kredit",IF(Q5&lt;=Parameter!$B$6,"Titik 2: segera kreditkan","Siap dikreditkan")))))))</f>
        <v>Siap dikreditkan</v>
      </c>
    </row>
    <row r="6" customFormat="false" ht="15" hidden="false" customHeight="false" outlineLevel="0" collapsed="false">
      <c r="A6" s="27"/>
      <c r="B6" s="27"/>
      <c r="C6" s="28"/>
      <c r="D6" s="28"/>
      <c r="E6" s="29"/>
      <c r="F6" s="27"/>
      <c r="G6" s="30"/>
      <c r="H6" s="30"/>
      <c r="I6" s="27"/>
      <c r="J6" s="27"/>
      <c r="K6" s="27"/>
      <c r="L6" s="29"/>
      <c r="M6" s="27"/>
      <c r="N6" s="31" t="str">
        <f aca="false">IF(E6="","",EOMONTH(E6,0))</f>
        <v/>
      </c>
      <c r="O6" s="32" t="str">
        <f aca="false">IF(E6="","",EOMONTH(E6,0)+Parameter!$B$5)</f>
        <v/>
      </c>
      <c r="P6" s="32" t="str">
        <f aca="false">IF(E6="","",EOMONTH(E6,Parameter!$B$4))</f>
        <v/>
      </c>
      <c r="Q6" s="33" t="str">
        <f aca="false">IF(OR(E6="",L6&lt;&gt;""),"",P6-Parameter!$B$9)</f>
        <v/>
      </c>
      <c r="R6" s="34" t="str">
        <f aca="false">IF(OR(G6="",G6=0,H6=""),"",H6/G6)</f>
        <v/>
      </c>
      <c r="S6" s="35" t="str">
        <f aca="false">IF(C6="","",IFERROR(INDEX('Validasi Vendor'!$J$5:$J$505,MATCH(C6,'Validasi Vendor'!$C$5:$C$505,0)),"Belum terdaftar"))</f>
        <v/>
      </c>
      <c r="T6" s="35" t="str">
        <f aca="false">IF(E6="","",IF(L6&lt;&gt;"",IF(EOMONTH(L6,0)&gt;P6,"Dikreditkan lewat batas: periksa","Sudah dikreditkan"),IF(S6&lt;&gt;"Boleh diproses","Titik 1: periksa status vendor",IF(OR(I6&lt;&gt;"Cocok",J6&lt;&gt;"Valid"),"Titik 3: faktur bermasalah",IF(K6="Ya","Titik 2: periksa pembebanan biaya",IF(Q6&lt;0,"Titik 2: lewat batas kredit",IF(Q6&lt;=Parameter!$B$6,"Titik 2: segera kreditkan","Siap dikreditkan")))))))</f>
        <v/>
      </c>
    </row>
    <row r="7" customFormat="false" ht="15" hidden="false" customHeight="false" outlineLevel="0" collapsed="false">
      <c r="A7" s="27"/>
      <c r="B7" s="27"/>
      <c r="C7" s="28"/>
      <c r="D7" s="28"/>
      <c r="E7" s="29"/>
      <c r="F7" s="27"/>
      <c r="G7" s="30"/>
      <c r="H7" s="30"/>
      <c r="I7" s="27"/>
      <c r="J7" s="27"/>
      <c r="K7" s="27"/>
      <c r="L7" s="29"/>
      <c r="M7" s="27"/>
      <c r="N7" s="31" t="str">
        <f aca="false">IF(E7="","",EOMONTH(E7,0))</f>
        <v/>
      </c>
      <c r="O7" s="32" t="str">
        <f aca="false">IF(E7="","",EOMONTH(E7,0)+Parameter!$B$5)</f>
        <v/>
      </c>
      <c r="P7" s="32" t="str">
        <f aca="false">IF(E7="","",EOMONTH(E7,Parameter!$B$4))</f>
        <v/>
      </c>
      <c r="Q7" s="33" t="str">
        <f aca="false">IF(OR(E7="",L7&lt;&gt;""),"",P7-Parameter!$B$9)</f>
        <v/>
      </c>
      <c r="R7" s="34" t="str">
        <f aca="false">IF(OR(G7="",G7=0,H7=""),"",H7/G7)</f>
        <v/>
      </c>
      <c r="S7" s="35" t="str">
        <f aca="false">IF(C7="","",IFERROR(INDEX('Validasi Vendor'!$J$5:$J$505,MATCH(C7,'Validasi Vendor'!$C$5:$C$505,0)),"Belum terdaftar"))</f>
        <v/>
      </c>
      <c r="T7" s="35" t="str">
        <f aca="false">IF(E7="","",IF(L7&lt;&gt;"",IF(EOMONTH(L7,0)&gt;P7,"Dikreditkan lewat batas: periksa","Sudah dikreditkan"),IF(S7&lt;&gt;"Boleh diproses","Titik 1: periksa status vendor",IF(OR(I7&lt;&gt;"Cocok",J7&lt;&gt;"Valid"),"Titik 3: faktur bermasalah",IF(K7="Ya","Titik 2: periksa pembebanan biaya",IF(Q7&lt;0,"Titik 2: lewat batas kredit",IF(Q7&lt;=Parameter!$B$6,"Titik 2: segera kreditkan","Siap dikreditkan")))))))</f>
        <v/>
      </c>
    </row>
    <row r="8" customFormat="false" ht="15" hidden="false" customHeight="false" outlineLevel="0" collapsed="false">
      <c r="A8" s="27"/>
      <c r="B8" s="27"/>
      <c r="C8" s="28"/>
      <c r="D8" s="28"/>
      <c r="E8" s="29"/>
      <c r="F8" s="27"/>
      <c r="G8" s="30"/>
      <c r="H8" s="30"/>
      <c r="I8" s="27"/>
      <c r="J8" s="27"/>
      <c r="K8" s="27"/>
      <c r="L8" s="29"/>
      <c r="M8" s="27"/>
      <c r="N8" s="31" t="str">
        <f aca="false">IF(E8="","",EOMONTH(E8,0))</f>
        <v/>
      </c>
      <c r="O8" s="32" t="str">
        <f aca="false">IF(E8="","",EOMONTH(E8,0)+Parameter!$B$5)</f>
        <v/>
      </c>
      <c r="P8" s="32" t="str">
        <f aca="false">IF(E8="","",EOMONTH(E8,Parameter!$B$4))</f>
        <v/>
      </c>
      <c r="Q8" s="33" t="str">
        <f aca="false">IF(OR(E8="",L8&lt;&gt;""),"",P8-Parameter!$B$9)</f>
        <v/>
      </c>
      <c r="R8" s="34" t="str">
        <f aca="false">IF(OR(G8="",G8=0,H8=""),"",H8/G8)</f>
        <v/>
      </c>
      <c r="S8" s="35" t="str">
        <f aca="false">IF(C8="","",IFERROR(INDEX('Validasi Vendor'!$J$5:$J$505,MATCH(C8,'Validasi Vendor'!$C$5:$C$505,0)),"Belum terdaftar"))</f>
        <v/>
      </c>
      <c r="T8" s="35" t="str">
        <f aca="false">IF(E8="","",IF(L8&lt;&gt;"",IF(EOMONTH(L8,0)&gt;P8,"Dikreditkan lewat batas: periksa","Sudah dikreditkan"),IF(S8&lt;&gt;"Boleh diproses","Titik 1: periksa status vendor",IF(OR(I8&lt;&gt;"Cocok",J8&lt;&gt;"Valid"),"Titik 3: faktur bermasalah",IF(K8="Ya","Titik 2: periksa pembebanan biaya",IF(Q8&lt;0,"Titik 2: lewat batas kredit",IF(Q8&lt;=Parameter!$B$6,"Titik 2: segera kreditkan","Siap dikreditkan")))))))</f>
        <v/>
      </c>
    </row>
    <row r="9" customFormat="false" ht="15" hidden="false" customHeight="false" outlineLevel="0" collapsed="false">
      <c r="A9" s="27"/>
      <c r="B9" s="27"/>
      <c r="C9" s="28"/>
      <c r="D9" s="28"/>
      <c r="E9" s="29"/>
      <c r="F9" s="27"/>
      <c r="G9" s="30"/>
      <c r="H9" s="30"/>
      <c r="I9" s="27"/>
      <c r="J9" s="27"/>
      <c r="K9" s="27"/>
      <c r="L9" s="29"/>
      <c r="M9" s="27"/>
      <c r="N9" s="31" t="str">
        <f aca="false">IF(E9="","",EOMONTH(E9,0))</f>
        <v/>
      </c>
      <c r="O9" s="32" t="str">
        <f aca="false">IF(E9="","",EOMONTH(E9,0)+Parameter!$B$5)</f>
        <v/>
      </c>
      <c r="P9" s="32" t="str">
        <f aca="false">IF(E9="","",EOMONTH(E9,Parameter!$B$4))</f>
        <v/>
      </c>
      <c r="Q9" s="33" t="str">
        <f aca="false">IF(OR(E9="",L9&lt;&gt;""),"",P9-Parameter!$B$9)</f>
        <v/>
      </c>
      <c r="R9" s="34" t="str">
        <f aca="false">IF(OR(G9="",G9=0,H9=""),"",H9/G9)</f>
        <v/>
      </c>
      <c r="S9" s="35" t="str">
        <f aca="false">IF(C9="","",IFERROR(INDEX('Validasi Vendor'!$J$5:$J$505,MATCH(C9,'Validasi Vendor'!$C$5:$C$505,0)),"Belum terdaftar"))</f>
        <v/>
      </c>
      <c r="T9" s="35" t="str">
        <f aca="false">IF(E9="","",IF(L9&lt;&gt;"",IF(EOMONTH(L9,0)&gt;P9,"Dikreditkan lewat batas: periksa","Sudah dikreditkan"),IF(S9&lt;&gt;"Boleh diproses","Titik 1: periksa status vendor",IF(OR(I9&lt;&gt;"Cocok",J9&lt;&gt;"Valid"),"Titik 3: faktur bermasalah",IF(K9="Ya","Titik 2: periksa pembebanan biaya",IF(Q9&lt;0,"Titik 2: lewat batas kredit",IF(Q9&lt;=Parameter!$B$6,"Titik 2: segera kreditkan","Siap dikreditkan")))))))</f>
        <v/>
      </c>
    </row>
    <row r="10" customFormat="false" ht="15" hidden="false" customHeight="false" outlineLevel="0" collapsed="false">
      <c r="A10" s="27"/>
      <c r="B10" s="27"/>
      <c r="C10" s="28"/>
      <c r="D10" s="28"/>
      <c r="E10" s="29"/>
      <c r="F10" s="27"/>
      <c r="G10" s="30"/>
      <c r="H10" s="30"/>
      <c r="I10" s="27"/>
      <c r="J10" s="27"/>
      <c r="K10" s="27"/>
      <c r="L10" s="29"/>
      <c r="M10" s="27"/>
      <c r="N10" s="31" t="str">
        <f aca="false">IF(E10="","",EOMONTH(E10,0))</f>
        <v/>
      </c>
      <c r="O10" s="32" t="str">
        <f aca="false">IF(E10="","",EOMONTH(E10,0)+Parameter!$B$5)</f>
        <v/>
      </c>
      <c r="P10" s="32" t="str">
        <f aca="false">IF(E10="","",EOMONTH(E10,Parameter!$B$4))</f>
        <v/>
      </c>
      <c r="Q10" s="33" t="str">
        <f aca="false">IF(OR(E10="",L10&lt;&gt;""),"",P10-Parameter!$B$9)</f>
        <v/>
      </c>
      <c r="R10" s="34" t="str">
        <f aca="false">IF(OR(G10="",G10=0,H10=""),"",H10/G10)</f>
        <v/>
      </c>
      <c r="S10" s="35" t="str">
        <f aca="false">IF(C10="","",IFERROR(INDEX('Validasi Vendor'!$J$5:$J$505,MATCH(C10,'Validasi Vendor'!$C$5:$C$505,0)),"Belum terdaftar"))</f>
        <v/>
      </c>
      <c r="T10" s="35" t="str">
        <f aca="false">IF(E10="","",IF(L10&lt;&gt;"",IF(EOMONTH(L10,0)&gt;P10,"Dikreditkan lewat batas: periksa","Sudah dikreditkan"),IF(S10&lt;&gt;"Boleh diproses","Titik 1: periksa status vendor",IF(OR(I10&lt;&gt;"Cocok",J10&lt;&gt;"Valid"),"Titik 3: faktur bermasalah",IF(K10="Ya","Titik 2: periksa pembebanan biaya",IF(Q10&lt;0,"Titik 2: lewat batas kredit",IF(Q10&lt;=Parameter!$B$6,"Titik 2: segera kreditkan","Siap dikreditkan")))))))</f>
        <v/>
      </c>
    </row>
    <row r="11" customFormat="false" ht="15" hidden="false" customHeight="false" outlineLevel="0" collapsed="false">
      <c r="A11" s="27"/>
      <c r="B11" s="27"/>
      <c r="C11" s="28"/>
      <c r="D11" s="28"/>
      <c r="E11" s="29"/>
      <c r="F11" s="27"/>
      <c r="G11" s="30"/>
      <c r="H11" s="30"/>
      <c r="I11" s="27"/>
      <c r="J11" s="27"/>
      <c r="K11" s="27"/>
      <c r="L11" s="29"/>
      <c r="M11" s="27"/>
      <c r="N11" s="31" t="str">
        <f aca="false">IF(E11="","",EOMONTH(E11,0))</f>
        <v/>
      </c>
      <c r="O11" s="32" t="str">
        <f aca="false">IF(E11="","",EOMONTH(E11,0)+Parameter!$B$5)</f>
        <v/>
      </c>
      <c r="P11" s="32" t="str">
        <f aca="false">IF(E11="","",EOMONTH(E11,Parameter!$B$4))</f>
        <v/>
      </c>
      <c r="Q11" s="33" t="str">
        <f aca="false">IF(OR(E11="",L11&lt;&gt;""),"",P11-Parameter!$B$9)</f>
        <v/>
      </c>
      <c r="R11" s="34" t="str">
        <f aca="false">IF(OR(G11="",G11=0,H11=""),"",H11/G11)</f>
        <v/>
      </c>
      <c r="S11" s="35" t="str">
        <f aca="false">IF(C11="","",IFERROR(INDEX('Validasi Vendor'!$J$5:$J$505,MATCH(C11,'Validasi Vendor'!$C$5:$C$505,0)),"Belum terdaftar"))</f>
        <v/>
      </c>
      <c r="T11" s="35" t="str">
        <f aca="false">IF(E11="","",IF(L11&lt;&gt;"",IF(EOMONTH(L11,0)&gt;P11,"Dikreditkan lewat batas: periksa","Sudah dikreditkan"),IF(S11&lt;&gt;"Boleh diproses","Titik 1: periksa status vendor",IF(OR(I11&lt;&gt;"Cocok",J11&lt;&gt;"Valid"),"Titik 3: faktur bermasalah",IF(K11="Ya","Titik 2: periksa pembebanan biaya",IF(Q11&lt;0,"Titik 2: lewat batas kredit",IF(Q11&lt;=Parameter!$B$6,"Titik 2: segera kreditkan","Siap dikreditkan")))))))</f>
        <v/>
      </c>
    </row>
    <row r="12" customFormat="false" ht="15" hidden="false" customHeight="false" outlineLevel="0" collapsed="false">
      <c r="A12" s="27"/>
      <c r="B12" s="27"/>
      <c r="C12" s="28"/>
      <c r="D12" s="28"/>
      <c r="E12" s="29"/>
      <c r="F12" s="27"/>
      <c r="G12" s="30"/>
      <c r="H12" s="30"/>
      <c r="I12" s="27"/>
      <c r="J12" s="27"/>
      <c r="K12" s="27"/>
      <c r="L12" s="29"/>
      <c r="M12" s="27"/>
      <c r="N12" s="31" t="str">
        <f aca="false">IF(E12="","",EOMONTH(E12,0))</f>
        <v/>
      </c>
      <c r="O12" s="32" t="str">
        <f aca="false">IF(E12="","",EOMONTH(E12,0)+Parameter!$B$5)</f>
        <v/>
      </c>
      <c r="P12" s="32" t="str">
        <f aca="false">IF(E12="","",EOMONTH(E12,Parameter!$B$4))</f>
        <v/>
      </c>
      <c r="Q12" s="33" t="str">
        <f aca="false">IF(OR(E12="",L12&lt;&gt;""),"",P12-Parameter!$B$9)</f>
        <v/>
      </c>
      <c r="R12" s="34" t="str">
        <f aca="false">IF(OR(G12="",G12=0,H12=""),"",H12/G12)</f>
        <v/>
      </c>
      <c r="S12" s="35" t="str">
        <f aca="false">IF(C12="","",IFERROR(INDEX('Validasi Vendor'!$J$5:$J$505,MATCH(C12,'Validasi Vendor'!$C$5:$C$505,0)),"Belum terdaftar"))</f>
        <v/>
      </c>
      <c r="T12" s="35" t="str">
        <f aca="false">IF(E12="","",IF(L12&lt;&gt;"",IF(EOMONTH(L12,0)&gt;P12,"Dikreditkan lewat batas: periksa","Sudah dikreditkan"),IF(S12&lt;&gt;"Boleh diproses","Titik 1: periksa status vendor",IF(OR(I12&lt;&gt;"Cocok",J12&lt;&gt;"Valid"),"Titik 3: faktur bermasalah",IF(K12="Ya","Titik 2: periksa pembebanan biaya",IF(Q12&lt;0,"Titik 2: lewat batas kredit",IF(Q12&lt;=Parameter!$B$6,"Titik 2: segera kreditkan","Siap dikreditkan")))))))</f>
        <v/>
      </c>
    </row>
    <row r="13" customFormat="false" ht="15" hidden="false" customHeight="false" outlineLevel="0" collapsed="false">
      <c r="A13" s="27"/>
      <c r="B13" s="27"/>
      <c r="C13" s="28"/>
      <c r="D13" s="28"/>
      <c r="E13" s="29"/>
      <c r="F13" s="27"/>
      <c r="G13" s="30"/>
      <c r="H13" s="30"/>
      <c r="I13" s="27"/>
      <c r="J13" s="27"/>
      <c r="K13" s="27"/>
      <c r="L13" s="29"/>
      <c r="M13" s="27"/>
      <c r="N13" s="31" t="str">
        <f aca="false">IF(E13="","",EOMONTH(E13,0))</f>
        <v/>
      </c>
      <c r="O13" s="32" t="str">
        <f aca="false">IF(E13="","",EOMONTH(E13,0)+Parameter!$B$5)</f>
        <v/>
      </c>
      <c r="P13" s="32" t="str">
        <f aca="false">IF(E13="","",EOMONTH(E13,Parameter!$B$4))</f>
        <v/>
      </c>
      <c r="Q13" s="33" t="str">
        <f aca="false">IF(OR(E13="",L13&lt;&gt;""),"",P13-Parameter!$B$9)</f>
        <v/>
      </c>
      <c r="R13" s="34" t="str">
        <f aca="false">IF(OR(G13="",G13=0,H13=""),"",H13/G13)</f>
        <v/>
      </c>
      <c r="S13" s="35" t="str">
        <f aca="false">IF(C13="","",IFERROR(INDEX('Validasi Vendor'!$J$5:$J$505,MATCH(C13,'Validasi Vendor'!$C$5:$C$505,0)),"Belum terdaftar"))</f>
        <v/>
      </c>
      <c r="T13" s="35" t="str">
        <f aca="false">IF(E13="","",IF(L13&lt;&gt;"",IF(EOMONTH(L13,0)&gt;P13,"Dikreditkan lewat batas: periksa","Sudah dikreditkan"),IF(S13&lt;&gt;"Boleh diproses","Titik 1: periksa status vendor",IF(OR(I13&lt;&gt;"Cocok",J13&lt;&gt;"Valid"),"Titik 3: faktur bermasalah",IF(K13="Ya","Titik 2: periksa pembebanan biaya",IF(Q13&lt;0,"Titik 2: lewat batas kredit",IF(Q13&lt;=Parameter!$B$6,"Titik 2: segera kreditkan","Siap dikreditkan")))))))</f>
        <v/>
      </c>
    </row>
    <row r="14" customFormat="false" ht="15" hidden="false" customHeight="false" outlineLevel="0" collapsed="false">
      <c r="A14" s="27"/>
      <c r="B14" s="27"/>
      <c r="C14" s="28"/>
      <c r="D14" s="28"/>
      <c r="E14" s="29"/>
      <c r="F14" s="27"/>
      <c r="G14" s="30"/>
      <c r="H14" s="30"/>
      <c r="I14" s="27"/>
      <c r="J14" s="27"/>
      <c r="K14" s="27"/>
      <c r="L14" s="29"/>
      <c r="M14" s="27"/>
      <c r="N14" s="31" t="str">
        <f aca="false">IF(E14="","",EOMONTH(E14,0))</f>
        <v/>
      </c>
      <c r="O14" s="32" t="str">
        <f aca="false">IF(E14="","",EOMONTH(E14,0)+Parameter!$B$5)</f>
        <v/>
      </c>
      <c r="P14" s="32" t="str">
        <f aca="false">IF(E14="","",EOMONTH(E14,Parameter!$B$4))</f>
        <v/>
      </c>
      <c r="Q14" s="33" t="str">
        <f aca="false">IF(OR(E14="",L14&lt;&gt;""),"",P14-Parameter!$B$9)</f>
        <v/>
      </c>
      <c r="R14" s="34" t="str">
        <f aca="false">IF(OR(G14="",G14=0,H14=""),"",H14/G14)</f>
        <v/>
      </c>
      <c r="S14" s="35" t="str">
        <f aca="false">IF(C14="","",IFERROR(INDEX('Validasi Vendor'!$J$5:$J$505,MATCH(C14,'Validasi Vendor'!$C$5:$C$505,0)),"Belum terdaftar"))</f>
        <v/>
      </c>
      <c r="T14" s="35" t="str">
        <f aca="false">IF(E14="","",IF(L14&lt;&gt;"",IF(EOMONTH(L14,0)&gt;P14,"Dikreditkan lewat batas: periksa","Sudah dikreditkan"),IF(S14&lt;&gt;"Boleh diproses","Titik 1: periksa status vendor",IF(OR(I14&lt;&gt;"Cocok",J14&lt;&gt;"Valid"),"Titik 3: faktur bermasalah",IF(K14="Ya","Titik 2: periksa pembebanan biaya",IF(Q14&lt;0,"Titik 2: lewat batas kredit",IF(Q14&lt;=Parameter!$B$6,"Titik 2: segera kreditkan","Siap dikreditkan")))))))</f>
        <v/>
      </c>
    </row>
    <row r="15" customFormat="false" ht="15" hidden="false" customHeight="false" outlineLevel="0" collapsed="false">
      <c r="A15" s="27"/>
      <c r="B15" s="27"/>
      <c r="C15" s="28"/>
      <c r="D15" s="28"/>
      <c r="E15" s="29"/>
      <c r="F15" s="27"/>
      <c r="G15" s="30"/>
      <c r="H15" s="30"/>
      <c r="I15" s="27"/>
      <c r="J15" s="27"/>
      <c r="K15" s="27"/>
      <c r="L15" s="29"/>
      <c r="M15" s="27"/>
      <c r="N15" s="31" t="str">
        <f aca="false">IF(E15="","",EOMONTH(E15,0))</f>
        <v/>
      </c>
      <c r="O15" s="32" t="str">
        <f aca="false">IF(E15="","",EOMONTH(E15,0)+Parameter!$B$5)</f>
        <v/>
      </c>
      <c r="P15" s="32" t="str">
        <f aca="false">IF(E15="","",EOMONTH(E15,Parameter!$B$4))</f>
        <v/>
      </c>
      <c r="Q15" s="33" t="str">
        <f aca="false">IF(OR(E15="",L15&lt;&gt;""),"",P15-Parameter!$B$9)</f>
        <v/>
      </c>
      <c r="R15" s="34" t="str">
        <f aca="false">IF(OR(G15="",G15=0,H15=""),"",H15/G15)</f>
        <v/>
      </c>
      <c r="S15" s="35" t="str">
        <f aca="false">IF(C15="","",IFERROR(INDEX('Validasi Vendor'!$J$5:$J$505,MATCH(C15,'Validasi Vendor'!$C$5:$C$505,0)),"Belum terdaftar"))</f>
        <v/>
      </c>
      <c r="T15" s="35" t="str">
        <f aca="false">IF(E15="","",IF(L15&lt;&gt;"",IF(EOMONTH(L15,0)&gt;P15,"Dikreditkan lewat batas: periksa","Sudah dikreditkan"),IF(S15&lt;&gt;"Boleh diproses","Titik 1: periksa status vendor",IF(OR(I15&lt;&gt;"Cocok",J15&lt;&gt;"Valid"),"Titik 3: faktur bermasalah",IF(K15="Ya","Titik 2: periksa pembebanan biaya",IF(Q15&lt;0,"Titik 2: lewat batas kredit",IF(Q15&lt;=Parameter!$B$6,"Titik 2: segera kreditkan","Siap dikreditkan")))))))</f>
        <v/>
      </c>
    </row>
    <row r="16" customFormat="false" ht="15" hidden="false" customHeight="false" outlineLevel="0" collapsed="false">
      <c r="A16" s="27"/>
      <c r="B16" s="27"/>
      <c r="C16" s="28"/>
      <c r="D16" s="28"/>
      <c r="E16" s="29"/>
      <c r="F16" s="27"/>
      <c r="G16" s="30"/>
      <c r="H16" s="30"/>
      <c r="I16" s="27"/>
      <c r="J16" s="27"/>
      <c r="K16" s="27"/>
      <c r="L16" s="29"/>
      <c r="M16" s="27"/>
      <c r="N16" s="31" t="str">
        <f aca="false">IF(E16="","",EOMONTH(E16,0))</f>
        <v/>
      </c>
      <c r="O16" s="32" t="str">
        <f aca="false">IF(E16="","",EOMONTH(E16,0)+Parameter!$B$5)</f>
        <v/>
      </c>
      <c r="P16" s="32" t="str">
        <f aca="false">IF(E16="","",EOMONTH(E16,Parameter!$B$4))</f>
        <v/>
      </c>
      <c r="Q16" s="33" t="str">
        <f aca="false">IF(OR(E16="",L16&lt;&gt;""),"",P16-Parameter!$B$9)</f>
        <v/>
      </c>
      <c r="R16" s="34" t="str">
        <f aca="false">IF(OR(G16="",G16=0,H16=""),"",H16/G16)</f>
        <v/>
      </c>
      <c r="S16" s="35" t="str">
        <f aca="false">IF(C16="","",IFERROR(INDEX('Validasi Vendor'!$J$5:$J$505,MATCH(C16,'Validasi Vendor'!$C$5:$C$505,0)),"Belum terdaftar"))</f>
        <v/>
      </c>
      <c r="T16" s="35" t="str">
        <f aca="false">IF(E16="","",IF(L16&lt;&gt;"",IF(EOMONTH(L16,0)&gt;P16,"Dikreditkan lewat batas: periksa","Sudah dikreditkan"),IF(S16&lt;&gt;"Boleh diproses","Titik 1: periksa status vendor",IF(OR(I16&lt;&gt;"Cocok",J16&lt;&gt;"Valid"),"Titik 3: faktur bermasalah",IF(K16="Ya","Titik 2: periksa pembebanan biaya",IF(Q16&lt;0,"Titik 2: lewat batas kredit",IF(Q16&lt;=Parameter!$B$6,"Titik 2: segera kreditkan","Siap dikreditkan")))))))</f>
        <v/>
      </c>
    </row>
    <row r="17" customFormat="false" ht="15" hidden="false" customHeight="false" outlineLevel="0" collapsed="false">
      <c r="A17" s="27"/>
      <c r="B17" s="27"/>
      <c r="C17" s="28"/>
      <c r="D17" s="28"/>
      <c r="E17" s="29"/>
      <c r="F17" s="27"/>
      <c r="G17" s="30"/>
      <c r="H17" s="30"/>
      <c r="I17" s="27"/>
      <c r="J17" s="27"/>
      <c r="K17" s="27"/>
      <c r="L17" s="29"/>
      <c r="M17" s="27"/>
      <c r="N17" s="31" t="str">
        <f aca="false">IF(E17="","",EOMONTH(E17,0))</f>
        <v/>
      </c>
      <c r="O17" s="32" t="str">
        <f aca="false">IF(E17="","",EOMONTH(E17,0)+Parameter!$B$5)</f>
        <v/>
      </c>
      <c r="P17" s="32" t="str">
        <f aca="false">IF(E17="","",EOMONTH(E17,Parameter!$B$4))</f>
        <v/>
      </c>
      <c r="Q17" s="33" t="str">
        <f aca="false">IF(OR(E17="",L17&lt;&gt;""),"",P17-Parameter!$B$9)</f>
        <v/>
      </c>
      <c r="R17" s="34" t="str">
        <f aca="false">IF(OR(G17="",G17=0,H17=""),"",H17/G17)</f>
        <v/>
      </c>
      <c r="S17" s="35" t="str">
        <f aca="false">IF(C17="","",IFERROR(INDEX('Validasi Vendor'!$J$5:$J$505,MATCH(C17,'Validasi Vendor'!$C$5:$C$505,0)),"Belum terdaftar"))</f>
        <v/>
      </c>
      <c r="T17" s="35" t="str">
        <f aca="false">IF(E17="","",IF(L17&lt;&gt;"",IF(EOMONTH(L17,0)&gt;P17,"Dikreditkan lewat batas: periksa","Sudah dikreditkan"),IF(S17&lt;&gt;"Boleh diproses","Titik 1: periksa status vendor",IF(OR(I17&lt;&gt;"Cocok",J17&lt;&gt;"Valid"),"Titik 3: faktur bermasalah",IF(K17="Ya","Titik 2: periksa pembebanan biaya",IF(Q17&lt;0,"Titik 2: lewat batas kredit",IF(Q17&lt;=Parameter!$B$6,"Titik 2: segera kreditkan","Siap dikreditkan")))))))</f>
        <v/>
      </c>
    </row>
    <row r="18" customFormat="false" ht="15" hidden="false" customHeight="false" outlineLevel="0" collapsed="false">
      <c r="A18" s="27"/>
      <c r="B18" s="27"/>
      <c r="C18" s="28"/>
      <c r="D18" s="28"/>
      <c r="E18" s="29"/>
      <c r="F18" s="27"/>
      <c r="G18" s="30"/>
      <c r="H18" s="30"/>
      <c r="I18" s="27"/>
      <c r="J18" s="27"/>
      <c r="K18" s="27"/>
      <c r="L18" s="29"/>
      <c r="M18" s="27"/>
      <c r="N18" s="31" t="str">
        <f aca="false">IF(E18="","",EOMONTH(E18,0))</f>
        <v/>
      </c>
      <c r="O18" s="32" t="str">
        <f aca="false">IF(E18="","",EOMONTH(E18,0)+Parameter!$B$5)</f>
        <v/>
      </c>
      <c r="P18" s="32" t="str">
        <f aca="false">IF(E18="","",EOMONTH(E18,Parameter!$B$4))</f>
        <v/>
      </c>
      <c r="Q18" s="33" t="str">
        <f aca="false">IF(OR(E18="",L18&lt;&gt;""),"",P18-Parameter!$B$9)</f>
        <v/>
      </c>
      <c r="R18" s="34" t="str">
        <f aca="false">IF(OR(G18="",G18=0,H18=""),"",H18/G18)</f>
        <v/>
      </c>
      <c r="S18" s="35" t="str">
        <f aca="false">IF(C18="","",IFERROR(INDEX('Validasi Vendor'!$J$5:$J$505,MATCH(C18,'Validasi Vendor'!$C$5:$C$505,0)),"Belum terdaftar"))</f>
        <v/>
      </c>
      <c r="T18" s="35" t="str">
        <f aca="false">IF(E18="","",IF(L18&lt;&gt;"",IF(EOMONTH(L18,0)&gt;P18,"Dikreditkan lewat batas: periksa","Sudah dikreditkan"),IF(S18&lt;&gt;"Boleh diproses","Titik 1: periksa status vendor",IF(OR(I18&lt;&gt;"Cocok",J18&lt;&gt;"Valid"),"Titik 3: faktur bermasalah",IF(K18="Ya","Titik 2: periksa pembebanan biaya",IF(Q18&lt;0,"Titik 2: lewat batas kredit",IF(Q18&lt;=Parameter!$B$6,"Titik 2: segera kreditkan","Siap dikreditkan")))))))</f>
        <v/>
      </c>
    </row>
    <row r="19" customFormat="false" ht="15" hidden="false" customHeight="false" outlineLevel="0" collapsed="false">
      <c r="A19" s="27"/>
      <c r="B19" s="27"/>
      <c r="C19" s="28"/>
      <c r="D19" s="28"/>
      <c r="E19" s="29"/>
      <c r="F19" s="27"/>
      <c r="G19" s="30"/>
      <c r="H19" s="30"/>
      <c r="I19" s="27"/>
      <c r="J19" s="27"/>
      <c r="K19" s="27"/>
      <c r="L19" s="29"/>
      <c r="M19" s="27"/>
      <c r="N19" s="31" t="str">
        <f aca="false">IF(E19="","",EOMONTH(E19,0))</f>
        <v/>
      </c>
      <c r="O19" s="32" t="str">
        <f aca="false">IF(E19="","",EOMONTH(E19,0)+Parameter!$B$5)</f>
        <v/>
      </c>
      <c r="P19" s="32" t="str">
        <f aca="false">IF(E19="","",EOMONTH(E19,Parameter!$B$4))</f>
        <v/>
      </c>
      <c r="Q19" s="33" t="str">
        <f aca="false">IF(OR(E19="",L19&lt;&gt;""),"",P19-Parameter!$B$9)</f>
        <v/>
      </c>
      <c r="R19" s="34" t="str">
        <f aca="false">IF(OR(G19="",G19=0,H19=""),"",H19/G19)</f>
        <v/>
      </c>
      <c r="S19" s="35" t="str">
        <f aca="false">IF(C19="","",IFERROR(INDEX('Validasi Vendor'!$J$5:$J$505,MATCH(C19,'Validasi Vendor'!$C$5:$C$505,0)),"Belum terdaftar"))</f>
        <v/>
      </c>
      <c r="T19" s="35" t="str">
        <f aca="false">IF(E19="","",IF(L19&lt;&gt;"",IF(EOMONTH(L19,0)&gt;P19,"Dikreditkan lewat batas: periksa","Sudah dikreditkan"),IF(S19&lt;&gt;"Boleh diproses","Titik 1: periksa status vendor",IF(OR(I19&lt;&gt;"Cocok",J19&lt;&gt;"Valid"),"Titik 3: faktur bermasalah",IF(K19="Ya","Titik 2: periksa pembebanan biaya",IF(Q19&lt;0,"Titik 2: lewat batas kredit",IF(Q19&lt;=Parameter!$B$6,"Titik 2: segera kreditkan","Siap dikreditkan")))))))</f>
        <v/>
      </c>
    </row>
    <row r="20" customFormat="false" ht="15" hidden="false" customHeight="false" outlineLevel="0" collapsed="false">
      <c r="A20" s="27"/>
      <c r="B20" s="27"/>
      <c r="C20" s="28"/>
      <c r="D20" s="28"/>
      <c r="E20" s="29"/>
      <c r="F20" s="27"/>
      <c r="G20" s="30"/>
      <c r="H20" s="30"/>
      <c r="I20" s="27"/>
      <c r="J20" s="27"/>
      <c r="K20" s="27"/>
      <c r="L20" s="29"/>
      <c r="M20" s="27"/>
      <c r="N20" s="31" t="str">
        <f aca="false">IF(E20="","",EOMONTH(E20,0))</f>
        <v/>
      </c>
      <c r="O20" s="32" t="str">
        <f aca="false">IF(E20="","",EOMONTH(E20,0)+Parameter!$B$5)</f>
        <v/>
      </c>
      <c r="P20" s="32" t="str">
        <f aca="false">IF(E20="","",EOMONTH(E20,Parameter!$B$4))</f>
        <v/>
      </c>
      <c r="Q20" s="33" t="str">
        <f aca="false">IF(OR(E20="",L20&lt;&gt;""),"",P20-Parameter!$B$9)</f>
        <v/>
      </c>
      <c r="R20" s="34" t="str">
        <f aca="false">IF(OR(G20="",G20=0,H20=""),"",H20/G20)</f>
        <v/>
      </c>
      <c r="S20" s="35" t="str">
        <f aca="false">IF(C20="","",IFERROR(INDEX('Validasi Vendor'!$J$5:$J$505,MATCH(C20,'Validasi Vendor'!$C$5:$C$505,0)),"Belum terdaftar"))</f>
        <v/>
      </c>
      <c r="T20" s="35" t="str">
        <f aca="false">IF(E20="","",IF(L20&lt;&gt;"",IF(EOMONTH(L20,0)&gt;P20,"Dikreditkan lewat batas: periksa","Sudah dikreditkan"),IF(S20&lt;&gt;"Boleh diproses","Titik 1: periksa status vendor",IF(OR(I20&lt;&gt;"Cocok",J20&lt;&gt;"Valid"),"Titik 3: faktur bermasalah",IF(K20="Ya","Titik 2: periksa pembebanan biaya",IF(Q20&lt;0,"Titik 2: lewat batas kredit",IF(Q20&lt;=Parameter!$B$6,"Titik 2: segera kreditkan","Siap dikreditkan")))))))</f>
        <v/>
      </c>
    </row>
    <row r="21" customFormat="false" ht="15" hidden="false" customHeight="false" outlineLevel="0" collapsed="false">
      <c r="A21" s="27"/>
      <c r="B21" s="27"/>
      <c r="C21" s="28"/>
      <c r="D21" s="28"/>
      <c r="E21" s="29"/>
      <c r="F21" s="27"/>
      <c r="G21" s="30"/>
      <c r="H21" s="30"/>
      <c r="I21" s="27"/>
      <c r="J21" s="27"/>
      <c r="K21" s="27"/>
      <c r="L21" s="29"/>
      <c r="M21" s="27"/>
      <c r="N21" s="31" t="str">
        <f aca="false">IF(E21="","",EOMONTH(E21,0))</f>
        <v/>
      </c>
      <c r="O21" s="32" t="str">
        <f aca="false">IF(E21="","",EOMONTH(E21,0)+Parameter!$B$5)</f>
        <v/>
      </c>
      <c r="P21" s="32" t="str">
        <f aca="false">IF(E21="","",EOMONTH(E21,Parameter!$B$4))</f>
        <v/>
      </c>
      <c r="Q21" s="33" t="str">
        <f aca="false">IF(OR(E21="",L21&lt;&gt;""),"",P21-Parameter!$B$9)</f>
        <v/>
      </c>
      <c r="R21" s="34" t="str">
        <f aca="false">IF(OR(G21="",G21=0,H21=""),"",H21/G21)</f>
        <v/>
      </c>
      <c r="S21" s="35" t="str">
        <f aca="false">IF(C21="","",IFERROR(INDEX('Validasi Vendor'!$J$5:$J$505,MATCH(C21,'Validasi Vendor'!$C$5:$C$505,0)),"Belum terdaftar"))</f>
        <v/>
      </c>
      <c r="T21" s="35" t="str">
        <f aca="false">IF(E21="","",IF(L21&lt;&gt;"",IF(EOMONTH(L21,0)&gt;P21,"Dikreditkan lewat batas: periksa","Sudah dikreditkan"),IF(S21&lt;&gt;"Boleh diproses","Titik 1: periksa status vendor",IF(OR(I21&lt;&gt;"Cocok",J21&lt;&gt;"Valid"),"Titik 3: faktur bermasalah",IF(K21="Ya","Titik 2: periksa pembebanan biaya",IF(Q21&lt;0,"Titik 2: lewat batas kredit",IF(Q21&lt;=Parameter!$B$6,"Titik 2: segera kreditkan","Siap dikreditkan")))))))</f>
        <v/>
      </c>
    </row>
    <row r="22" customFormat="false" ht="15" hidden="false" customHeight="false" outlineLevel="0" collapsed="false">
      <c r="A22" s="27"/>
      <c r="B22" s="27"/>
      <c r="C22" s="28"/>
      <c r="D22" s="28"/>
      <c r="E22" s="29"/>
      <c r="F22" s="27"/>
      <c r="G22" s="30"/>
      <c r="H22" s="30"/>
      <c r="I22" s="27"/>
      <c r="J22" s="27"/>
      <c r="K22" s="27"/>
      <c r="L22" s="29"/>
      <c r="M22" s="27"/>
      <c r="N22" s="31" t="str">
        <f aca="false">IF(E22="","",EOMONTH(E22,0))</f>
        <v/>
      </c>
      <c r="O22" s="32" t="str">
        <f aca="false">IF(E22="","",EOMONTH(E22,0)+Parameter!$B$5)</f>
        <v/>
      </c>
      <c r="P22" s="32" t="str">
        <f aca="false">IF(E22="","",EOMONTH(E22,Parameter!$B$4))</f>
        <v/>
      </c>
      <c r="Q22" s="33" t="str">
        <f aca="false">IF(OR(E22="",L22&lt;&gt;""),"",P22-Parameter!$B$9)</f>
        <v/>
      </c>
      <c r="R22" s="34" t="str">
        <f aca="false">IF(OR(G22="",G22=0,H22=""),"",H22/G22)</f>
        <v/>
      </c>
      <c r="S22" s="35" t="str">
        <f aca="false">IF(C22="","",IFERROR(INDEX('Validasi Vendor'!$J$5:$J$505,MATCH(C22,'Validasi Vendor'!$C$5:$C$505,0)),"Belum terdaftar"))</f>
        <v/>
      </c>
      <c r="T22" s="35" t="str">
        <f aca="false">IF(E22="","",IF(L22&lt;&gt;"",IF(EOMONTH(L22,0)&gt;P22,"Dikreditkan lewat batas: periksa","Sudah dikreditkan"),IF(S22&lt;&gt;"Boleh diproses","Titik 1: periksa status vendor",IF(OR(I22&lt;&gt;"Cocok",J22&lt;&gt;"Valid"),"Titik 3: faktur bermasalah",IF(K22="Ya","Titik 2: periksa pembebanan biaya",IF(Q22&lt;0,"Titik 2: lewat batas kredit",IF(Q22&lt;=Parameter!$B$6,"Titik 2: segera kreditkan","Siap dikreditkan")))))))</f>
        <v/>
      </c>
    </row>
    <row r="23" customFormat="false" ht="15" hidden="false" customHeight="false" outlineLevel="0" collapsed="false">
      <c r="A23" s="27"/>
      <c r="B23" s="27"/>
      <c r="C23" s="28"/>
      <c r="D23" s="28"/>
      <c r="E23" s="29"/>
      <c r="F23" s="27"/>
      <c r="G23" s="30"/>
      <c r="H23" s="30"/>
      <c r="I23" s="27"/>
      <c r="J23" s="27"/>
      <c r="K23" s="27"/>
      <c r="L23" s="29"/>
      <c r="M23" s="27"/>
      <c r="N23" s="31" t="str">
        <f aca="false">IF(E23="","",EOMONTH(E23,0))</f>
        <v/>
      </c>
      <c r="O23" s="32" t="str">
        <f aca="false">IF(E23="","",EOMONTH(E23,0)+Parameter!$B$5)</f>
        <v/>
      </c>
      <c r="P23" s="32" t="str">
        <f aca="false">IF(E23="","",EOMONTH(E23,Parameter!$B$4))</f>
        <v/>
      </c>
      <c r="Q23" s="33" t="str">
        <f aca="false">IF(OR(E23="",L23&lt;&gt;""),"",P23-Parameter!$B$9)</f>
        <v/>
      </c>
      <c r="R23" s="34" t="str">
        <f aca="false">IF(OR(G23="",G23=0,H23=""),"",H23/G23)</f>
        <v/>
      </c>
      <c r="S23" s="35" t="str">
        <f aca="false">IF(C23="","",IFERROR(INDEX('Validasi Vendor'!$J$5:$J$505,MATCH(C23,'Validasi Vendor'!$C$5:$C$505,0)),"Belum terdaftar"))</f>
        <v/>
      </c>
      <c r="T23" s="35" t="str">
        <f aca="false">IF(E23="","",IF(L23&lt;&gt;"",IF(EOMONTH(L23,0)&gt;P23,"Dikreditkan lewat batas: periksa","Sudah dikreditkan"),IF(S23&lt;&gt;"Boleh diproses","Titik 1: periksa status vendor",IF(OR(I23&lt;&gt;"Cocok",J23&lt;&gt;"Valid"),"Titik 3: faktur bermasalah",IF(K23="Ya","Titik 2: periksa pembebanan biaya",IF(Q23&lt;0,"Titik 2: lewat batas kredit",IF(Q23&lt;=Parameter!$B$6,"Titik 2: segera kreditkan","Siap dikreditkan")))))))</f>
        <v/>
      </c>
    </row>
    <row r="24" customFormat="false" ht="15" hidden="false" customHeight="false" outlineLevel="0" collapsed="false">
      <c r="A24" s="27"/>
      <c r="B24" s="27"/>
      <c r="C24" s="28"/>
      <c r="D24" s="28"/>
      <c r="E24" s="29"/>
      <c r="F24" s="27"/>
      <c r="G24" s="30"/>
      <c r="H24" s="30"/>
      <c r="I24" s="27"/>
      <c r="J24" s="27"/>
      <c r="K24" s="27"/>
      <c r="L24" s="29"/>
      <c r="M24" s="27"/>
      <c r="N24" s="31" t="str">
        <f aca="false">IF(E24="","",EOMONTH(E24,0))</f>
        <v/>
      </c>
      <c r="O24" s="32" t="str">
        <f aca="false">IF(E24="","",EOMONTH(E24,0)+Parameter!$B$5)</f>
        <v/>
      </c>
      <c r="P24" s="32" t="str">
        <f aca="false">IF(E24="","",EOMONTH(E24,Parameter!$B$4))</f>
        <v/>
      </c>
      <c r="Q24" s="33" t="str">
        <f aca="false">IF(OR(E24="",L24&lt;&gt;""),"",P24-Parameter!$B$9)</f>
        <v/>
      </c>
      <c r="R24" s="34" t="str">
        <f aca="false">IF(OR(G24="",G24=0,H24=""),"",H24/G24)</f>
        <v/>
      </c>
      <c r="S24" s="35" t="str">
        <f aca="false">IF(C24="","",IFERROR(INDEX('Validasi Vendor'!$J$5:$J$505,MATCH(C24,'Validasi Vendor'!$C$5:$C$505,0)),"Belum terdaftar"))</f>
        <v/>
      </c>
      <c r="T24" s="35" t="str">
        <f aca="false">IF(E24="","",IF(L24&lt;&gt;"",IF(EOMONTH(L24,0)&gt;P24,"Dikreditkan lewat batas: periksa","Sudah dikreditkan"),IF(S24&lt;&gt;"Boleh diproses","Titik 1: periksa status vendor",IF(OR(I24&lt;&gt;"Cocok",J24&lt;&gt;"Valid"),"Titik 3: faktur bermasalah",IF(K24="Ya","Titik 2: periksa pembebanan biaya",IF(Q24&lt;0,"Titik 2: lewat batas kredit",IF(Q24&lt;=Parameter!$B$6,"Titik 2: segera kreditkan","Siap dikreditkan")))))))</f>
        <v/>
      </c>
    </row>
    <row r="25" customFormat="false" ht="15" hidden="false" customHeight="false" outlineLevel="0" collapsed="false">
      <c r="A25" s="27"/>
      <c r="B25" s="27"/>
      <c r="C25" s="28"/>
      <c r="D25" s="28"/>
      <c r="E25" s="29"/>
      <c r="F25" s="27"/>
      <c r="G25" s="30"/>
      <c r="H25" s="30"/>
      <c r="I25" s="27"/>
      <c r="J25" s="27"/>
      <c r="K25" s="27"/>
      <c r="L25" s="29"/>
      <c r="M25" s="27"/>
      <c r="N25" s="31" t="str">
        <f aca="false">IF(E25="","",EOMONTH(E25,0))</f>
        <v/>
      </c>
      <c r="O25" s="32" t="str">
        <f aca="false">IF(E25="","",EOMONTH(E25,0)+Parameter!$B$5)</f>
        <v/>
      </c>
      <c r="P25" s="32" t="str">
        <f aca="false">IF(E25="","",EOMONTH(E25,Parameter!$B$4))</f>
        <v/>
      </c>
      <c r="Q25" s="33" t="str">
        <f aca="false">IF(OR(E25="",L25&lt;&gt;""),"",P25-Parameter!$B$9)</f>
        <v/>
      </c>
      <c r="R25" s="34" t="str">
        <f aca="false">IF(OR(G25="",G25=0,H25=""),"",H25/G25)</f>
        <v/>
      </c>
      <c r="S25" s="35" t="str">
        <f aca="false">IF(C25="","",IFERROR(INDEX('Validasi Vendor'!$J$5:$J$505,MATCH(C25,'Validasi Vendor'!$C$5:$C$505,0)),"Belum terdaftar"))</f>
        <v/>
      </c>
      <c r="T25" s="35" t="str">
        <f aca="false">IF(E25="","",IF(L25&lt;&gt;"",IF(EOMONTH(L25,0)&gt;P25,"Dikreditkan lewat batas: periksa","Sudah dikreditkan"),IF(S25&lt;&gt;"Boleh diproses","Titik 1: periksa status vendor",IF(OR(I25&lt;&gt;"Cocok",J25&lt;&gt;"Valid"),"Titik 3: faktur bermasalah",IF(K25="Ya","Titik 2: periksa pembebanan biaya",IF(Q25&lt;0,"Titik 2: lewat batas kredit",IF(Q25&lt;=Parameter!$B$6,"Titik 2: segera kreditkan","Siap dikreditkan")))))))</f>
        <v/>
      </c>
    </row>
    <row r="26" customFormat="false" ht="15" hidden="false" customHeight="false" outlineLevel="0" collapsed="false">
      <c r="A26" s="27"/>
      <c r="B26" s="27"/>
      <c r="C26" s="28"/>
      <c r="D26" s="28"/>
      <c r="E26" s="29"/>
      <c r="F26" s="27"/>
      <c r="G26" s="30"/>
      <c r="H26" s="30"/>
      <c r="I26" s="27"/>
      <c r="J26" s="27"/>
      <c r="K26" s="27"/>
      <c r="L26" s="29"/>
      <c r="M26" s="27"/>
      <c r="N26" s="31" t="str">
        <f aca="false">IF(E26="","",EOMONTH(E26,0))</f>
        <v/>
      </c>
      <c r="O26" s="32" t="str">
        <f aca="false">IF(E26="","",EOMONTH(E26,0)+Parameter!$B$5)</f>
        <v/>
      </c>
      <c r="P26" s="32" t="str">
        <f aca="false">IF(E26="","",EOMONTH(E26,Parameter!$B$4))</f>
        <v/>
      </c>
      <c r="Q26" s="33" t="str">
        <f aca="false">IF(OR(E26="",L26&lt;&gt;""),"",P26-Parameter!$B$9)</f>
        <v/>
      </c>
      <c r="R26" s="34" t="str">
        <f aca="false">IF(OR(G26="",G26=0,H26=""),"",H26/G26)</f>
        <v/>
      </c>
      <c r="S26" s="35" t="str">
        <f aca="false">IF(C26="","",IFERROR(INDEX('Validasi Vendor'!$J$5:$J$505,MATCH(C26,'Validasi Vendor'!$C$5:$C$505,0)),"Belum terdaftar"))</f>
        <v/>
      </c>
      <c r="T26" s="35" t="str">
        <f aca="false">IF(E26="","",IF(L26&lt;&gt;"",IF(EOMONTH(L26,0)&gt;P26,"Dikreditkan lewat batas: periksa","Sudah dikreditkan"),IF(S26&lt;&gt;"Boleh diproses","Titik 1: periksa status vendor",IF(OR(I26&lt;&gt;"Cocok",J26&lt;&gt;"Valid"),"Titik 3: faktur bermasalah",IF(K26="Ya","Titik 2: periksa pembebanan biaya",IF(Q26&lt;0,"Titik 2: lewat batas kredit",IF(Q26&lt;=Parameter!$B$6,"Titik 2: segera kreditkan","Siap dikreditkan")))))))</f>
        <v/>
      </c>
    </row>
    <row r="27" customFormat="false" ht="15" hidden="false" customHeight="false" outlineLevel="0" collapsed="false">
      <c r="A27" s="27"/>
      <c r="B27" s="27"/>
      <c r="C27" s="28"/>
      <c r="D27" s="28"/>
      <c r="E27" s="29"/>
      <c r="F27" s="27"/>
      <c r="G27" s="30"/>
      <c r="H27" s="30"/>
      <c r="I27" s="27"/>
      <c r="J27" s="27"/>
      <c r="K27" s="27"/>
      <c r="L27" s="29"/>
      <c r="M27" s="27"/>
      <c r="N27" s="31" t="str">
        <f aca="false">IF(E27="","",EOMONTH(E27,0))</f>
        <v/>
      </c>
      <c r="O27" s="32" t="str">
        <f aca="false">IF(E27="","",EOMONTH(E27,0)+Parameter!$B$5)</f>
        <v/>
      </c>
      <c r="P27" s="32" t="str">
        <f aca="false">IF(E27="","",EOMONTH(E27,Parameter!$B$4))</f>
        <v/>
      </c>
      <c r="Q27" s="33" t="str">
        <f aca="false">IF(OR(E27="",L27&lt;&gt;""),"",P27-Parameter!$B$9)</f>
        <v/>
      </c>
      <c r="R27" s="34" t="str">
        <f aca="false">IF(OR(G27="",G27=0,H27=""),"",H27/G27)</f>
        <v/>
      </c>
      <c r="S27" s="35" t="str">
        <f aca="false">IF(C27="","",IFERROR(INDEX('Validasi Vendor'!$J$5:$J$505,MATCH(C27,'Validasi Vendor'!$C$5:$C$505,0)),"Belum terdaftar"))</f>
        <v/>
      </c>
      <c r="T27" s="35" t="str">
        <f aca="false">IF(E27="","",IF(L27&lt;&gt;"",IF(EOMONTH(L27,0)&gt;P27,"Dikreditkan lewat batas: periksa","Sudah dikreditkan"),IF(S27&lt;&gt;"Boleh diproses","Titik 1: periksa status vendor",IF(OR(I27&lt;&gt;"Cocok",J27&lt;&gt;"Valid"),"Titik 3: faktur bermasalah",IF(K27="Ya","Titik 2: periksa pembebanan biaya",IF(Q27&lt;0,"Titik 2: lewat batas kredit",IF(Q27&lt;=Parameter!$B$6,"Titik 2: segera kreditkan","Siap dikreditkan")))))))</f>
        <v/>
      </c>
    </row>
    <row r="28" customFormat="false" ht="15" hidden="false" customHeight="false" outlineLevel="0" collapsed="false">
      <c r="A28" s="27"/>
      <c r="B28" s="27"/>
      <c r="C28" s="28"/>
      <c r="D28" s="28"/>
      <c r="E28" s="29"/>
      <c r="F28" s="27"/>
      <c r="G28" s="30"/>
      <c r="H28" s="30"/>
      <c r="I28" s="27"/>
      <c r="J28" s="27"/>
      <c r="K28" s="27"/>
      <c r="L28" s="29"/>
      <c r="M28" s="27"/>
      <c r="N28" s="31" t="str">
        <f aca="false">IF(E28="","",EOMONTH(E28,0))</f>
        <v/>
      </c>
      <c r="O28" s="32" t="str">
        <f aca="false">IF(E28="","",EOMONTH(E28,0)+Parameter!$B$5)</f>
        <v/>
      </c>
      <c r="P28" s="32" t="str">
        <f aca="false">IF(E28="","",EOMONTH(E28,Parameter!$B$4))</f>
        <v/>
      </c>
      <c r="Q28" s="33" t="str">
        <f aca="false">IF(OR(E28="",L28&lt;&gt;""),"",P28-Parameter!$B$9)</f>
        <v/>
      </c>
      <c r="R28" s="34" t="str">
        <f aca="false">IF(OR(G28="",G28=0,H28=""),"",H28/G28)</f>
        <v/>
      </c>
      <c r="S28" s="35" t="str">
        <f aca="false">IF(C28="","",IFERROR(INDEX('Validasi Vendor'!$J$5:$J$505,MATCH(C28,'Validasi Vendor'!$C$5:$C$505,0)),"Belum terdaftar"))</f>
        <v/>
      </c>
      <c r="T28" s="35" t="str">
        <f aca="false">IF(E28="","",IF(L28&lt;&gt;"",IF(EOMONTH(L28,0)&gt;P28,"Dikreditkan lewat batas: periksa","Sudah dikreditkan"),IF(S28&lt;&gt;"Boleh diproses","Titik 1: periksa status vendor",IF(OR(I28&lt;&gt;"Cocok",J28&lt;&gt;"Valid"),"Titik 3: faktur bermasalah",IF(K28="Ya","Titik 2: periksa pembebanan biaya",IF(Q28&lt;0,"Titik 2: lewat batas kredit",IF(Q28&lt;=Parameter!$B$6,"Titik 2: segera kreditkan","Siap dikreditkan")))))))</f>
        <v/>
      </c>
    </row>
    <row r="29" customFormat="false" ht="15" hidden="false" customHeight="false" outlineLevel="0" collapsed="false">
      <c r="A29" s="27"/>
      <c r="B29" s="27"/>
      <c r="C29" s="28"/>
      <c r="D29" s="28"/>
      <c r="E29" s="29"/>
      <c r="F29" s="27"/>
      <c r="G29" s="30"/>
      <c r="H29" s="30"/>
      <c r="I29" s="27"/>
      <c r="J29" s="27"/>
      <c r="K29" s="27"/>
      <c r="L29" s="29"/>
      <c r="M29" s="27"/>
      <c r="N29" s="31" t="str">
        <f aca="false">IF(E29="","",EOMONTH(E29,0))</f>
        <v/>
      </c>
      <c r="O29" s="32" t="str">
        <f aca="false">IF(E29="","",EOMONTH(E29,0)+Parameter!$B$5)</f>
        <v/>
      </c>
      <c r="P29" s="32" t="str">
        <f aca="false">IF(E29="","",EOMONTH(E29,Parameter!$B$4))</f>
        <v/>
      </c>
      <c r="Q29" s="33" t="str">
        <f aca="false">IF(OR(E29="",L29&lt;&gt;""),"",P29-Parameter!$B$9)</f>
        <v/>
      </c>
      <c r="R29" s="34" t="str">
        <f aca="false">IF(OR(G29="",G29=0,H29=""),"",H29/G29)</f>
        <v/>
      </c>
      <c r="S29" s="35" t="str">
        <f aca="false">IF(C29="","",IFERROR(INDEX('Validasi Vendor'!$J$5:$J$505,MATCH(C29,'Validasi Vendor'!$C$5:$C$505,0)),"Belum terdaftar"))</f>
        <v/>
      </c>
      <c r="T29" s="35" t="str">
        <f aca="false">IF(E29="","",IF(L29&lt;&gt;"",IF(EOMONTH(L29,0)&gt;P29,"Dikreditkan lewat batas: periksa","Sudah dikreditkan"),IF(S29&lt;&gt;"Boleh diproses","Titik 1: periksa status vendor",IF(OR(I29&lt;&gt;"Cocok",J29&lt;&gt;"Valid"),"Titik 3: faktur bermasalah",IF(K29="Ya","Titik 2: periksa pembebanan biaya",IF(Q29&lt;0,"Titik 2: lewat batas kredit",IF(Q29&lt;=Parameter!$B$6,"Titik 2: segera kreditkan","Siap dikreditkan")))))))</f>
        <v/>
      </c>
    </row>
    <row r="30" customFormat="false" ht="15" hidden="false" customHeight="false" outlineLevel="0" collapsed="false">
      <c r="A30" s="27"/>
      <c r="B30" s="27"/>
      <c r="C30" s="28"/>
      <c r="D30" s="28"/>
      <c r="E30" s="29"/>
      <c r="F30" s="27"/>
      <c r="G30" s="30"/>
      <c r="H30" s="30"/>
      <c r="I30" s="27"/>
      <c r="J30" s="27"/>
      <c r="K30" s="27"/>
      <c r="L30" s="29"/>
      <c r="M30" s="27"/>
      <c r="N30" s="31" t="str">
        <f aca="false">IF(E30="","",EOMONTH(E30,0))</f>
        <v/>
      </c>
      <c r="O30" s="32" t="str">
        <f aca="false">IF(E30="","",EOMONTH(E30,0)+Parameter!$B$5)</f>
        <v/>
      </c>
      <c r="P30" s="32" t="str">
        <f aca="false">IF(E30="","",EOMONTH(E30,Parameter!$B$4))</f>
        <v/>
      </c>
      <c r="Q30" s="33" t="str">
        <f aca="false">IF(OR(E30="",L30&lt;&gt;""),"",P30-Parameter!$B$9)</f>
        <v/>
      </c>
      <c r="R30" s="34" t="str">
        <f aca="false">IF(OR(G30="",G30=0,H30=""),"",H30/G30)</f>
        <v/>
      </c>
      <c r="S30" s="35" t="str">
        <f aca="false">IF(C30="","",IFERROR(INDEX('Validasi Vendor'!$J$5:$J$505,MATCH(C30,'Validasi Vendor'!$C$5:$C$505,0)),"Belum terdaftar"))</f>
        <v/>
      </c>
      <c r="T30" s="35" t="str">
        <f aca="false">IF(E30="","",IF(L30&lt;&gt;"",IF(EOMONTH(L30,0)&gt;P30,"Dikreditkan lewat batas: periksa","Sudah dikreditkan"),IF(S30&lt;&gt;"Boleh diproses","Titik 1: periksa status vendor",IF(OR(I30&lt;&gt;"Cocok",J30&lt;&gt;"Valid"),"Titik 3: faktur bermasalah",IF(K30="Ya","Titik 2: periksa pembebanan biaya",IF(Q30&lt;0,"Titik 2: lewat batas kredit",IF(Q30&lt;=Parameter!$B$6,"Titik 2: segera kreditkan","Siap dikreditkan")))))))</f>
        <v/>
      </c>
    </row>
    <row r="31" customFormat="false" ht="15" hidden="false" customHeight="false" outlineLevel="0" collapsed="false">
      <c r="A31" s="27"/>
      <c r="B31" s="27"/>
      <c r="C31" s="28"/>
      <c r="D31" s="28"/>
      <c r="E31" s="29"/>
      <c r="F31" s="27"/>
      <c r="G31" s="30"/>
      <c r="H31" s="30"/>
      <c r="I31" s="27"/>
      <c r="J31" s="27"/>
      <c r="K31" s="27"/>
      <c r="L31" s="29"/>
      <c r="M31" s="27"/>
      <c r="N31" s="31" t="str">
        <f aca="false">IF(E31="","",EOMONTH(E31,0))</f>
        <v/>
      </c>
      <c r="O31" s="32" t="str">
        <f aca="false">IF(E31="","",EOMONTH(E31,0)+Parameter!$B$5)</f>
        <v/>
      </c>
      <c r="P31" s="32" t="str">
        <f aca="false">IF(E31="","",EOMONTH(E31,Parameter!$B$4))</f>
        <v/>
      </c>
      <c r="Q31" s="33" t="str">
        <f aca="false">IF(OR(E31="",L31&lt;&gt;""),"",P31-Parameter!$B$9)</f>
        <v/>
      </c>
      <c r="R31" s="34" t="str">
        <f aca="false">IF(OR(G31="",G31=0,H31=""),"",H31/G31)</f>
        <v/>
      </c>
      <c r="S31" s="35" t="str">
        <f aca="false">IF(C31="","",IFERROR(INDEX('Validasi Vendor'!$J$5:$J$505,MATCH(C31,'Validasi Vendor'!$C$5:$C$505,0)),"Belum terdaftar"))</f>
        <v/>
      </c>
      <c r="T31" s="35" t="str">
        <f aca="false">IF(E31="","",IF(L31&lt;&gt;"",IF(EOMONTH(L31,0)&gt;P31,"Dikreditkan lewat batas: periksa","Sudah dikreditkan"),IF(S31&lt;&gt;"Boleh diproses","Titik 1: periksa status vendor",IF(OR(I31&lt;&gt;"Cocok",J31&lt;&gt;"Valid"),"Titik 3: faktur bermasalah",IF(K31="Ya","Titik 2: periksa pembebanan biaya",IF(Q31&lt;0,"Titik 2: lewat batas kredit",IF(Q31&lt;=Parameter!$B$6,"Titik 2: segera kreditkan","Siap dikreditkan")))))))</f>
        <v/>
      </c>
    </row>
    <row r="32" customFormat="false" ht="15" hidden="false" customHeight="false" outlineLevel="0" collapsed="false">
      <c r="A32" s="27"/>
      <c r="B32" s="27"/>
      <c r="C32" s="28"/>
      <c r="D32" s="28"/>
      <c r="E32" s="29"/>
      <c r="F32" s="27"/>
      <c r="G32" s="30"/>
      <c r="H32" s="30"/>
      <c r="I32" s="27"/>
      <c r="J32" s="27"/>
      <c r="K32" s="27"/>
      <c r="L32" s="29"/>
      <c r="M32" s="27"/>
      <c r="N32" s="31" t="str">
        <f aca="false">IF(E32="","",EOMONTH(E32,0))</f>
        <v/>
      </c>
      <c r="O32" s="32" t="str">
        <f aca="false">IF(E32="","",EOMONTH(E32,0)+Parameter!$B$5)</f>
        <v/>
      </c>
      <c r="P32" s="32" t="str">
        <f aca="false">IF(E32="","",EOMONTH(E32,Parameter!$B$4))</f>
        <v/>
      </c>
      <c r="Q32" s="33" t="str">
        <f aca="false">IF(OR(E32="",L32&lt;&gt;""),"",P32-Parameter!$B$9)</f>
        <v/>
      </c>
      <c r="R32" s="34" t="str">
        <f aca="false">IF(OR(G32="",G32=0,H32=""),"",H32/G32)</f>
        <v/>
      </c>
      <c r="S32" s="35" t="str">
        <f aca="false">IF(C32="","",IFERROR(INDEX('Validasi Vendor'!$J$5:$J$505,MATCH(C32,'Validasi Vendor'!$C$5:$C$505,0)),"Belum terdaftar"))</f>
        <v/>
      </c>
      <c r="T32" s="35" t="str">
        <f aca="false">IF(E32="","",IF(L32&lt;&gt;"",IF(EOMONTH(L32,0)&gt;P32,"Dikreditkan lewat batas: periksa","Sudah dikreditkan"),IF(S32&lt;&gt;"Boleh diproses","Titik 1: periksa status vendor",IF(OR(I32&lt;&gt;"Cocok",J32&lt;&gt;"Valid"),"Titik 3: faktur bermasalah",IF(K32="Ya","Titik 2: periksa pembebanan biaya",IF(Q32&lt;0,"Titik 2: lewat batas kredit",IF(Q32&lt;=Parameter!$B$6,"Titik 2: segera kreditkan","Siap dikreditkan")))))))</f>
        <v/>
      </c>
    </row>
    <row r="33" customFormat="false" ht="15" hidden="false" customHeight="false" outlineLevel="0" collapsed="false">
      <c r="A33" s="27"/>
      <c r="B33" s="27"/>
      <c r="C33" s="28"/>
      <c r="D33" s="28"/>
      <c r="E33" s="29"/>
      <c r="F33" s="27"/>
      <c r="G33" s="30"/>
      <c r="H33" s="30"/>
      <c r="I33" s="27"/>
      <c r="J33" s="27"/>
      <c r="K33" s="27"/>
      <c r="L33" s="29"/>
      <c r="M33" s="27"/>
      <c r="N33" s="31" t="str">
        <f aca="false">IF(E33="","",EOMONTH(E33,0))</f>
        <v/>
      </c>
      <c r="O33" s="32" t="str">
        <f aca="false">IF(E33="","",EOMONTH(E33,0)+Parameter!$B$5)</f>
        <v/>
      </c>
      <c r="P33" s="32" t="str">
        <f aca="false">IF(E33="","",EOMONTH(E33,Parameter!$B$4))</f>
        <v/>
      </c>
      <c r="Q33" s="33" t="str">
        <f aca="false">IF(OR(E33="",L33&lt;&gt;""),"",P33-Parameter!$B$9)</f>
        <v/>
      </c>
      <c r="R33" s="34" t="str">
        <f aca="false">IF(OR(G33="",G33=0,H33=""),"",H33/G33)</f>
        <v/>
      </c>
      <c r="S33" s="35" t="str">
        <f aca="false">IF(C33="","",IFERROR(INDEX('Validasi Vendor'!$J$5:$J$505,MATCH(C33,'Validasi Vendor'!$C$5:$C$505,0)),"Belum terdaftar"))</f>
        <v/>
      </c>
      <c r="T33" s="35" t="str">
        <f aca="false">IF(E33="","",IF(L33&lt;&gt;"",IF(EOMONTH(L33,0)&gt;P33,"Dikreditkan lewat batas: periksa","Sudah dikreditkan"),IF(S33&lt;&gt;"Boleh diproses","Titik 1: periksa status vendor",IF(OR(I33&lt;&gt;"Cocok",J33&lt;&gt;"Valid"),"Titik 3: faktur bermasalah",IF(K33="Ya","Titik 2: periksa pembebanan biaya",IF(Q33&lt;0,"Titik 2: lewat batas kredit",IF(Q33&lt;=Parameter!$B$6,"Titik 2: segera kreditkan","Siap dikreditkan")))))))</f>
        <v/>
      </c>
    </row>
    <row r="34" customFormat="false" ht="15" hidden="false" customHeight="false" outlineLevel="0" collapsed="false">
      <c r="A34" s="27"/>
      <c r="B34" s="27"/>
      <c r="C34" s="28"/>
      <c r="D34" s="28"/>
      <c r="E34" s="29"/>
      <c r="F34" s="27"/>
      <c r="G34" s="30"/>
      <c r="H34" s="30"/>
      <c r="I34" s="27"/>
      <c r="J34" s="27"/>
      <c r="K34" s="27"/>
      <c r="L34" s="29"/>
      <c r="M34" s="27"/>
      <c r="N34" s="31" t="str">
        <f aca="false">IF(E34="","",EOMONTH(E34,0))</f>
        <v/>
      </c>
      <c r="O34" s="32" t="str">
        <f aca="false">IF(E34="","",EOMONTH(E34,0)+Parameter!$B$5)</f>
        <v/>
      </c>
      <c r="P34" s="32" t="str">
        <f aca="false">IF(E34="","",EOMONTH(E34,Parameter!$B$4))</f>
        <v/>
      </c>
      <c r="Q34" s="33" t="str">
        <f aca="false">IF(OR(E34="",L34&lt;&gt;""),"",P34-Parameter!$B$9)</f>
        <v/>
      </c>
      <c r="R34" s="34" t="str">
        <f aca="false">IF(OR(G34="",G34=0,H34=""),"",H34/G34)</f>
        <v/>
      </c>
      <c r="S34" s="35" t="str">
        <f aca="false">IF(C34="","",IFERROR(INDEX('Validasi Vendor'!$J$5:$J$505,MATCH(C34,'Validasi Vendor'!$C$5:$C$505,0)),"Belum terdaftar"))</f>
        <v/>
      </c>
      <c r="T34" s="35" t="str">
        <f aca="false">IF(E34="","",IF(L34&lt;&gt;"",IF(EOMONTH(L34,0)&gt;P34,"Dikreditkan lewat batas: periksa","Sudah dikreditkan"),IF(S34&lt;&gt;"Boleh diproses","Titik 1: periksa status vendor",IF(OR(I34&lt;&gt;"Cocok",J34&lt;&gt;"Valid"),"Titik 3: faktur bermasalah",IF(K34="Ya","Titik 2: periksa pembebanan biaya",IF(Q34&lt;0,"Titik 2: lewat batas kredit",IF(Q34&lt;=Parameter!$B$6,"Titik 2: segera kreditkan","Siap dikreditkan")))))))</f>
        <v/>
      </c>
    </row>
    <row r="35" customFormat="false" ht="15" hidden="false" customHeight="false" outlineLevel="0" collapsed="false">
      <c r="A35" s="27"/>
      <c r="B35" s="27"/>
      <c r="C35" s="28"/>
      <c r="D35" s="28"/>
      <c r="E35" s="29"/>
      <c r="F35" s="27"/>
      <c r="G35" s="30"/>
      <c r="H35" s="30"/>
      <c r="I35" s="27"/>
      <c r="J35" s="27"/>
      <c r="K35" s="27"/>
      <c r="L35" s="29"/>
      <c r="M35" s="27"/>
      <c r="N35" s="31" t="str">
        <f aca="false">IF(E35="","",EOMONTH(E35,0))</f>
        <v/>
      </c>
      <c r="O35" s="32" t="str">
        <f aca="false">IF(E35="","",EOMONTH(E35,0)+Parameter!$B$5)</f>
        <v/>
      </c>
      <c r="P35" s="32" t="str">
        <f aca="false">IF(E35="","",EOMONTH(E35,Parameter!$B$4))</f>
        <v/>
      </c>
      <c r="Q35" s="33" t="str">
        <f aca="false">IF(OR(E35="",L35&lt;&gt;""),"",P35-Parameter!$B$9)</f>
        <v/>
      </c>
      <c r="R35" s="34" t="str">
        <f aca="false">IF(OR(G35="",G35=0,H35=""),"",H35/G35)</f>
        <v/>
      </c>
      <c r="S35" s="35" t="str">
        <f aca="false">IF(C35="","",IFERROR(INDEX('Validasi Vendor'!$J$5:$J$505,MATCH(C35,'Validasi Vendor'!$C$5:$C$505,0)),"Belum terdaftar"))</f>
        <v/>
      </c>
      <c r="T35" s="35" t="str">
        <f aca="false">IF(E35="","",IF(L35&lt;&gt;"",IF(EOMONTH(L35,0)&gt;P35,"Dikreditkan lewat batas: periksa","Sudah dikreditkan"),IF(S35&lt;&gt;"Boleh diproses","Titik 1: periksa status vendor",IF(OR(I35&lt;&gt;"Cocok",J35&lt;&gt;"Valid"),"Titik 3: faktur bermasalah",IF(K35="Ya","Titik 2: periksa pembebanan biaya",IF(Q35&lt;0,"Titik 2: lewat batas kredit",IF(Q35&lt;=Parameter!$B$6,"Titik 2: segera kreditkan","Siap dikreditkan")))))))</f>
        <v/>
      </c>
    </row>
    <row r="36" customFormat="false" ht="15" hidden="false" customHeight="false" outlineLevel="0" collapsed="false">
      <c r="A36" s="27"/>
      <c r="B36" s="27"/>
      <c r="C36" s="28"/>
      <c r="D36" s="28"/>
      <c r="E36" s="29"/>
      <c r="F36" s="27"/>
      <c r="G36" s="30"/>
      <c r="H36" s="30"/>
      <c r="I36" s="27"/>
      <c r="J36" s="27"/>
      <c r="K36" s="27"/>
      <c r="L36" s="29"/>
      <c r="M36" s="27"/>
      <c r="N36" s="31" t="str">
        <f aca="false">IF(E36="","",EOMONTH(E36,0))</f>
        <v/>
      </c>
      <c r="O36" s="32" t="str">
        <f aca="false">IF(E36="","",EOMONTH(E36,0)+Parameter!$B$5)</f>
        <v/>
      </c>
      <c r="P36" s="32" t="str">
        <f aca="false">IF(E36="","",EOMONTH(E36,Parameter!$B$4))</f>
        <v/>
      </c>
      <c r="Q36" s="33" t="str">
        <f aca="false">IF(OR(E36="",L36&lt;&gt;""),"",P36-Parameter!$B$9)</f>
        <v/>
      </c>
      <c r="R36" s="34" t="str">
        <f aca="false">IF(OR(G36="",G36=0,H36=""),"",H36/G36)</f>
        <v/>
      </c>
      <c r="S36" s="35" t="str">
        <f aca="false">IF(C36="","",IFERROR(INDEX('Validasi Vendor'!$J$5:$J$505,MATCH(C36,'Validasi Vendor'!$C$5:$C$505,0)),"Belum terdaftar"))</f>
        <v/>
      </c>
      <c r="T36" s="35" t="str">
        <f aca="false">IF(E36="","",IF(L36&lt;&gt;"",IF(EOMONTH(L36,0)&gt;P36,"Dikreditkan lewat batas: periksa","Sudah dikreditkan"),IF(S36&lt;&gt;"Boleh diproses","Titik 1: periksa status vendor",IF(OR(I36&lt;&gt;"Cocok",J36&lt;&gt;"Valid"),"Titik 3: faktur bermasalah",IF(K36="Ya","Titik 2: periksa pembebanan biaya",IF(Q36&lt;0,"Titik 2: lewat batas kredit",IF(Q36&lt;=Parameter!$B$6,"Titik 2: segera kreditkan","Siap dikreditkan")))))))</f>
        <v/>
      </c>
    </row>
    <row r="37" customFormat="false" ht="15" hidden="false" customHeight="false" outlineLevel="0" collapsed="false">
      <c r="A37" s="27"/>
      <c r="B37" s="27"/>
      <c r="C37" s="28"/>
      <c r="D37" s="28"/>
      <c r="E37" s="29"/>
      <c r="F37" s="27"/>
      <c r="G37" s="30"/>
      <c r="H37" s="30"/>
      <c r="I37" s="27"/>
      <c r="J37" s="27"/>
      <c r="K37" s="27"/>
      <c r="L37" s="29"/>
      <c r="M37" s="27"/>
      <c r="N37" s="31" t="str">
        <f aca="false">IF(E37="","",EOMONTH(E37,0))</f>
        <v/>
      </c>
      <c r="O37" s="32" t="str">
        <f aca="false">IF(E37="","",EOMONTH(E37,0)+Parameter!$B$5)</f>
        <v/>
      </c>
      <c r="P37" s="32" t="str">
        <f aca="false">IF(E37="","",EOMONTH(E37,Parameter!$B$4))</f>
        <v/>
      </c>
      <c r="Q37" s="33" t="str">
        <f aca="false">IF(OR(E37="",L37&lt;&gt;""),"",P37-Parameter!$B$9)</f>
        <v/>
      </c>
      <c r="R37" s="34" t="str">
        <f aca="false">IF(OR(G37="",G37=0,H37=""),"",H37/G37)</f>
        <v/>
      </c>
      <c r="S37" s="35" t="str">
        <f aca="false">IF(C37="","",IFERROR(INDEX('Validasi Vendor'!$J$5:$J$505,MATCH(C37,'Validasi Vendor'!$C$5:$C$505,0)),"Belum terdaftar"))</f>
        <v/>
      </c>
      <c r="T37" s="35" t="str">
        <f aca="false">IF(E37="","",IF(L37&lt;&gt;"",IF(EOMONTH(L37,0)&gt;P37,"Dikreditkan lewat batas: periksa","Sudah dikreditkan"),IF(S37&lt;&gt;"Boleh diproses","Titik 1: periksa status vendor",IF(OR(I37&lt;&gt;"Cocok",J37&lt;&gt;"Valid"),"Titik 3: faktur bermasalah",IF(K37="Ya","Titik 2: periksa pembebanan biaya",IF(Q37&lt;0,"Titik 2: lewat batas kredit",IF(Q37&lt;=Parameter!$B$6,"Titik 2: segera kreditkan","Siap dikreditkan")))))))</f>
        <v/>
      </c>
    </row>
    <row r="38" customFormat="false" ht="15" hidden="false" customHeight="false" outlineLevel="0" collapsed="false">
      <c r="A38" s="27"/>
      <c r="B38" s="27"/>
      <c r="C38" s="28"/>
      <c r="D38" s="28"/>
      <c r="E38" s="29"/>
      <c r="F38" s="27"/>
      <c r="G38" s="30"/>
      <c r="H38" s="30"/>
      <c r="I38" s="27"/>
      <c r="J38" s="27"/>
      <c r="K38" s="27"/>
      <c r="L38" s="29"/>
      <c r="M38" s="27"/>
      <c r="N38" s="31" t="str">
        <f aca="false">IF(E38="","",EOMONTH(E38,0))</f>
        <v/>
      </c>
      <c r="O38" s="32" t="str">
        <f aca="false">IF(E38="","",EOMONTH(E38,0)+Parameter!$B$5)</f>
        <v/>
      </c>
      <c r="P38" s="32" t="str">
        <f aca="false">IF(E38="","",EOMONTH(E38,Parameter!$B$4))</f>
        <v/>
      </c>
      <c r="Q38" s="33" t="str">
        <f aca="false">IF(OR(E38="",L38&lt;&gt;""),"",P38-Parameter!$B$9)</f>
        <v/>
      </c>
      <c r="R38" s="34" t="str">
        <f aca="false">IF(OR(G38="",G38=0,H38=""),"",H38/G38)</f>
        <v/>
      </c>
      <c r="S38" s="35" t="str">
        <f aca="false">IF(C38="","",IFERROR(INDEX('Validasi Vendor'!$J$5:$J$505,MATCH(C38,'Validasi Vendor'!$C$5:$C$505,0)),"Belum terdaftar"))</f>
        <v/>
      </c>
      <c r="T38" s="35" t="str">
        <f aca="false">IF(E38="","",IF(L38&lt;&gt;"",IF(EOMONTH(L38,0)&gt;P38,"Dikreditkan lewat batas: periksa","Sudah dikreditkan"),IF(S38&lt;&gt;"Boleh diproses","Titik 1: periksa status vendor",IF(OR(I38&lt;&gt;"Cocok",J38&lt;&gt;"Valid"),"Titik 3: faktur bermasalah",IF(K38="Ya","Titik 2: periksa pembebanan biaya",IF(Q38&lt;0,"Titik 2: lewat batas kredit",IF(Q38&lt;=Parameter!$B$6,"Titik 2: segera kreditkan","Siap dikreditkan")))))))</f>
        <v/>
      </c>
    </row>
    <row r="39" customFormat="false" ht="15" hidden="false" customHeight="false" outlineLevel="0" collapsed="false">
      <c r="A39" s="27"/>
      <c r="B39" s="27"/>
      <c r="C39" s="28"/>
      <c r="D39" s="28"/>
      <c r="E39" s="29"/>
      <c r="F39" s="27"/>
      <c r="G39" s="30"/>
      <c r="H39" s="30"/>
      <c r="I39" s="27"/>
      <c r="J39" s="27"/>
      <c r="K39" s="27"/>
      <c r="L39" s="29"/>
      <c r="M39" s="27"/>
      <c r="N39" s="31" t="str">
        <f aca="false">IF(E39="","",EOMONTH(E39,0))</f>
        <v/>
      </c>
      <c r="O39" s="32" t="str">
        <f aca="false">IF(E39="","",EOMONTH(E39,0)+Parameter!$B$5)</f>
        <v/>
      </c>
      <c r="P39" s="32" t="str">
        <f aca="false">IF(E39="","",EOMONTH(E39,Parameter!$B$4))</f>
        <v/>
      </c>
      <c r="Q39" s="33" t="str">
        <f aca="false">IF(OR(E39="",L39&lt;&gt;""),"",P39-Parameter!$B$9)</f>
        <v/>
      </c>
      <c r="R39" s="34" t="str">
        <f aca="false">IF(OR(G39="",G39=0,H39=""),"",H39/G39)</f>
        <v/>
      </c>
      <c r="S39" s="35" t="str">
        <f aca="false">IF(C39="","",IFERROR(INDEX('Validasi Vendor'!$J$5:$J$505,MATCH(C39,'Validasi Vendor'!$C$5:$C$505,0)),"Belum terdaftar"))</f>
        <v/>
      </c>
      <c r="T39" s="35" t="str">
        <f aca="false">IF(E39="","",IF(L39&lt;&gt;"",IF(EOMONTH(L39,0)&gt;P39,"Dikreditkan lewat batas: periksa","Sudah dikreditkan"),IF(S39&lt;&gt;"Boleh diproses","Titik 1: periksa status vendor",IF(OR(I39&lt;&gt;"Cocok",J39&lt;&gt;"Valid"),"Titik 3: faktur bermasalah",IF(K39="Ya","Titik 2: periksa pembebanan biaya",IF(Q39&lt;0,"Titik 2: lewat batas kredit",IF(Q39&lt;=Parameter!$B$6,"Titik 2: segera kreditkan","Siap dikreditkan")))))))</f>
        <v/>
      </c>
    </row>
    <row r="40" customFormat="false" ht="15" hidden="false" customHeight="false" outlineLevel="0" collapsed="false">
      <c r="A40" s="27"/>
      <c r="B40" s="27"/>
      <c r="C40" s="28"/>
      <c r="D40" s="28"/>
      <c r="E40" s="29"/>
      <c r="F40" s="27"/>
      <c r="G40" s="30"/>
      <c r="H40" s="30"/>
      <c r="I40" s="27"/>
      <c r="J40" s="27"/>
      <c r="K40" s="27"/>
      <c r="L40" s="29"/>
      <c r="M40" s="27"/>
      <c r="N40" s="31" t="str">
        <f aca="false">IF(E40="","",EOMONTH(E40,0))</f>
        <v/>
      </c>
      <c r="O40" s="32" t="str">
        <f aca="false">IF(E40="","",EOMONTH(E40,0)+Parameter!$B$5)</f>
        <v/>
      </c>
      <c r="P40" s="32" t="str">
        <f aca="false">IF(E40="","",EOMONTH(E40,Parameter!$B$4))</f>
        <v/>
      </c>
      <c r="Q40" s="33" t="str">
        <f aca="false">IF(OR(E40="",L40&lt;&gt;""),"",P40-Parameter!$B$9)</f>
        <v/>
      </c>
      <c r="R40" s="34" t="str">
        <f aca="false">IF(OR(G40="",G40=0,H40=""),"",H40/G40)</f>
        <v/>
      </c>
      <c r="S40" s="35" t="str">
        <f aca="false">IF(C40="","",IFERROR(INDEX('Validasi Vendor'!$J$5:$J$505,MATCH(C40,'Validasi Vendor'!$C$5:$C$505,0)),"Belum terdaftar"))</f>
        <v/>
      </c>
      <c r="T40" s="35" t="str">
        <f aca="false">IF(E40="","",IF(L40&lt;&gt;"",IF(EOMONTH(L40,0)&gt;P40,"Dikreditkan lewat batas: periksa","Sudah dikreditkan"),IF(S40&lt;&gt;"Boleh diproses","Titik 1: periksa status vendor",IF(OR(I40&lt;&gt;"Cocok",J40&lt;&gt;"Valid"),"Titik 3: faktur bermasalah",IF(K40="Ya","Titik 2: periksa pembebanan biaya",IF(Q40&lt;0,"Titik 2: lewat batas kredit",IF(Q40&lt;=Parameter!$B$6,"Titik 2: segera kreditkan","Siap dikreditkan")))))))</f>
        <v/>
      </c>
    </row>
    <row r="41" customFormat="false" ht="15" hidden="false" customHeight="false" outlineLevel="0" collapsed="false">
      <c r="A41" s="27"/>
      <c r="B41" s="27"/>
      <c r="C41" s="28"/>
      <c r="D41" s="28"/>
      <c r="E41" s="29"/>
      <c r="F41" s="27"/>
      <c r="G41" s="30"/>
      <c r="H41" s="30"/>
      <c r="I41" s="27"/>
      <c r="J41" s="27"/>
      <c r="K41" s="27"/>
      <c r="L41" s="29"/>
      <c r="M41" s="27"/>
      <c r="N41" s="31" t="str">
        <f aca="false">IF(E41="","",EOMONTH(E41,0))</f>
        <v/>
      </c>
      <c r="O41" s="32" t="str">
        <f aca="false">IF(E41="","",EOMONTH(E41,0)+Parameter!$B$5)</f>
        <v/>
      </c>
      <c r="P41" s="32" t="str">
        <f aca="false">IF(E41="","",EOMONTH(E41,Parameter!$B$4))</f>
        <v/>
      </c>
      <c r="Q41" s="33" t="str">
        <f aca="false">IF(OR(E41="",L41&lt;&gt;""),"",P41-Parameter!$B$9)</f>
        <v/>
      </c>
      <c r="R41" s="34" t="str">
        <f aca="false">IF(OR(G41="",G41=0,H41=""),"",H41/G41)</f>
        <v/>
      </c>
      <c r="S41" s="35" t="str">
        <f aca="false">IF(C41="","",IFERROR(INDEX('Validasi Vendor'!$J$5:$J$505,MATCH(C41,'Validasi Vendor'!$C$5:$C$505,0)),"Belum terdaftar"))</f>
        <v/>
      </c>
      <c r="T41" s="35" t="str">
        <f aca="false">IF(E41="","",IF(L41&lt;&gt;"",IF(EOMONTH(L41,0)&gt;P41,"Dikreditkan lewat batas: periksa","Sudah dikreditkan"),IF(S41&lt;&gt;"Boleh diproses","Titik 1: periksa status vendor",IF(OR(I41&lt;&gt;"Cocok",J41&lt;&gt;"Valid"),"Titik 3: faktur bermasalah",IF(K41="Ya","Titik 2: periksa pembebanan biaya",IF(Q41&lt;0,"Titik 2: lewat batas kredit",IF(Q41&lt;=Parameter!$B$6,"Titik 2: segera kreditkan","Siap dikreditkan")))))))</f>
        <v/>
      </c>
    </row>
    <row r="42" customFormat="false" ht="15" hidden="false" customHeight="false" outlineLevel="0" collapsed="false">
      <c r="A42" s="27"/>
      <c r="B42" s="27"/>
      <c r="C42" s="28"/>
      <c r="D42" s="28"/>
      <c r="E42" s="29"/>
      <c r="F42" s="27"/>
      <c r="G42" s="30"/>
      <c r="H42" s="30"/>
      <c r="I42" s="27"/>
      <c r="J42" s="27"/>
      <c r="K42" s="27"/>
      <c r="L42" s="29"/>
      <c r="M42" s="27"/>
      <c r="N42" s="31" t="str">
        <f aca="false">IF(E42="","",EOMONTH(E42,0))</f>
        <v/>
      </c>
      <c r="O42" s="32" t="str">
        <f aca="false">IF(E42="","",EOMONTH(E42,0)+Parameter!$B$5)</f>
        <v/>
      </c>
      <c r="P42" s="32" t="str">
        <f aca="false">IF(E42="","",EOMONTH(E42,Parameter!$B$4))</f>
        <v/>
      </c>
      <c r="Q42" s="33" t="str">
        <f aca="false">IF(OR(E42="",L42&lt;&gt;""),"",P42-Parameter!$B$9)</f>
        <v/>
      </c>
      <c r="R42" s="34" t="str">
        <f aca="false">IF(OR(G42="",G42=0,H42=""),"",H42/G42)</f>
        <v/>
      </c>
      <c r="S42" s="35" t="str">
        <f aca="false">IF(C42="","",IFERROR(INDEX('Validasi Vendor'!$J$5:$J$505,MATCH(C42,'Validasi Vendor'!$C$5:$C$505,0)),"Belum terdaftar"))</f>
        <v/>
      </c>
      <c r="T42" s="35" t="str">
        <f aca="false">IF(E42="","",IF(L42&lt;&gt;"",IF(EOMONTH(L42,0)&gt;P42,"Dikreditkan lewat batas: periksa","Sudah dikreditkan"),IF(S42&lt;&gt;"Boleh diproses","Titik 1: periksa status vendor",IF(OR(I42&lt;&gt;"Cocok",J42&lt;&gt;"Valid"),"Titik 3: faktur bermasalah",IF(K42="Ya","Titik 2: periksa pembebanan biaya",IF(Q42&lt;0,"Titik 2: lewat batas kredit",IF(Q42&lt;=Parameter!$B$6,"Titik 2: segera kreditkan","Siap dikreditkan")))))))</f>
        <v/>
      </c>
    </row>
    <row r="43" customFormat="false" ht="15" hidden="false" customHeight="false" outlineLevel="0" collapsed="false">
      <c r="A43" s="27"/>
      <c r="B43" s="27"/>
      <c r="C43" s="28"/>
      <c r="D43" s="28"/>
      <c r="E43" s="29"/>
      <c r="F43" s="27"/>
      <c r="G43" s="30"/>
      <c r="H43" s="30"/>
      <c r="I43" s="27"/>
      <c r="J43" s="27"/>
      <c r="K43" s="27"/>
      <c r="L43" s="29"/>
      <c r="M43" s="27"/>
      <c r="N43" s="31" t="str">
        <f aca="false">IF(E43="","",EOMONTH(E43,0))</f>
        <v/>
      </c>
      <c r="O43" s="32" t="str">
        <f aca="false">IF(E43="","",EOMONTH(E43,0)+Parameter!$B$5)</f>
        <v/>
      </c>
      <c r="P43" s="32" t="str">
        <f aca="false">IF(E43="","",EOMONTH(E43,Parameter!$B$4))</f>
        <v/>
      </c>
      <c r="Q43" s="33" t="str">
        <f aca="false">IF(OR(E43="",L43&lt;&gt;""),"",P43-Parameter!$B$9)</f>
        <v/>
      </c>
      <c r="R43" s="34" t="str">
        <f aca="false">IF(OR(G43="",G43=0,H43=""),"",H43/G43)</f>
        <v/>
      </c>
      <c r="S43" s="35" t="str">
        <f aca="false">IF(C43="","",IFERROR(INDEX('Validasi Vendor'!$J$5:$J$505,MATCH(C43,'Validasi Vendor'!$C$5:$C$505,0)),"Belum terdaftar"))</f>
        <v/>
      </c>
      <c r="T43" s="35" t="str">
        <f aca="false">IF(E43="","",IF(L43&lt;&gt;"",IF(EOMONTH(L43,0)&gt;P43,"Dikreditkan lewat batas: periksa","Sudah dikreditkan"),IF(S43&lt;&gt;"Boleh diproses","Titik 1: periksa status vendor",IF(OR(I43&lt;&gt;"Cocok",J43&lt;&gt;"Valid"),"Titik 3: faktur bermasalah",IF(K43="Ya","Titik 2: periksa pembebanan biaya",IF(Q43&lt;0,"Titik 2: lewat batas kredit",IF(Q43&lt;=Parameter!$B$6,"Titik 2: segera kreditkan","Siap dikreditkan")))))))</f>
        <v/>
      </c>
    </row>
    <row r="44" customFormat="false" ht="15" hidden="false" customHeight="false" outlineLevel="0" collapsed="false">
      <c r="A44" s="27"/>
      <c r="B44" s="27"/>
      <c r="C44" s="28"/>
      <c r="D44" s="28"/>
      <c r="E44" s="29"/>
      <c r="F44" s="27"/>
      <c r="G44" s="30"/>
      <c r="H44" s="30"/>
      <c r="I44" s="27"/>
      <c r="J44" s="27"/>
      <c r="K44" s="27"/>
      <c r="L44" s="29"/>
      <c r="M44" s="27"/>
      <c r="N44" s="31" t="str">
        <f aca="false">IF(E44="","",EOMONTH(E44,0))</f>
        <v/>
      </c>
      <c r="O44" s="32" t="str">
        <f aca="false">IF(E44="","",EOMONTH(E44,0)+Parameter!$B$5)</f>
        <v/>
      </c>
      <c r="P44" s="32" t="str">
        <f aca="false">IF(E44="","",EOMONTH(E44,Parameter!$B$4))</f>
        <v/>
      </c>
      <c r="Q44" s="33" t="str">
        <f aca="false">IF(OR(E44="",L44&lt;&gt;""),"",P44-Parameter!$B$9)</f>
        <v/>
      </c>
      <c r="R44" s="34" t="str">
        <f aca="false">IF(OR(G44="",G44=0,H44=""),"",H44/G44)</f>
        <v/>
      </c>
      <c r="S44" s="35" t="str">
        <f aca="false">IF(C44="","",IFERROR(INDEX('Validasi Vendor'!$J$5:$J$505,MATCH(C44,'Validasi Vendor'!$C$5:$C$505,0)),"Belum terdaftar"))</f>
        <v/>
      </c>
      <c r="T44" s="35" t="str">
        <f aca="false">IF(E44="","",IF(L44&lt;&gt;"",IF(EOMONTH(L44,0)&gt;P44,"Dikreditkan lewat batas: periksa","Sudah dikreditkan"),IF(S44&lt;&gt;"Boleh diproses","Titik 1: periksa status vendor",IF(OR(I44&lt;&gt;"Cocok",J44&lt;&gt;"Valid"),"Titik 3: faktur bermasalah",IF(K44="Ya","Titik 2: periksa pembebanan biaya",IF(Q44&lt;0,"Titik 2: lewat batas kredit",IF(Q44&lt;=Parameter!$B$6,"Titik 2: segera kreditkan","Siap dikreditkan")))))))</f>
        <v/>
      </c>
    </row>
    <row r="45" customFormat="false" ht="15" hidden="false" customHeight="false" outlineLevel="0" collapsed="false">
      <c r="A45" s="27"/>
      <c r="B45" s="27"/>
      <c r="C45" s="28"/>
      <c r="D45" s="28"/>
      <c r="E45" s="29"/>
      <c r="F45" s="27"/>
      <c r="G45" s="30"/>
      <c r="H45" s="30"/>
      <c r="I45" s="27"/>
      <c r="J45" s="27"/>
      <c r="K45" s="27"/>
      <c r="L45" s="29"/>
      <c r="M45" s="27"/>
      <c r="N45" s="31" t="str">
        <f aca="false">IF(E45="","",EOMONTH(E45,0))</f>
        <v/>
      </c>
      <c r="O45" s="32" t="str">
        <f aca="false">IF(E45="","",EOMONTH(E45,0)+Parameter!$B$5)</f>
        <v/>
      </c>
      <c r="P45" s="32" t="str">
        <f aca="false">IF(E45="","",EOMONTH(E45,Parameter!$B$4))</f>
        <v/>
      </c>
      <c r="Q45" s="33" t="str">
        <f aca="false">IF(OR(E45="",L45&lt;&gt;""),"",P45-Parameter!$B$9)</f>
        <v/>
      </c>
      <c r="R45" s="34" t="str">
        <f aca="false">IF(OR(G45="",G45=0,H45=""),"",H45/G45)</f>
        <v/>
      </c>
      <c r="S45" s="35" t="str">
        <f aca="false">IF(C45="","",IFERROR(INDEX('Validasi Vendor'!$J$5:$J$505,MATCH(C45,'Validasi Vendor'!$C$5:$C$505,0)),"Belum terdaftar"))</f>
        <v/>
      </c>
      <c r="T45" s="35" t="str">
        <f aca="false">IF(E45="","",IF(L45&lt;&gt;"",IF(EOMONTH(L45,0)&gt;P45,"Dikreditkan lewat batas: periksa","Sudah dikreditkan"),IF(S45&lt;&gt;"Boleh diproses","Titik 1: periksa status vendor",IF(OR(I45&lt;&gt;"Cocok",J45&lt;&gt;"Valid"),"Titik 3: faktur bermasalah",IF(K45="Ya","Titik 2: periksa pembebanan biaya",IF(Q45&lt;0,"Titik 2: lewat batas kredit",IF(Q45&lt;=Parameter!$B$6,"Titik 2: segera kreditkan","Siap dikreditkan")))))))</f>
        <v/>
      </c>
    </row>
    <row r="46" customFormat="false" ht="15" hidden="false" customHeight="false" outlineLevel="0" collapsed="false">
      <c r="A46" s="27"/>
      <c r="B46" s="27"/>
      <c r="C46" s="28"/>
      <c r="D46" s="28"/>
      <c r="E46" s="29"/>
      <c r="F46" s="27"/>
      <c r="G46" s="30"/>
      <c r="H46" s="30"/>
      <c r="I46" s="27"/>
      <c r="J46" s="27"/>
      <c r="K46" s="27"/>
      <c r="L46" s="29"/>
      <c r="M46" s="27"/>
      <c r="N46" s="31" t="str">
        <f aca="false">IF(E46="","",EOMONTH(E46,0))</f>
        <v/>
      </c>
      <c r="O46" s="32" t="str">
        <f aca="false">IF(E46="","",EOMONTH(E46,0)+Parameter!$B$5)</f>
        <v/>
      </c>
      <c r="P46" s="32" t="str">
        <f aca="false">IF(E46="","",EOMONTH(E46,Parameter!$B$4))</f>
        <v/>
      </c>
      <c r="Q46" s="33" t="str">
        <f aca="false">IF(OR(E46="",L46&lt;&gt;""),"",P46-Parameter!$B$9)</f>
        <v/>
      </c>
      <c r="R46" s="34" t="str">
        <f aca="false">IF(OR(G46="",G46=0,H46=""),"",H46/G46)</f>
        <v/>
      </c>
      <c r="S46" s="35" t="str">
        <f aca="false">IF(C46="","",IFERROR(INDEX('Validasi Vendor'!$J$5:$J$505,MATCH(C46,'Validasi Vendor'!$C$5:$C$505,0)),"Belum terdaftar"))</f>
        <v/>
      </c>
      <c r="T46" s="35" t="str">
        <f aca="false">IF(E46="","",IF(L46&lt;&gt;"",IF(EOMONTH(L46,0)&gt;P46,"Dikreditkan lewat batas: periksa","Sudah dikreditkan"),IF(S46&lt;&gt;"Boleh diproses","Titik 1: periksa status vendor",IF(OR(I46&lt;&gt;"Cocok",J46&lt;&gt;"Valid"),"Titik 3: faktur bermasalah",IF(K46="Ya","Titik 2: periksa pembebanan biaya",IF(Q46&lt;0,"Titik 2: lewat batas kredit",IF(Q46&lt;=Parameter!$B$6,"Titik 2: segera kreditkan","Siap dikreditkan")))))))</f>
        <v/>
      </c>
    </row>
    <row r="47" customFormat="false" ht="15" hidden="false" customHeight="false" outlineLevel="0" collapsed="false">
      <c r="A47" s="27"/>
      <c r="B47" s="27"/>
      <c r="C47" s="28"/>
      <c r="D47" s="28"/>
      <c r="E47" s="29"/>
      <c r="F47" s="27"/>
      <c r="G47" s="30"/>
      <c r="H47" s="30"/>
      <c r="I47" s="27"/>
      <c r="J47" s="27"/>
      <c r="K47" s="27"/>
      <c r="L47" s="29"/>
      <c r="M47" s="27"/>
      <c r="N47" s="31" t="str">
        <f aca="false">IF(E47="","",EOMONTH(E47,0))</f>
        <v/>
      </c>
      <c r="O47" s="32" t="str">
        <f aca="false">IF(E47="","",EOMONTH(E47,0)+Parameter!$B$5)</f>
        <v/>
      </c>
      <c r="P47" s="32" t="str">
        <f aca="false">IF(E47="","",EOMONTH(E47,Parameter!$B$4))</f>
        <v/>
      </c>
      <c r="Q47" s="33" t="str">
        <f aca="false">IF(OR(E47="",L47&lt;&gt;""),"",P47-Parameter!$B$9)</f>
        <v/>
      </c>
      <c r="R47" s="34" t="str">
        <f aca="false">IF(OR(G47="",G47=0,H47=""),"",H47/G47)</f>
        <v/>
      </c>
      <c r="S47" s="35" t="str">
        <f aca="false">IF(C47="","",IFERROR(INDEX('Validasi Vendor'!$J$5:$J$505,MATCH(C47,'Validasi Vendor'!$C$5:$C$505,0)),"Belum terdaftar"))</f>
        <v/>
      </c>
      <c r="T47" s="35" t="str">
        <f aca="false">IF(E47="","",IF(L47&lt;&gt;"",IF(EOMONTH(L47,0)&gt;P47,"Dikreditkan lewat batas: periksa","Sudah dikreditkan"),IF(S47&lt;&gt;"Boleh diproses","Titik 1: periksa status vendor",IF(OR(I47&lt;&gt;"Cocok",J47&lt;&gt;"Valid"),"Titik 3: faktur bermasalah",IF(K47="Ya","Titik 2: periksa pembebanan biaya",IF(Q47&lt;0,"Titik 2: lewat batas kredit",IF(Q47&lt;=Parameter!$B$6,"Titik 2: segera kreditkan","Siap dikreditkan")))))))</f>
        <v/>
      </c>
    </row>
    <row r="48" customFormat="false" ht="15" hidden="false" customHeight="false" outlineLevel="0" collapsed="false">
      <c r="A48" s="27"/>
      <c r="B48" s="27"/>
      <c r="C48" s="28"/>
      <c r="D48" s="28"/>
      <c r="E48" s="29"/>
      <c r="F48" s="27"/>
      <c r="G48" s="30"/>
      <c r="H48" s="30"/>
      <c r="I48" s="27"/>
      <c r="J48" s="27"/>
      <c r="K48" s="27"/>
      <c r="L48" s="29"/>
      <c r="M48" s="27"/>
      <c r="N48" s="31" t="str">
        <f aca="false">IF(E48="","",EOMONTH(E48,0))</f>
        <v/>
      </c>
      <c r="O48" s="32" t="str">
        <f aca="false">IF(E48="","",EOMONTH(E48,0)+Parameter!$B$5)</f>
        <v/>
      </c>
      <c r="P48" s="32" t="str">
        <f aca="false">IF(E48="","",EOMONTH(E48,Parameter!$B$4))</f>
        <v/>
      </c>
      <c r="Q48" s="33" t="str">
        <f aca="false">IF(OR(E48="",L48&lt;&gt;""),"",P48-Parameter!$B$9)</f>
        <v/>
      </c>
      <c r="R48" s="34" t="str">
        <f aca="false">IF(OR(G48="",G48=0,H48=""),"",H48/G48)</f>
        <v/>
      </c>
      <c r="S48" s="35" t="str">
        <f aca="false">IF(C48="","",IFERROR(INDEX('Validasi Vendor'!$J$5:$J$505,MATCH(C48,'Validasi Vendor'!$C$5:$C$505,0)),"Belum terdaftar"))</f>
        <v/>
      </c>
      <c r="T48" s="35" t="str">
        <f aca="false">IF(E48="","",IF(L48&lt;&gt;"",IF(EOMONTH(L48,0)&gt;P48,"Dikreditkan lewat batas: periksa","Sudah dikreditkan"),IF(S48&lt;&gt;"Boleh diproses","Titik 1: periksa status vendor",IF(OR(I48&lt;&gt;"Cocok",J48&lt;&gt;"Valid"),"Titik 3: faktur bermasalah",IF(K48="Ya","Titik 2: periksa pembebanan biaya",IF(Q48&lt;0,"Titik 2: lewat batas kredit",IF(Q48&lt;=Parameter!$B$6,"Titik 2: segera kreditkan","Siap dikreditkan")))))))</f>
        <v/>
      </c>
    </row>
    <row r="49" customFormat="false" ht="15" hidden="false" customHeight="false" outlineLevel="0" collapsed="false">
      <c r="A49" s="27"/>
      <c r="B49" s="27"/>
      <c r="C49" s="28"/>
      <c r="D49" s="28"/>
      <c r="E49" s="29"/>
      <c r="F49" s="27"/>
      <c r="G49" s="30"/>
      <c r="H49" s="30"/>
      <c r="I49" s="27"/>
      <c r="J49" s="27"/>
      <c r="K49" s="27"/>
      <c r="L49" s="29"/>
      <c r="M49" s="27"/>
      <c r="N49" s="31" t="str">
        <f aca="false">IF(E49="","",EOMONTH(E49,0))</f>
        <v/>
      </c>
      <c r="O49" s="32" t="str">
        <f aca="false">IF(E49="","",EOMONTH(E49,0)+Parameter!$B$5)</f>
        <v/>
      </c>
      <c r="P49" s="32" t="str">
        <f aca="false">IF(E49="","",EOMONTH(E49,Parameter!$B$4))</f>
        <v/>
      </c>
      <c r="Q49" s="33" t="str">
        <f aca="false">IF(OR(E49="",L49&lt;&gt;""),"",P49-Parameter!$B$9)</f>
        <v/>
      </c>
      <c r="R49" s="34" t="str">
        <f aca="false">IF(OR(G49="",G49=0,H49=""),"",H49/G49)</f>
        <v/>
      </c>
      <c r="S49" s="35" t="str">
        <f aca="false">IF(C49="","",IFERROR(INDEX('Validasi Vendor'!$J$5:$J$505,MATCH(C49,'Validasi Vendor'!$C$5:$C$505,0)),"Belum terdaftar"))</f>
        <v/>
      </c>
      <c r="T49" s="35" t="str">
        <f aca="false">IF(E49="","",IF(L49&lt;&gt;"",IF(EOMONTH(L49,0)&gt;P49,"Dikreditkan lewat batas: periksa","Sudah dikreditkan"),IF(S49&lt;&gt;"Boleh diproses","Titik 1: periksa status vendor",IF(OR(I49&lt;&gt;"Cocok",J49&lt;&gt;"Valid"),"Titik 3: faktur bermasalah",IF(K49="Ya","Titik 2: periksa pembebanan biaya",IF(Q49&lt;0,"Titik 2: lewat batas kredit",IF(Q49&lt;=Parameter!$B$6,"Titik 2: segera kreditkan","Siap dikreditkan")))))))</f>
        <v/>
      </c>
    </row>
    <row r="50" customFormat="false" ht="15" hidden="false" customHeight="false" outlineLevel="0" collapsed="false">
      <c r="A50" s="27"/>
      <c r="B50" s="27"/>
      <c r="C50" s="28"/>
      <c r="D50" s="28"/>
      <c r="E50" s="29"/>
      <c r="F50" s="27"/>
      <c r="G50" s="30"/>
      <c r="H50" s="30"/>
      <c r="I50" s="27"/>
      <c r="J50" s="27"/>
      <c r="K50" s="27"/>
      <c r="L50" s="29"/>
      <c r="M50" s="27"/>
      <c r="N50" s="31" t="str">
        <f aca="false">IF(E50="","",EOMONTH(E50,0))</f>
        <v/>
      </c>
      <c r="O50" s="32" t="str">
        <f aca="false">IF(E50="","",EOMONTH(E50,0)+Parameter!$B$5)</f>
        <v/>
      </c>
      <c r="P50" s="32" t="str">
        <f aca="false">IF(E50="","",EOMONTH(E50,Parameter!$B$4))</f>
        <v/>
      </c>
      <c r="Q50" s="33" t="str">
        <f aca="false">IF(OR(E50="",L50&lt;&gt;""),"",P50-Parameter!$B$9)</f>
        <v/>
      </c>
      <c r="R50" s="34" t="str">
        <f aca="false">IF(OR(G50="",G50=0,H50=""),"",H50/G50)</f>
        <v/>
      </c>
      <c r="S50" s="35" t="str">
        <f aca="false">IF(C50="","",IFERROR(INDEX('Validasi Vendor'!$J$5:$J$505,MATCH(C50,'Validasi Vendor'!$C$5:$C$505,0)),"Belum terdaftar"))</f>
        <v/>
      </c>
      <c r="T50" s="35" t="str">
        <f aca="false">IF(E50="","",IF(L50&lt;&gt;"",IF(EOMONTH(L50,0)&gt;P50,"Dikreditkan lewat batas: periksa","Sudah dikreditkan"),IF(S50&lt;&gt;"Boleh diproses","Titik 1: periksa status vendor",IF(OR(I50&lt;&gt;"Cocok",J50&lt;&gt;"Valid"),"Titik 3: faktur bermasalah",IF(K50="Ya","Titik 2: periksa pembebanan biaya",IF(Q50&lt;0,"Titik 2: lewat batas kredit",IF(Q50&lt;=Parameter!$B$6,"Titik 2: segera kreditkan","Siap dikreditkan")))))))</f>
        <v/>
      </c>
    </row>
    <row r="51" customFormat="false" ht="15" hidden="false" customHeight="false" outlineLevel="0" collapsed="false">
      <c r="A51" s="27"/>
      <c r="B51" s="27"/>
      <c r="C51" s="28"/>
      <c r="D51" s="28"/>
      <c r="E51" s="29"/>
      <c r="F51" s="27"/>
      <c r="G51" s="30"/>
      <c r="H51" s="30"/>
      <c r="I51" s="27"/>
      <c r="J51" s="27"/>
      <c r="K51" s="27"/>
      <c r="L51" s="29"/>
      <c r="M51" s="27"/>
      <c r="N51" s="31" t="str">
        <f aca="false">IF(E51="","",EOMONTH(E51,0))</f>
        <v/>
      </c>
      <c r="O51" s="32" t="str">
        <f aca="false">IF(E51="","",EOMONTH(E51,0)+Parameter!$B$5)</f>
        <v/>
      </c>
      <c r="P51" s="32" t="str">
        <f aca="false">IF(E51="","",EOMONTH(E51,Parameter!$B$4))</f>
        <v/>
      </c>
      <c r="Q51" s="33" t="str">
        <f aca="false">IF(OR(E51="",L51&lt;&gt;""),"",P51-Parameter!$B$9)</f>
        <v/>
      </c>
      <c r="R51" s="34" t="str">
        <f aca="false">IF(OR(G51="",G51=0,H51=""),"",H51/G51)</f>
        <v/>
      </c>
      <c r="S51" s="35" t="str">
        <f aca="false">IF(C51="","",IFERROR(INDEX('Validasi Vendor'!$J$5:$J$505,MATCH(C51,'Validasi Vendor'!$C$5:$C$505,0)),"Belum terdaftar"))</f>
        <v/>
      </c>
      <c r="T51" s="35" t="str">
        <f aca="false">IF(E51="","",IF(L51&lt;&gt;"",IF(EOMONTH(L51,0)&gt;P51,"Dikreditkan lewat batas: periksa","Sudah dikreditkan"),IF(S51&lt;&gt;"Boleh diproses","Titik 1: periksa status vendor",IF(OR(I51&lt;&gt;"Cocok",J51&lt;&gt;"Valid"),"Titik 3: faktur bermasalah",IF(K51="Ya","Titik 2: periksa pembebanan biaya",IF(Q51&lt;0,"Titik 2: lewat batas kredit",IF(Q51&lt;=Parameter!$B$6,"Titik 2: segera kreditkan","Siap dikreditkan")))))))</f>
        <v/>
      </c>
    </row>
    <row r="52" customFormat="false" ht="15" hidden="false" customHeight="false" outlineLevel="0" collapsed="false">
      <c r="A52" s="27"/>
      <c r="B52" s="27"/>
      <c r="C52" s="28"/>
      <c r="D52" s="28"/>
      <c r="E52" s="29"/>
      <c r="F52" s="27"/>
      <c r="G52" s="30"/>
      <c r="H52" s="30"/>
      <c r="I52" s="27"/>
      <c r="J52" s="27"/>
      <c r="K52" s="27"/>
      <c r="L52" s="29"/>
      <c r="M52" s="27"/>
      <c r="N52" s="31" t="str">
        <f aca="false">IF(E52="","",EOMONTH(E52,0))</f>
        <v/>
      </c>
      <c r="O52" s="32" t="str">
        <f aca="false">IF(E52="","",EOMONTH(E52,0)+Parameter!$B$5)</f>
        <v/>
      </c>
      <c r="P52" s="32" t="str">
        <f aca="false">IF(E52="","",EOMONTH(E52,Parameter!$B$4))</f>
        <v/>
      </c>
      <c r="Q52" s="33" t="str">
        <f aca="false">IF(OR(E52="",L52&lt;&gt;""),"",P52-Parameter!$B$9)</f>
        <v/>
      </c>
      <c r="R52" s="34" t="str">
        <f aca="false">IF(OR(G52="",G52=0,H52=""),"",H52/G52)</f>
        <v/>
      </c>
      <c r="S52" s="35" t="str">
        <f aca="false">IF(C52="","",IFERROR(INDEX('Validasi Vendor'!$J$5:$J$505,MATCH(C52,'Validasi Vendor'!$C$5:$C$505,0)),"Belum terdaftar"))</f>
        <v/>
      </c>
      <c r="T52" s="35" t="str">
        <f aca="false">IF(E52="","",IF(L52&lt;&gt;"",IF(EOMONTH(L52,0)&gt;P52,"Dikreditkan lewat batas: periksa","Sudah dikreditkan"),IF(S52&lt;&gt;"Boleh diproses","Titik 1: periksa status vendor",IF(OR(I52&lt;&gt;"Cocok",J52&lt;&gt;"Valid"),"Titik 3: faktur bermasalah",IF(K52="Ya","Titik 2: periksa pembebanan biaya",IF(Q52&lt;0,"Titik 2: lewat batas kredit",IF(Q52&lt;=Parameter!$B$6,"Titik 2: segera kreditkan","Siap dikreditkan")))))))</f>
        <v/>
      </c>
    </row>
    <row r="53" customFormat="false" ht="15" hidden="false" customHeight="false" outlineLevel="0" collapsed="false">
      <c r="A53" s="27"/>
      <c r="B53" s="27"/>
      <c r="C53" s="28"/>
      <c r="D53" s="28"/>
      <c r="E53" s="29"/>
      <c r="F53" s="27"/>
      <c r="G53" s="30"/>
      <c r="H53" s="30"/>
      <c r="I53" s="27"/>
      <c r="J53" s="27"/>
      <c r="K53" s="27"/>
      <c r="L53" s="29"/>
      <c r="M53" s="27"/>
      <c r="N53" s="31" t="str">
        <f aca="false">IF(E53="","",EOMONTH(E53,0))</f>
        <v/>
      </c>
      <c r="O53" s="32" t="str">
        <f aca="false">IF(E53="","",EOMONTH(E53,0)+Parameter!$B$5)</f>
        <v/>
      </c>
      <c r="P53" s="32" t="str">
        <f aca="false">IF(E53="","",EOMONTH(E53,Parameter!$B$4))</f>
        <v/>
      </c>
      <c r="Q53" s="33" t="str">
        <f aca="false">IF(OR(E53="",L53&lt;&gt;""),"",P53-Parameter!$B$9)</f>
        <v/>
      </c>
      <c r="R53" s="34" t="str">
        <f aca="false">IF(OR(G53="",G53=0,H53=""),"",H53/G53)</f>
        <v/>
      </c>
      <c r="S53" s="35" t="str">
        <f aca="false">IF(C53="","",IFERROR(INDEX('Validasi Vendor'!$J$5:$J$505,MATCH(C53,'Validasi Vendor'!$C$5:$C$505,0)),"Belum terdaftar"))</f>
        <v/>
      </c>
      <c r="T53" s="35" t="str">
        <f aca="false">IF(E53="","",IF(L53&lt;&gt;"",IF(EOMONTH(L53,0)&gt;P53,"Dikreditkan lewat batas: periksa","Sudah dikreditkan"),IF(S53&lt;&gt;"Boleh diproses","Titik 1: periksa status vendor",IF(OR(I53&lt;&gt;"Cocok",J53&lt;&gt;"Valid"),"Titik 3: faktur bermasalah",IF(K53="Ya","Titik 2: periksa pembebanan biaya",IF(Q53&lt;0,"Titik 2: lewat batas kredit",IF(Q53&lt;=Parameter!$B$6,"Titik 2: segera kreditkan","Siap dikreditkan")))))))</f>
        <v/>
      </c>
    </row>
    <row r="54" customFormat="false" ht="15" hidden="false" customHeight="false" outlineLevel="0" collapsed="false">
      <c r="A54" s="27"/>
      <c r="B54" s="27"/>
      <c r="C54" s="28"/>
      <c r="D54" s="28"/>
      <c r="E54" s="29"/>
      <c r="F54" s="27"/>
      <c r="G54" s="30"/>
      <c r="H54" s="30"/>
      <c r="I54" s="27"/>
      <c r="J54" s="27"/>
      <c r="K54" s="27"/>
      <c r="L54" s="29"/>
      <c r="M54" s="27"/>
      <c r="N54" s="31" t="str">
        <f aca="false">IF(E54="","",EOMONTH(E54,0))</f>
        <v/>
      </c>
      <c r="O54" s="32" t="str">
        <f aca="false">IF(E54="","",EOMONTH(E54,0)+Parameter!$B$5)</f>
        <v/>
      </c>
      <c r="P54" s="32" t="str">
        <f aca="false">IF(E54="","",EOMONTH(E54,Parameter!$B$4))</f>
        <v/>
      </c>
      <c r="Q54" s="33" t="str">
        <f aca="false">IF(OR(E54="",L54&lt;&gt;""),"",P54-Parameter!$B$9)</f>
        <v/>
      </c>
      <c r="R54" s="34" t="str">
        <f aca="false">IF(OR(G54="",G54=0,H54=""),"",H54/G54)</f>
        <v/>
      </c>
      <c r="S54" s="35" t="str">
        <f aca="false">IF(C54="","",IFERROR(INDEX('Validasi Vendor'!$J$5:$J$505,MATCH(C54,'Validasi Vendor'!$C$5:$C$505,0)),"Belum terdaftar"))</f>
        <v/>
      </c>
      <c r="T54" s="35" t="str">
        <f aca="false">IF(E54="","",IF(L54&lt;&gt;"",IF(EOMONTH(L54,0)&gt;P54,"Dikreditkan lewat batas: periksa","Sudah dikreditkan"),IF(S54&lt;&gt;"Boleh diproses","Titik 1: periksa status vendor",IF(OR(I54&lt;&gt;"Cocok",J54&lt;&gt;"Valid"),"Titik 3: faktur bermasalah",IF(K54="Ya","Titik 2: periksa pembebanan biaya",IF(Q54&lt;0,"Titik 2: lewat batas kredit",IF(Q54&lt;=Parameter!$B$6,"Titik 2: segera kreditkan","Siap dikreditkan")))))))</f>
        <v/>
      </c>
    </row>
    <row r="55" customFormat="false" ht="15" hidden="false" customHeight="false" outlineLevel="0" collapsed="false">
      <c r="A55" s="27"/>
      <c r="B55" s="27"/>
      <c r="C55" s="28"/>
      <c r="D55" s="28"/>
      <c r="E55" s="29"/>
      <c r="F55" s="27"/>
      <c r="G55" s="30"/>
      <c r="H55" s="30"/>
      <c r="I55" s="27"/>
      <c r="J55" s="27"/>
      <c r="K55" s="27"/>
      <c r="L55" s="29"/>
      <c r="M55" s="27"/>
      <c r="N55" s="31" t="str">
        <f aca="false">IF(E55="","",EOMONTH(E55,0))</f>
        <v/>
      </c>
      <c r="O55" s="32" t="str">
        <f aca="false">IF(E55="","",EOMONTH(E55,0)+Parameter!$B$5)</f>
        <v/>
      </c>
      <c r="P55" s="32" t="str">
        <f aca="false">IF(E55="","",EOMONTH(E55,Parameter!$B$4))</f>
        <v/>
      </c>
      <c r="Q55" s="33" t="str">
        <f aca="false">IF(OR(E55="",L55&lt;&gt;""),"",P55-Parameter!$B$9)</f>
        <v/>
      </c>
      <c r="R55" s="34" t="str">
        <f aca="false">IF(OR(G55="",G55=0,H55=""),"",H55/G55)</f>
        <v/>
      </c>
      <c r="S55" s="35" t="str">
        <f aca="false">IF(C55="","",IFERROR(INDEX('Validasi Vendor'!$J$5:$J$505,MATCH(C55,'Validasi Vendor'!$C$5:$C$505,0)),"Belum terdaftar"))</f>
        <v/>
      </c>
      <c r="T55" s="35" t="str">
        <f aca="false">IF(E55="","",IF(L55&lt;&gt;"",IF(EOMONTH(L55,0)&gt;P55,"Dikreditkan lewat batas: periksa","Sudah dikreditkan"),IF(S55&lt;&gt;"Boleh diproses","Titik 1: periksa status vendor",IF(OR(I55&lt;&gt;"Cocok",J55&lt;&gt;"Valid"),"Titik 3: faktur bermasalah",IF(K55="Ya","Titik 2: periksa pembebanan biaya",IF(Q55&lt;0,"Titik 2: lewat batas kredit",IF(Q55&lt;=Parameter!$B$6,"Titik 2: segera kreditkan","Siap dikreditkan")))))))</f>
        <v/>
      </c>
    </row>
    <row r="56" customFormat="false" ht="15" hidden="false" customHeight="false" outlineLevel="0" collapsed="false">
      <c r="A56" s="27"/>
      <c r="B56" s="27"/>
      <c r="C56" s="28"/>
      <c r="D56" s="28"/>
      <c r="E56" s="29"/>
      <c r="F56" s="27"/>
      <c r="G56" s="30"/>
      <c r="H56" s="30"/>
      <c r="I56" s="27"/>
      <c r="J56" s="27"/>
      <c r="K56" s="27"/>
      <c r="L56" s="29"/>
      <c r="M56" s="27"/>
      <c r="N56" s="31" t="str">
        <f aca="false">IF(E56="","",EOMONTH(E56,0))</f>
        <v/>
      </c>
      <c r="O56" s="32" t="str">
        <f aca="false">IF(E56="","",EOMONTH(E56,0)+Parameter!$B$5)</f>
        <v/>
      </c>
      <c r="P56" s="32" t="str">
        <f aca="false">IF(E56="","",EOMONTH(E56,Parameter!$B$4))</f>
        <v/>
      </c>
      <c r="Q56" s="33" t="str">
        <f aca="false">IF(OR(E56="",L56&lt;&gt;""),"",P56-Parameter!$B$9)</f>
        <v/>
      </c>
      <c r="R56" s="34" t="str">
        <f aca="false">IF(OR(G56="",G56=0,H56=""),"",H56/G56)</f>
        <v/>
      </c>
      <c r="S56" s="35" t="str">
        <f aca="false">IF(C56="","",IFERROR(INDEX('Validasi Vendor'!$J$5:$J$505,MATCH(C56,'Validasi Vendor'!$C$5:$C$505,0)),"Belum terdaftar"))</f>
        <v/>
      </c>
      <c r="T56" s="35" t="str">
        <f aca="false">IF(E56="","",IF(L56&lt;&gt;"",IF(EOMONTH(L56,0)&gt;P56,"Dikreditkan lewat batas: periksa","Sudah dikreditkan"),IF(S56&lt;&gt;"Boleh diproses","Titik 1: periksa status vendor",IF(OR(I56&lt;&gt;"Cocok",J56&lt;&gt;"Valid"),"Titik 3: faktur bermasalah",IF(K56="Ya","Titik 2: periksa pembebanan biaya",IF(Q56&lt;0,"Titik 2: lewat batas kredit",IF(Q56&lt;=Parameter!$B$6,"Titik 2: segera kreditkan","Siap dikreditkan")))))))</f>
        <v/>
      </c>
    </row>
    <row r="57" customFormat="false" ht="15" hidden="false" customHeight="false" outlineLevel="0" collapsed="false">
      <c r="A57" s="27"/>
      <c r="B57" s="27"/>
      <c r="C57" s="28"/>
      <c r="D57" s="28"/>
      <c r="E57" s="29"/>
      <c r="F57" s="27"/>
      <c r="G57" s="30"/>
      <c r="H57" s="30"/>
      <c r="I57" s="27"/>
      <c r="J57" s="27"/>
      <c r="K57" s="27"/>
      <c r="L57" s="29"/>
      <c r="M57" s="27"/>
      <c r="N57" s="31" t="str">
        <f aca="false">IF(E57="","",EOMONTH(E57,0))</f>
        <v/>
      </c>
      <c r="O57" s="32" t="str">
        <f aca="false">IF(E57="","",EOMONTH(E57,0)+Parameter!$B$5)</f>
        <v/>
      </c>
      <c r="P57" s="32" t="str">
        <f aca="false">IF(E57="","",EOMONTH(E57,Parameter!$B$4))</f>
        <v/>
      </c>
      <c r="Q57" s="33" t="str">
        <f aca="false">IF(OR(E57="",L57&lt;&gt;""),"",P57-Parameter!$B$9)</f>
        <v/>
      </c>
      <c r="R57" s="34" t="str">
        <f aca="false">IF(OR(G57="",G57=0,H57=""),"",H57/G57)</f>
        <v/>
      </c>
      <c r="S57" s="35" t="str">
        <f aca="false">IF(C57="","",IFERROR(INDEX('Validasi Vendor'!$J$5:$J$505,MATCH(C57,'Validasi Vendor'!$C$5:$C$505,0)),"Belum terdaftar"))</f>
        <v/>
      </c>
      <c r="T57" s="35" t="str">
        <f aca="false">IF(E57="","",IF(L57&lt;&gt;"",IF(EOMONTH(L57,0)&gt;P57,"Dikreditkan lewat batas: periksa","Sudah dikreditkan"),IF(S57&lt;&gt;"Boleh diproses","Titik 1: periksa status vendor",IF(OR(I57&lt;&gt;"Cocok",J57&lt;&gt;"Valid"),"Titik 3: faktur bermasalah",IF(K57="Ya","Titik 2: periksa pembebanan biaya",IF(Q57&lt;0,"Titik 2: lewat batas kredit",IF(Q57&lt;=Parameter!$B$6,"Titik 2: segera kreditkan","Siap dikreditkan")))))))</f>
        <v/>
      </c>
    </row>
    <row r="58" customFormat="false" ht="15" hidden="false" customHeight="false" outlineLevel="0" collapsed="false">
      <c r="A58" s="27"/>
      <c r="B58" s="27"/>
      <c r="C58" s="28"/>
      <c r="D58" s="28"/>
      <c r="E58" s="29"/>
      <c r="F58" s="27"/>
      <c r="G58" s="30"/>
      <c r="H58" s="30"/>
      <c r="I58" s="27"/>
      <c r="J58" s="27"/>
      <c r="K58" s="27"/>
      <c r="L58" s="29"/>
      <c r="M58" s="27"/>
      <c r="N58" s="31" t="str">
        <f aca="false">IF(E58="","",EOMONTH(E58,0))</f>
        <v/>
      </c>
      <c r="O58" s="32" t="str">
        <f aca="false">IF(E58="","",EOMONTH(E58,0)+Parameter!$B$5)</f>
        <v/>
      </c>
      <c r="P58" s="32" t="str">
        <f aca="false">IF(E58="","",EOMONTH(E58,Parameter!$B$4))</f>
        <v/>
      </c>
      <c r="Q58" s="33" t="str">
        <f aca="false">IF(OR(E58="",L58&lt;&gt;""),"",P58-Parameter!$B$9)</f>
        <v/>
      </c>
      <c r="R58" s="34" t="str">
        <f aca="false">IF(OR(G58="",G58=0,H58=""),"",H58/G58)</f>
        <v/>
      </c>
      <c r="S58" s="35" t="str">
        <f aca="false">IF(C58="","",IFERROR(INDEX('Validasi Vendor'!$J$5:$J$505,MATCH(C58,'Validasi Vendor'!$C$5:$C$505,0)),"Belum terdaftar"))</f>
        <v/>
      </c>
      <c r="T58" s="35" t="str">
        <f aca="false">IF(E58="","",IF(L58&lt;&gt;"",IF(EOMONTH(L58,0)&gt;P58,"Dikreditkan lewat batas: periksa","Sudah dikreditkan"),IF(S58&lt;&gt;"Boleh diproses","Titik 1: periksa status vendor",IF(OR(I58&lt;&gt;"Cocok",J58&lt;&gt;"Valid"),"Titik 3: faktur bermasalah",IF(K58="Ya","Titik 2: periksa pembebanan biaya",IF(Q58&lt;0,"Titik 2: lewat batas kredit",IF(Q58&lt;=Parameter!$B$6,"Titik 2: segera kreditkan","Siap dikreditkan")))))))</f>
        <v/>
      </c>
    </row>
    <row r="59" customFormat="false" ht="15" hidden="false" customHeight="false" outlineLevel="0" collapsed="false">
      <c r="A59" s="27"/>
      <c r="B59" s="27"/>
      <c r="C59" s="28"/>
      <c r="D59" s="28"/>
      <c r="E59" s="29"/>
      <c r="F59" s="27"/>
      <c r="G59" s="30"/>
      <c r="H59" s="30"/>
      <c r="I59" s="27"/>
      <c r="J59" s="27"/>
      <c r="K59" s="27"/>
      <c r="L59" s="29"/>
      <c r="M59" s="27"/>
      <c r="N59" s="31" t="str">
        <f aca="false">IF(E59="","",EOMONTH(E59,0))</f>
        <v/>
      </c>
      <c r="O59" s="32" t="str">
        <f aca="false">IF(E59="","",EOMONTH(E59,0)+Parameter!$B$5)</f>
        <v/>
      </c>
      <c r="P59" s="32" t="str">
        <f aca="false">IF(E59="","",EOMONTH(E59,Parameter!$B$4))</f>
        <v/>
      </c>
      <c r="Q59" s="33" t="str">
        <f aca="false">IF(OR(E59="",L59&lt;&gt;""),"",P59-Parameter!$B$9)</f>
        <v/>
      </c>
      <c r="R59" s="34" t="str">
        <f aca="false">IF(OR(G59="",G59=0,H59=""),"",H59/G59)</f>
        <v/>
      </c>
      <c r="S59" s="35" t="str">
        <f aca="false">IF(C59="","",IFERROR(INDEX('Validasi Vendor'!$J$5:$J$505,MATCH(C59,'Validasi Vendor'!$C$5:$C$505,0)),"Belum terdaftar"))</f>
        <v/>
      </c>
      <c r="T59" s="35" t="str">
        <f aca="false">IF(E59="","",IF(L59&lt;&gt;"",IF(EOMONTH(L59,0)&gt;P59,"Dikreditkan lewat batas: periksa","Sudah dikreditkan"),IF(S59&lt;&gt;"Boleh diproses","Titik 1: periksa status vendor",IF(OR(I59&lt;&gt;"Cocok",J59&lt;&gt;"Valid"),"Titik 3: faktur bermasalah",IF(K59="Ya","Titik 2: periksa pembebanan biaya",IF(Q59&lt;0,"Titik 2: lewat batas kredit",IF(Q59&lt;=Parameter!$B$6,"Titik 2: segera kreditkan","Siap dikreditkan")))))))</f>
        <v/>
      </c>
    </row>
    <row r="60" customFormat="false" ht="15" hidden="false" customHeight="false" outlineLevel="0" collapsed="false">
      <c r="A60" s="27"/>
      <c r="B60" s="27"/>
      <c r="C60" s="28"/>
      <c r="D60" s="28"/>
      <c r="E60" s="29"/>
      <c r="F60" s="27"/>
      <c r="G60" s="30"/>
      <c r="H60" s="30"/>
      <c r="I60" s="27"/>
      <c r="J60" s="27"/>
      <c r="K60" s="27"/>
      <c r="L60" s="29"/>
      <c r="M60" s="27"/>
      <c r="N60" s="31" t="str">
        <f aca="false">IF(E60="","",EOMONTH(E60,0))</f>
        <v/>
      </c>
      <c r="O60" s="32" t="str">
        <f aca="false">IF(E60="","",EOMONTH(E60,0)+Parameter!$B$5)</f>
        <v/>
      </c>
      <c r="P60" s="32" t="str">
        <f aca="false">IF(E60="","",EOMONTH(E60,Parameter!$B$4))</f>
        <v/>
      </c>
      <c r="Q60" s="33" t="str">
        <f aca="false">IF(OR(E60="",L60&lt;&gt;""),"",P60-Parameter!$B$9)</f>
        <v/>
      </c>
      <c r="R60" s="34" t="str">
        <f aca="false">IF(OR(G60="",G60=0,H60=""),"",H60/G60)</f>
        <v/>
      </c>
      <c r="S60" s="35" t="str">
        <f aca="false">IF(C60="","",IFERROR(INDEX('Validasi Vendor'!$J$5:$J$505,MATCH(C60,'Validasi Vendor'!$C$5:$C$505,0)),"Belum terdaftar"))</f>
        <v/>
      </c>
      <c r="T60" s="35" t="str">
        <f aca="false">IF(E60="","",IF(L60&lt;&gt;"",IF(EOMONTH(L60,0)&gt;P60,"Dikreditkan lewat batas: periksa","Sudah dikreditkan"),IF(S60&lt;&gt;"Boleh diproses","Titik 1: periksa status vendor",IF(OR(I60&lt;&gt;"Cocok",J60&lt;&gt;"Valid"),"Titik 3: faktur bermasalah",IF(K60="Ya","Titik 2: periksa pembebanan biaya",IF(Q60&lt;0,"Titik 2: lewat batas kredit",IF(Q60&lt;=Parameter!$B$6,"Titik 2: segera kreditkan","Siap dikreditkan")))))))</f>
        <v/>
      </c>
    </row>
    <row r="61" customFormat="false" ht="15" hidden="false" customHeight="false" outlineLevel="0" collapsed="false">
      <c r="A61" s="27"/>
      <c r="B61" s="27"/>
      <c r="C61" s="28"/>
      <c r="D61" s="28"/>
      <c r="E61" s="29"/>
      <c r="F61" s="27"/>
      <c r="G61" s="30"/>
      <c r="H61" s="30"/>
      <c r="I61" s="27"/>
      <c r="J61" s="27"/>
      <c r="K61" s="27"/>
      <c r="L61" s="29"/>
      <c r="M61" s="27"/>
      <c r="N61" s="31" t="str">
        <f aca="false">IF(E61="","",EOMONTH(E61,0))</f>
        <v/>
      </c>
      <c r="O61" s="32" t="str">
        <f aca="false">IF(E61="","",EOMONTH(E61,0)+Parameter!$B$5)</f>
        <v/>
      </c>
      <c r="P61" s="32" t="str">
        <f aca="false">IF(E61="","",EOMONTH(E61,Parameter!$B$4))</f>
        <v/>
      </c>
      <c r="Q61" s="33" t="str">
        <f aca="false">IF(OR(E61="",L61&lt;&gt;""),"",P61-Parameter!$B$9)</f>
        <v/>
      </c>
      <c r="R61" s="34" t="str">
        <f aca="false">IF(OR(G61="",G61=0,H61=""),"",H61/G61)</f>
        <v/>
      </c>
      <c r="S61" s="35" t="str">
        <f aca="false">IF(C61="","",IFERROR(INDEX('Validasi Vendor'!$J$5:$J$505,MATCH(C61,'Validasi Vendor'!$C$5:$C$505,0)),"Belum terdaftar"))</f>
        <v/>
      </c>
      <c r="T61" s="35" t="str">
        <f aca="false">IF(E61="","",IF(L61&lt;&gt;"",IF(EOMONTH(L61,0)&gt;P61,"Dikreditkan lewat batas: periksa","Sudah dikreditkan"),IF(S61&lt;&gt;"Boleh diproses","Titik 1: periksa status vendor",IF(OR(I61&lt;&gt;"Cocok",J61&lt;&gt;"Valid"),"Titik 3: faktur bermasalah",IF(K61="Ya","Titik 2: periksa pembebanan biaya",IF(Q61&lt;0,"Titik 2: lewat batas kredit",IF(Q61&lt;=Parameter!$B$6,"Titik 2: segera kreditkan","Siap dikreditkan")))))))</f>
        <v/>
      </c>
    </row>
    <row r="62" customFormat="false" ht="15" hidden="false" customHeight="false" outlineLevel="0" collapsed="false">
      <c r="A62" s="27"/>
      <c r="B62" s="27"/>
      <c r="C62" s="28"/>
      <c r="D62" s="28"/>
      <c r="E62" s="29"/>
      <c r="F62" s="27"/>
      <c r="G62" s="30"/>
      <c r="H62" s="30"/>
      <c r="I62" s="27"/>
      <c r="J62" s="27"/>
      <c r="K62" s="27"/>
      <c r="L62" s="29"/>
      <c r="M62" s="27"/>
      <c r="N62" s="31" t="str">
        <f aca="false">IF(E62="","",EOMONTH(E62,0))</f>
        <v/>
      </c>
      <c r="O62" s="32" t="str">
        <f aca="false">IF(E62="","",EOMONTH(E62,0)+Parameter!$B$5)</f>
        <v/>
      </c>
      <c r="P62" s="32" t="str">
        <f aca="false">IF(E62="","",EOMONTH(E62,Parameter!$B$4))</f>
        <v/>
      </c>
      <c r="Q62" s="33" t="str">
        <f aca="false">IF(OR(E62="",L62&lt;&gt;""),"",P62-Parameter!$B$9)</f>
        <v/>
      </c>
      <c r="R62" s="34" t="str">
        <f aca="false">IF(OR(G62="",G62=0,H62=""),"",H62/G62)</f>
        <v/>
      </c>
      <c r="S62" s="35" t="str">
        <f aca="false">IF(C62="","",IFERROR(INDEX('Validasi Vendor'!$J$5:$J$505,MATCH(C62,'Validasi Vendor'!$C$5:$C$505,0)),"Belum terdaftar"))</f>
        <v/>
      </c>
      <c r="T62" s="35" t="str">
        <f aca="false">IF(E62="","",IF(L62&lt;&gt;"",IF(EOMONTH(L62,0)&gt;P62,"Dikreditkan lewat batas: periksa","Sudah dikreditkan"),IF(S62&lt;&gt;"Boleh diproses","Titik 1: periksa status vendor",IF(OR(I62&lt;&gt;"Cocok",J62&lt;&gt;"Valid"),"Titik 3: faktur bermasalah",IF(K62="Ya","Titik 2: periksa pembebanan biaya",IF(Q62&lt;0,"Titik 2: lewat batas kredit",IF(Q62&lt;=Parameter!$B$6,"Titik 2: segera kreditkan","Siap dikreditkan")))))))</f>
        <v/>
      </c>
    </row>
    <row r="63" customFormat="false" ht="15" hidden="false" customHeight="false" outlineLevel="0" collapsed="false">
      <c r="A63" s="27"/>
      <c r="B63" s="27"/>
      <c r="C63" s="28"/>
      <c r="D63" s="28"/>
      <c r="E63" s="29"/>
      <c r="F63" s="27"/>
      <c r="G63" s="30"/>
      <c r="H63" s="30"/>
      <c r="I63" s="27"/>
      <c r="J63" s="27"/>
      <c r="K63" s="27"/>
      <c r="L63" s="29"/>
      <c r="M63" s="27"/>
      <c r="N63" s="31" t="str">
        <f aca="false">IF(E63="","",EOMONTH(E63,0))</f>
        <v/>
      </c>
      <c r="O63" s="32" t="str">
        <f aca="false">IF(E63="","",EOMONTH(E63,0)+Parameter!$B$5)</f>
        <v/>
      </c>
      <c r="P63" s="32" t="str">
        <f aca="false">IF(E63="","",EOMONTH(E63,Parameter!$B$4))</f>
        <v/>
      </c>
      <c r="Q63" s="33" t="str">
        <f aca="false">IF(OR(E63="",L63&lt;&gt;""),"",P63-Parameter!$B$9)</f>
        <v/>
      </c>
      <c r="R63" s="34" t="str">
        <f aca="false">IF(OR(G63="",G63=0,H63=""),"",H63/G63)</f>
        <v/>
      </c>
      <c r="S63" s="35" t="str">
        <f aca="false">IF(C63="","",IFERROR(INDEX('Validasi Vendor'!$J$5:$J$505,MATCH(C63,'Validasi Vendor'!$C$5:$C$505,0)),"Belum terdaftar"))</f>
        <v/>
      </c>
      <c r="T63" s="35" t="str">
        <f aca="false">IF(E63="","",IF(L63&lt;&gt;"",IF(EOMONTH(L63,0)&gt;P63,"Dikreditkan lewat batas: periksa","Sudah dikreditkan"),IF(S63&lt;&gt;"Boleh diproses","Titik 1: periksa status vendor",IF(OR(I63&lt;&gt;"Cocok",J63&lt;&gt;"Valid"),"Titik 3: faktur bermasalah",IF(K63="Ya","Titik 2: periksa pembebanan biaya",IF(Q63&lt;0,"Titik 2: lewat batas kredit",IF(Q63&lt;=Parameter!$B$6,"Titik 2: segera kreditkan","Siap dikreditkan")))))))</f>
        <v/>
      </c>
    </row>
    <row r="64" customFormat="false" ht="15" hidden="false" customHeight="false" outlineLevel="0" collapsed="false">
      <c r="A64" s="27"/>
      <c r="B64" s="27"/>
      <c r="C64" s="28"/>
      <c r="D64" s="28"/>
      <c r="E64" s="29"/>
      <c r="F64" s="27"/>
      <c r="G64" s="30"/>
      <c r="H64" s="30"/>
      <c r="I64" s="27"/>
      <c r="J64" s="27"/>
      <c r="K64" s="27"/>
      <c r="L64" s="29"/>
      <c r="M64" s="27"/>
      <c r="N64" s="31" t="str">
        <f aca="false">IF(E64="","",EOMONTH(E64,0))</f>
        <v/>
      </c>
      <c r="O64" s="32" t="str">
        <f aca="false">IF(E64="","",EOMONTH(E64,0)+Parameter!$B$5)</f>
        <v/>
      </c>
      <c r="P64" s="32" t="str">
        <f aca="false">IF(E64="","",EOMONTH(E64,Parameter!$B$4))</f>
        <v/>
      </c>
      <c r="Q64" s="33" t="str">
        <f aca="false">IF(OR(E64="",L64&lt;&gt;""),"",P64-Parameter!$B$9)</f>
        <v/>
      </c>
      <c r="R64" s="34" t="str">
        <f aca="false">IF(OR(G64="",G64=0,H64=""),"",H64/G64)</f>
        <v/>
      </c>
      <c r="S64" s="35" t="str">
        <f aca="false">IF(C64="","",IFERROR(INDEX('Validasi Vendor'!$J$5:$J$505,MATCH(C64,'Validasi Vendor'!$C$5:$C$505,0)),"Belum terdaftar"))</f>
        <v/>
      </c>
      <c r="T64" s="35" t="str">
        <f aca="false">IF(E64="","",IF(L64&lt;&gt;"",IF(EOMONTH(L64,0)&gt;P64,"Dikreditkan lewat batas: periksa","Sudah dikreditkan"),IF(S64&lt;&gt;"Boleh diproses","Titik 1: periksa status vendor",IF(OR(I64&lt;&gt;"Cocok",J64&lt;&gt;"Valid"),"Titik 3: faktur bermasalah",IF(K64="Ya","Titik 2: periksa pembebanan biaya",IF(Q64&lt;0,"Titik 2: lewat batas kredit",IF(Q64&lt;=Parameter!$B$6,"Titik 2: segera kreditkan","Siap dikreditkan")))))))</f>
        <v/>
      </c>
    </row>
    <row r="65" customFormat="false" ht="15" hidden="false" customHeight="false" outlineLevel="0" collapsed="false">
      <c r="A65" s="27"/>
      <c r="B65" s="27"/>
      <c r="C65" s="28"/>
      <c r="D65" s="28"/>
      <c r="E65" s="29"/>
      <c r="F65" s="27"/>
      <c r="G65" s="30"/>
      <c r="H65" s="30"/>
      <c r="I65" s="27"/>
      <c r="J65" s="27"/>
      <c r="K65" s="27"/>
      <c r="L65" s="29"/>
      <c r="M65" s="27"/>
      <c r="N65" s="31" t="str">
        <f aca="false">IF(E65="","",EOMONTH(E65,0))</f>
        <v/>
      </c>
      <c r="O65" s="32" t="str">
        <f aca="false">IF(E65="","",EOMONTH(E65,0)+Parameter!$B$5)</f>
        <v/>
      </c>
      <c r="P65" s="32" t="str">
        <f aca="false">IF(E65="","",EOMONTH(E65,Parameter!$B$4))</f>
        <v/>
      </c>
      <c r="Q65" s="33" t="str">
        <f aca="false">IF(OR(E65="",L65&lt;&gt;""),"",P65-Parameter!$B$9)</f>
        <v/>
      </c>
      <c r="R65" s="34" t="str">
        <f aca="false">IF(OR(G65="",G65=0,H65=""),"",H65/G65)</f>
        <v/>
      </c>
      <c r="S65" s="35" t="str">
        <f aca="false">IF(C65="","",IFERROR(INDEX('Validasi Vendor'!$J$5:$J$505,MATCH(C65,'Validasi Vendor'!$C$5:$C$505,0)),"Belum terdaftar"))</f>
        <v/>
      </c>
      <c r="T65" s="35" t="str">
        <f aca="false">IF(E65="","",IF(L65&lt;&gt;"",IF(EOMONTH(L65,0)&gt;P65,"Dikreditkan lewat batas: periksa","Sudah dikreditkan"),IF(S65&lt;&gt;"Boleh diproses","Titik 1: periksa status vendor",IF(OR(I65&lt;&gt;"Cocok",J65&lt;&gt;"Valid"),"Titik 3: faktur bermasalah",IF(K65="Ya","Titik 2: periksa pembebanan biaya",IF(Q65&lt;0,"Titik 2: lewat batas kredit",IF(Q65&lt;=Parameter!$B$6,"Titik 2: segera kreditkan","Siap dikreditkan")))))))</f>
        <v/>
      </c>
    </row>
    <row r="66" customFormat="false" ht="15" hidden="false" customHeight="false" outlineLevel="0" collapsed="false">
      <c r="A66" s="27"/>
      <c r="B66" s="27"/>
      <c r="C66" s="28"/>
      <c r="D66" s="28"/>
      <c r="E66" s="29"/>
      <c r="F66" s="27"/>
      <c r="G66" s="30"/>
      <c r="H66" s="30"/>
      <c r="I66" s="27"/>
      <c r="J66" s="27"/>
      <c r="K66" s="27"/>
      <c r="L66" s="29"/>
      <c r="M66" s="27"/>
      <c r="N66" s="31" t="str">
        <f aca="false">IF(E66="","",EOMONTH(E66,0))</f>
        <v/>
      </c>
      <c r="O66" s="32" t="str">
        <f aca="false">IF(E66="","",EOMONTH(E66,0)+Parameter!$B$5)</f>
        <v/>
      </c>
      <c r="P66" s="32" t="str">
        <f aca="false">IF(E66="","",EOMONTH(E66,Parameter!$B$4))</f>
        <v/>
      </c>
      <c r="Q66" s="33" t="str">
        <f aca="false">IF(OR(E66="",L66&lt;&gt;""),"",P66-Parameter!$B$9)</f>
        <v/>
      </c>
      <c r="R66" s="34" t="str">
        <f aca="false">IF(OR(G66="",G66=0,H66=""),"",H66/G66)</f>
        <v/>
      </c>
      <c r="S66" s="35" t="str">
        <f aca="false">IF(C66="","",IFERROR(INDEX('Validasi Vendor'!$J$5:$J$505,MATCH(C66,'Validasi Vendor'!$C$5:$C$505,0)),"Belum terdaftar"))</f>
        <v/>
      </c>
      <c r="T66" s="35" t="str">
        <f aca="false">IF(E66="","",IF(L66&lt;&gt;"",IF(EOMONTH(L66,0)&gt;P66,"Dikreditkan lewat batas: periksa","Sudah dikreditkan"),IF(S66&lt;&gt;"Boleh diproses","Titik 1: periksa status vendor",IF(OR(I66&lt;&gt;"Cocok",J66&lt;&gt;"Valid"),"Titik 3: faktur bermasalah",IF(K66="Ya","Titik 2: periksa pembebanan biaya",IF(Q66&lt;0,"Titik 2: lewat batas kredit",IF(Q66&lt;=Parameter!$B$6,"Titik 2: segera kreditkan","Siap dikreditkan")))))))</f>
        <v/>
      </c>
    </row>
    <row r="67" customFormat="false" ht="15" hidden="false" customHeight="false" outlineLevel="0" collapsed="false">
      <c r="A67" s="27"/>
      <c r="B67" s="27"/>
      <c r="C67" s="28"/>
      <c r="D67" s="28"/>
      <c r="E67" s="29"/>
      <c r="F67" s="27"/>
      <c r="G67" s="30"/>
      <c r="H67" s="30"/>
      <c r="I67" s="27"/>
      <c r="J67" s="27"/>
      <c r="K67" s="27"/>
      <c r="L67" s="29"/>
      <c r="M67" s="27"/>
      <c r="N67" s="31" t="str">
        <f aca="false">IF(E67="","",EOMONTH(E67,0))</f>
        <v/>
      </c>
      <c r="O67" s="32" t="str">
        <f aca="false">IF(E67="","",EOMONTH(E67,0)+Parameter!$B$5)</f>
        <v/>
      </c>
      <c r="P67" s="32" t="str">
        <f aca="false">IF(E67="","",EOMONTH(E67,Parameter!$B$4))</f>
        <v/>
      </c>
      <c r="Q67" s="33" t="str">
        <f aca="false">IF(OR(E67="",L67&lt;&gt;""),"",P67-Parameter!$B$9)</f>
        <v/>
      </c>
      <c r="R67" s="34" t="str">
        <f aca="false">IF(OR(G67="",G67=0,H67=""),"",H67/G67)</f>
        <v/>
      </c>
      <c r="S67" s="35" t="str">
        <f aca="false">IF(C67="","",IFERROR(INDEX('Validasi Vendor'!$J$5:$J$505,MATCH(C67,'Validasi Vendor'!$C$5:$C$505,0)),"Belum terdaftar"))</f>
        <v/>
      </c>
      <c r="T67" s="35" t="str">
        <f aca="false">IF(E67="","",IF(L67&lt;&gt;"",IF(EOMONTH(L67,0)&gt;P67,"Dikreditkan lewat batas: periksa","Sudah dikreditkan"),IF(S67&lt;&gt;"Boleh diproses","Titik 1: periksa status vendor",IF(OR(I67&lt;&gt;"Cocok",J67&lt;&gt;"Valid"),"Titik 3: faktur bermasalah",IF(K67="Ya","Titik 2: periksa pembebanan biaya",IF(Q67&lt;0,"Titik 2: lewat batas kredit",IF(Q67&lt;=Parameter!$B$6,"Titik 2: segera kreditkan","Siap dikreditkan")))))))</f>
        <v/>
      </c>
    </row>
    <row r="68" customFormat="false" ht="15" hidden="false" customHeight="false" outlineLevel="0" collapsed="false">
      <c r="A68" s="27"/>
      <c r="B68" s="27"/>
      <c r="C68" s="28"/>
      <c r="D68" s="28"/>
      <c r="E68" s="29"/>
      <c r="F68" s="27"/>
      <c r="G68" s="30"/>
      <c r="H68" s="30"/>
      <c r="I68" s="27"/>
      <c r="J68" s="27"/>
      <c r="K68" s="27"/>
      <c r="L68" s="29"/>
      <c r="M68" s="27"/>
      <c r="N68" s="31" t="str">
        <f aca="false">IF(E68="","",EOMONTH(E68,0))</f>
        <v/>
      </c>
      <c r="O68" s="32" t="str">
        <f aca="false">IF(E68="","",EOMONTH(E68,0)+Parameter!$B$5)</f>
        <v/>
      </c>
      <c r="P68" s="32" t="str">
        <f aca="false">IF(E68="","",EOMONTH(E68,Parameter!$B$4))</f>
        <v/>
      </c>
      <c r="Q68" s="33" t="str">
        <f aca="false">IF(OR(E68="",L68&lt;&gt;""),"",P68-Parameter!$B$9)</f>
        <v/>
      </c>
      <c r="R68" s="34" t="str">
        <f aca="false">IF(OR(G68="",G68=0,H68=""),"",H68/G68)</f>
        <v/>
      </c>
      <c r="S68" s="35" t="str">
        <f aca="false">IF(C68="","",IFERROR(INDEX('Validasi Vendor'!$J$5:$J$505,MATCH(C68,'Validasi Vendor'!$C$5:$C$505,0)),"Belum terdaftar"))</f>
        <v/>
      </c>
      <c r="T68" s="35" t="str">
        <f aca="false">IF(E68="","",IF(L68&lt;&gt;"",IF(EOMONTH(L68,0)&gt;P68,"Dikreditkan lewat batas: periksa","Sudah dikreditkan"),IF(S68&lt;&gt;"Boleh diproses","Titik 1: periksa status vendor",IF(OR(I68&lt;&gt;"Cocok",J68&lt;&gt;"Valid"),"Titik 3: faktur bermasalah",IF(K68="Ya","Titik 2: periksa pembebanan biaya",IF(Q68&lt;0,"Titik 2: lewat batas kredit",IF(Q68&lt;=Parameter!$B$6,"Titik 2: segera kreditkan","Siap dikreditkan")))))))</f>
        <v/>
      </c>
    </row>
    <row r="69" customFormat="false" ht="15" hidden="false" customHeight="false" outlineLevel="0" collapsed="false">
      <c r="A69" s="27"/>
      <c r="B69" s="27"/>
      <c r="C69" s="28"/>
      <c r="D69" s="28"/>
      <c r="E69" s="29"/>
      <c r="F69" s="27"/>
      <c r="G69" s="30"/>
      <c r="H69" s="30"/>
      <c r="I69" s="27"/>
      <c r="J69" s="27"/>
      <c r="K69" s="27"/>
      <c r="L69" s="29"/>
      <c r="M69" s="27"/>
      <c r="N69" s="31" t="str">
        <f aca="false">IF(E69="","",EOMONTH(E69,0))</f>
        <v/>
      </c>
      <c r="O69" s="32" t="str">
        <f aca="false">IF(E69="","",EOMONTH(E69,0)+Parameter!$B$5)</f>
        <v/>
      </c>
      <c r="P69" s="32" t="str">
        <f aca="false">IF(E69="","",EOMONTH(E69,Parameter!$B$4))</f>
        <v/>
      </c>
      <c r="Q69" s="33" t="str">
        <f aca="false">IF(OR(E69="",L69&lt;&gt;""),"",P69-Parameter!$B$9)</f>
        <v/>
      </c>
      <c r="R69" s="34" t="str">
        <f aca="false">IF(OR(G69="",G69=0,H69=""),"",H69/G69)</f>
        <v/>
      </c>
      <c r="S69" s="35" t="str">
        <f aca="false">IF(C69="","",IFERROR(INDEX('Validasi Vendor'!$J$5:$J$505,MATCH(C69,'Validasi Vendor'!$C$5:$C$505,0)),"Belum terdaftar"))</f>
        <v/>
      </c>
      <c r="T69" s="35" t="str">
        <f aca="false">IF(E69="","",IF(L69&lt;&gt;"",IF(EOMONTH(L69,0)&gt;P69,"Dikreditkan lewat batas: periksa","Sudah dikreditkan"),IF(S69&lt;&gt;"Boleh diproses","Titik 1: periksa status vendor",IF(OR(I69&lt;&gt;"Cocok",J69&lt;&gt;"Valid"),"Titik 3: faktur bermasalah",IF(K69="Ya","Titik 2: periksa pembebanan biaya",IF(Q69&lt;0,"Titik 2: lewat batas kredit",IF(Q69&lt;=Parameter!$B$6,"Titik 2: segera kreditkan","Siap dikreditkan")))))))</f>
        <v/>
      </c>
    </row>
    <row r="70" customFormat="false" ht="15" hidden="false" customHeight="false" outlineLevel="0" collapsed="false">
      <c r="A70" s="27"/>
      <c r="B70" s="27"/>
      <c r="C70" s="28"/>
      <c r="D70" s="28"/>
      <c r="E70" s="29"/>
      <c r="F70" s="27"/>
      <c r="G70" s="30"/>
      <c r="H70" s="30"/>
      <c r="I70" s="27"/>
      <c r="J70" s="27"/>
      <c r="K70" s="27"/>
      <c r="L70" s="29"/>
      <c r="M70" s="27"/>
      <c r="N70" s="31" t="str">
        <f aca="false">IF(E70="","",EOMONTH(E70,0))</f>
        <v/>
      </c>
      <c r="O70" s="32" t="str">
        <f aca="false">IF(E70="","",EOMONTH(E70,0)+Parameter!$B$5)</f>
        <v/>
      </c>
      <c r="P70" s="32" t="str">
        <f aca="false">IF(E70="","",EOMONTH(E70,Parameter!$B$4))</f>
        <v/>
      </c>
      <c r="Q70" s="33" t="str">
        <f aca="false">IF(OR(E70="",L70&lt;&gt;""),"",P70-Parameter!$B$9)</f>
        <v/>
      </c>
      <c r="R70" s="34" t="str">
        <f aca="false">IF(OR(G70="",G70=0,H70=""),"",H70/G70)</f>
        <v/>
      </c>
      <c r="S70" s="35" t="str">
        <f aca="false">IF(C70="","",IFERROR(INDEX('Validasi Vendor'!$J$5:$J$505,MATCH(C70,'Validasi Vendor'!$C$5:$C$505,0)),"Belum terdaftar"))</f>
        <v/>
      </c>
      <c r="T70" s="35" t="str">
        <f aca="false">IF(E70="","",IF(L70&lt;&gt;"",IF(EOMONTH(L70,0)&gt;P70,"Dikreditkan lewat batas: periksa","Sudah dikreditkan"),IF(S70&lt;&gt;"Boleh diproses","Titik 1: periksa status vendor",IF(OR(I70&lt;&gt;"Cocok",J70&lt;&gt;"Valid"),"Titik 3: faktur bermasalah",IF(K70="Ya","Titik 2: periksa pembebanan biaya",IF(Q70&lt;0,"Titik 2: lewat batas kredit",IF(Q70&lt;=Parameter!$B$6,"Titik 2: segera kreditkan","Siap dikreditkan")))))))</f>
        <v/>
      </c>
    </row>
    <row r="71" customFormat="false" ht="15" hidden="false" customHeight="false" outlineLevel="0" collapsed="false">
      <c r="A71" s="27"/>
      <c r="B71" s="27"/>
      <c r="C71" s="28"/>
      <c r="D71" s="28"/>
      <c r="E71" s="29"/>
      <c r="F71" s="27"/>
      <c r="G71" s="30"/>
      <c r="H71" s="30"/>
      <c r="I71" s="27"/>
      <c r="J71" s="27"/>
      <c r="K71" s="27"/>
      <c r="L71" s="29"/>
      <c r="M71" s="27"/>
      <c r="N71" s="31" t="str">
        <f aca="false">IF(E71="","",EOMONTH(E71,0))</f>
        <v/>
      </c>
      <c r="O71" s="32" t="str">
        <f aca="false">IF(E71="","",EOMONTH(E71,0)+Parameter!$B$5)</f>
        <v/>
      </c>
      <c r="P71" s="32" t="str">
        <f aca="false">IF(E71="","",EOMONTH(E71,Parameter!$B$4))</f>
        <v/>
      </c>
      <c r="Q71" s="33" t="str">
        <f aca="false">IF(OR(E71="",L71&lt;&gt;""),"",P71-Parameter!$B$9)</f>
        <v/>
      </c>
      <c r="R71" s="34" t="str">
        <f aca="false">IF(OR(G71="",G71=0,H71=""),"",H71/G71)</f>
        <v/>
      </c>
      <c r="S71" s="35" t="str">
        <f aca="false">IF(C71="","",IFERROR(INDEX('Validasi Vendor'!$J$5:$J$505,MATCH(C71,'Validasi Vendor'!$C$5:$C$505,0)),"Belum terdaftar"))</f>
        <v/>
      </c>
      <c r="T71" s="35" t="str">
        <f aca="false">IF(E71="","",IF(L71&lt;&gt;"",IF(EOMONTH(L71,0)&gt;P71,"Dikreditkan lewat batas: periksa","Sudah dikreditkan"),IF(S71&lt;&gt;"Boleh diproses","Titik 1: periksa status vendor",IF(OR(I71&lt;&gt;"Cocok",J71&lt;&gt;"Valid"),"Titik 3: faktur bermasalah",IF(K71="Ya","Titik 2: periksa pembebanan biaya",IF(Q71&lt;0,"Titik 2: lewat batas kredit",IF(Q71&lt;=Parameter!$B$6,"Titik 2: segera kreditkan","Siap dikreditkan")))))))</f>
        <v/>
      </c>
    </row>
    <row r="72" customFormat="false" ht="15" hidden="false" customHeight="false" outlineLevel="0" collapsed="false">
      <c r="A72" s="27"/>
      <c r="B72" s="27"/>
      <c r="C72" s="28"/>
      <c r="D72" s="28"/>
      <c r="E72" s="29"/>
      <c r="F72" s="27"/>
      <c r="G72" s="30"/>
      <c r="H72" s="30"/>
      <c r="I72" s="27"/>
      <c r="J72" s="27"/>
      <c r="K72" s="27"/>
      <c r="L72" s="29"/>
      <c r="M72" s="27"/>
      <c r="N72" s="31" t="str">
        <f aca="false">IF(E72="","",EOMONTH(E72,0))</f>
        <v/>
      </c>
      <c r="O72" s="32" t="str">
        <f aca="false">IF(E72="","",EOMONTH(E72,0)+Parameter!$B$5)</f>
        <v/>
      </c>
      <c r="P72" s="32" t="str">
        <f aca="false">IF(E72="","",EOMONTH(E72,Parameter!$B$4))</f>
        <v/>
      </c>
      <c r="Q72" s="33" t="str">
        <f aca="false">IF(OR(E72="",L72&lt;&gt;""),"",P72-Parameter!$B$9)</f>
        <v/>
      </c>
      <c r="R72" s="34" t="str">
        <f aca="false">IF(OR(G72="",G72=0,H72=""),"",H72/G72)</f>
        <v/>
      </c>
      <c r="S72" s="35" t="str">
        <f aca="false">IF(C72="","",IFERROR(INDEX('Validasi Vendor'!$J$5:$J$505,MATCH(C72,'Validasi Vendor'!$C$5:$C$505,0)),"Belum terdaftar"))</f>
        <v/>
      </c>
      <c r="T72" s="35" t="str">
        <f aca="false">IF(E72="","",IF(L72&lt;&gt;"",IF(EOMONTH(L72,0)&gt;P72,"Dikreditkan lewat batas: periksa","Sudah dikreditkan"),IF(S72&lt;&gt;"Boleh diproses","Titik 1: periksa status vendor",IF(OR(I72&lt;&gt;"Cocok",J72&lt;&gt;"Valid"),"Titik 3: faktur bermasalah",IF(K72="Ya","Titik 2: periksa pembebanan biaya",IF(Q72&lt;0,"Titik 2: lewat batas kredit",IF(Q72&lt;=Parameter!$B$6,"Titik 2: segera kreditkan","Siap dikreditkan")))))))</f>
        <v/>
      </c>
    </row>
    <row r="73" customFormat="false" ht="15" hidden="false" customHeight="false" outlineLevel="0" collapsed="false">
      <c r="A73" s="27"/>
      <c r="B73" s="27"/>
      <c r="C73" s="28"/>
      <c r="D73" s="28"/>
      <c r="E73" s="29"/>
      <c r="F73" s="27"/>
      <c r="G73" s="30"/>
      <c r="H73" s="30"/>
      <c r="I73" s="27"/>
      <c r="J73" s="27"/>
      <c r="K73" s="27"/>
      <c r="L73" s="29"/>
      <c r="M73" s="27"/>
      <c r="N73" s="31" t="str">
        <f aca="false">IF(E73="","",EOMONTH(E73,0))</f>
        <v/>
      </c>
      <c r="O73" s="32" t="str">
        <f aca="false">IF(E73="","",EOMONTH(E73,0)+Parameter!$B$5)</f>
        <v/>
      </c>
      <c r="P73" s="32" t="str">
        <f aca="false">IF(E73="","",EOMONTH(E73,Parameter!$B$4))</f>
        <v/>
      </c>
      <c r="Q73" s="33" t="str">
        <f aca="false">IF(OR(E73="",L73&lt;&gt;""),"",P73-Parameter!$B$9)</f>
        <v/>
      </c>
      <c r="R73" s="34" t="str">
        <f aca="false">IF(OR(G73="",G73=0,H73=""),"",H73/G73)</f>
        <v/>
      </c>
      <c r="S73" s="35" t="str">
        <f aca="false">IF(C73="","",IFERROR(INDEX('Validasi Vendor'!$J$5:$J$505,MATCH(C73,'Validasi Vendor'!$C$5:$C$505,0)),"Belum terdaftar"))</f>
        <v/>
      </c>
      <c r="T73" s="35" t="str">
        <f aca="false">IF(E73="","",IF(L73&lt;&gt;"",IF(EOMONTH(L73,0)&gt;P73,"Dikreditkan lewat batas: periksa","Sudah dikreditkan"),IF(S73&lt;&gt;"Boleh diproses","Titik 1: periksa status vendor",IF(OR(I73&lt;&gt;"Cocok",J73&lt;&gt;"Valid"),"Titik 3: faktur bermasalah",IF(K73="Ya","Titik 2: periksa pembebanan biaya",IF(Q73&lt;0,"Titik 2: lewat batas kredit",IF(Q73&lt;=Parameter!$B$6,"Titik 2: segera kreditkan","Siap dikreditkan")))))))</f>
        <v/>
      </c>
    </row>
    <row r="74" customFormat="false" ht="15" hidden="false" customHeight="false" outlineLevel="0" collapsed="false">
      <c r="A74" s="27"/>
      <c r="B74" s="27"/>
      <c r="C74" s="28"/>
      <c r="D74" s="28"/>
      <c r="E74" s="29"/>
      <c r="F74" s="27"/>
      <c r="G74" s="30"/>
      <c r="H74" s="30"/>
      <c r="I74" s="27"/>
      <c r="J74" s="27"/>
      <c r="K74" s="27"/>
      <c r="L74" s="29"/>
      <c r="M74" s="27"/>
      <c r="N74" s="31" t="str">
        <f aca="false">IF(E74="","",EOMONTH(E74,0))</f>
        <v/>
      </c>
      <c r="O74" s="32" t="str">
        <f aca="false">IF(E74="","",EOMONTH(E74,0)+Parameter!$B$5)</f>
        <v/>
      </c>
      <c r="P74" s="32" t="str">
        <f aca="false">IF(E74="","",EOMONTH(E74,Parameter!$B$4))</f>
        <v/>
      </c>
      <c r="Q74" s="33" t="str">
        <f aca="false">IF(OR(E74="",L74&lt;&gt;""),"",P74-Parameter!$B$9)</f>
        <v/>
      </c>
      <c r="R74" s="34" t="str">
        <f aca="false">IF(OR(G74="",G74=0,H74=""),"",H74/G74)</f>
        <v/>
      </c>
      <c r="S74" s="35" t="str">
        <f aca="false">IF(C74="","",IFERROR(INDEX('Validasi Vendor'!$J$5:$J$505,MATCH(C74,'Validasi Vendor'!$C$5:$C$505,0)),"Belum terdaftar"))</f>
        <v/>
      </c>
      <c r="T74" s="35" t="str">
        <f aca="false">IF(E74="","",IF(L74&lt;&gt;"",IF(EOMONTH(L74,0)&gt;P74,"Dikreditkan lewat batas: periksa","Sudah dikreditkan"),IF(S74&lt;&gt;"Boleh diproses","Titik 1: periksa status vendor",IF(OR(I74&lt;&gt;"Cocok",J74&lt;&gt;"Valid"),"Titik 3: faktur bermasalah",IF(K74="Ya","Titik 2: periksa pembebanan biaya",IF(Q74&lt;0,"Titik 2: lewat batas kredit",IF(Q74&lt;=Parameter!$B$6,"Titik 2: segera kreditkan","Siap dikreditkan")))))))</f>
        <v/>
      </c>
    </row>
    <row r="75" customFormat="false" ht="15" hidden="false" customHeight="false" outlineLevel="0" collapsed="false">
      <c r="A75" s="27"/>
      <c r="B75" s="27"/>
      <c r="C75" s="28"/>
      <c r="D75" s="28"/>
      <c r="E75" s="29"/>
      <c r="F75" s="27"/>
      <c r="G75" s="30"/>
      <c r="H75" s="30"/>
      <c r="I75" s="27"/>
      <c r="J75" s="27"/>
      <c r="K75" s="27"/>
      <c r="L75" s="29"/>
      <c r="M75" s="27"/>
      <c r="N75" s="31" t="str">
        <f aca="false">IF(E75="","",EOMONTH(E75,0))</f>
        <v/>
      </c>
      <c r="O75" s="32" t="str">
        <f aca="false">IF(E75="","",EOMONTH(E75,0)+Parameter!$B$5)</f>
        <v/>
      </c>
      <c r="P75" s="32" t="str">
        <f aca="false">IF(E75="","",EOMONTH(E75,Parameter!$B$4))</f>
        <v/>
      </c>
      <c r="Q75" s="33" t="str">
        <f aca="false">IF(OR(E75="",L75&lt;&gt;""),"",P75-Parameter!$B$9)</f>
        <v/>
      </c>
      <c r="R75" s="34" t="str">
        <f aca="false">IF(OR(G75="",G75=0,H75=""),"",H75/G75)</f>
        <v/>
      </c>
      <c r="S75" s="35" t="str">
        <f aca="false">IF(C75="","",IFERROR(INDEX('Validasi Vendor'!$J$5:$J$505,MATCH(C75,'Validasi Vendor'!$C$5:$C$505,0)),"Belum terdaftar"))</f>
        <v/>
      </c>
      <c r="T75" s="35" t="str">
        <f aca="false">IF(E75="","",IF(L75&lt;&gt;"",IF(EOMONTH(L75,0)&gt;P75,"Dikreditkan lewat batas: periksa","Sudah dikreditkan"),IF(S75&lt;&gt;"Boleh diproses","Titik 1: periksa status vendor",IF(OR(I75&lt;&gt;"Cocok",J75&lt;&gt;"Valid"),"Titik 3: faktur bermasalah",IF(K75="Ya","Titik 2: periksa pembebanan biaya",IF(Q75&lt;0,"Titik 2: lewat batas kredit",IF(Q75&lt;=Parameter!$B$6,"Titik 2: segera kreditkan","Siap dikreditkan")))))))</f>
        <v/>
      </c>
    </row>
    <row r="76" customFormat="false" ht="15" hidden="false" customHeight="false" outlineLevel="0" collapsed="false">
      <c r="A76" s="27"/>
      <c r="B76" s="27"/>
      <c r="C76" s="28"/>
      <c r="D76" s="28"/>
      <c r="E76" s="29"/>
      <c r="F76" s="27"/>
      <c r="G76" s="30"/>
      <c r="H76" s="30"/>
      <c r="I76" s="27"/>
      <c r="J76" s="27"/>
      <c r="K76" s="27"/>
      <c r="L76" s="29"/>
      <c r="M76" s="27"/>
      <c r="N76" s="31" t="str">
        <f aca="false">IF(E76="","",EOMONTH(E76,0))</f>
        <v/>
      </c>
      <c r="O76" s="32" t="str">
        <f aca="false">IF(E76="","",EOMONTH(E76,0)+Parameter!$B$5)</f>
        <v/>
      </c>
      <c r="P76" s="32" t="str">
        <f aca="false">IF(E76="","",EOMONTH(E76,Parameter!$B$4))</f>
        <v/>
      </c>
      <c r="Q76" s="33" t="str">
        <f aca="false">IF(OR(E76="",L76&lt;&gt;""),"",P76-Parameter!$B$9)</f>
        <v/>
      </c>
      <c r="R76" s="34" t="str">
        <f aca="false">IF(OR(G76="",G76=0,H76=""),"",H76/G76)</f>
        <v/>
      </c>
      <c r="S76" s="35" t="str">
        <f aca="false">IF(C76="","",IFERROR(INDEX('Validasi Vendor'!$J$5:$J$505,MATCH(C76,'Validasi Vendor'!$C$5:$C$505,0)),"Belum terdaftar"))</f>
        <v/>
      </c>
      <c r="T76" s="35" t="str">
        <f aca="false">IF(E76="","",IF(L76&lt;&gt;"",IF(EOMONTH(L76,0)&gt;P76,"Dikreditkan lewat batas: periksa","Sudah dikreditkan"),IF(S76&lt;&gt;"Boleh diproses","Titik 1: periksa status vendor",IF(OR(I76&lt;&gt;"Cocok",J76&lt;&gt;"Valid"),"Titik 3: faktur bermasalah",IF(K76="Ya","Titik 2: periksa pembebanan biaya",IF(Q76&lt;0,"Titik 2: lewat batas kredit",IF(Q76&lt;=Parameter!$B$6,"Titik 2: segera kreditkan","Siap dikreditkan")))))))</f>
        <v/>
      </c>
    </row>
    <row r="77" customFormat="false" ht="15" hidden="false" customHeight="false" outlineLevel="0" collapsed="false">
      <c r="A77" s="27"/>
      <c r="B77" s="27"/>
      <c r="C77" s="28"/>
      <c r="D77" s="28"/>
      <c r="E77" s="29"/>
      <c r="F77" s="27"/>
      <c r="G77" s="30"/>
      <c r="H77" s="30"/>
      <c r="I77" s="27"/>
      <c r="J77" s="27"/>
      <c r="K77" s="27"/>
      <c r="L77" s="29"/>
      <c r="M77" s="27"/>
      <c r="N77" s="31" t="str">
        <f aca="false">IF(E77="","",EOMONTH(E77,0))</f>
        <v/>
      </c>
      <c r="O77" s="32" t="str">
        <f aca="false">IF(E77="","",EOMONTH(E77,0)+Parameter!$B$5)</f>
        <v/>
      </c>
      <c r="P77" s="32" t="str">
        <f aca="false">IF(E77="","",EOMONTH(E77,Parameter!$B$4))</f>
        <v/>
      </c>
      <c r="Q77" s="33" t="str">
        <f aca="false">IF(OR(E77="",L77&lt;&gt;""),"",P77-Parameter!$B$9)</f>
        <v/>
      </c>
      <c r="R77" s="34" t="str">
        <f aca="false">IF(OR(G77="",G77=0,H77=""),"",H77/G77)</f>
        <v/>
      </c>
      <c r="S77" s="35" t="str">
        <f aca="false">IF(C77="","",IFERROR(INDEX('Validasi Vendor'!$J$5:$J$505,MATCH(C77,'Validasi Vendor'!$C$5:$C$505,0)),"Belum terdaftar"))</f>
        <v/>
      </c>
      <c r="T77" s="35" t="str">
        <f aca="false">IF(E77="","",IF(L77&lt;&gt;"",IF(EOMONTH(L77,0)&gt;P77,"Dikreditkan lewat batas: periksa","Sudah dikreditkan"),IF(S77&lt;&gt;"Boleh diproses","Titik 1: periksa status vendor",IF(OR(I77&lt;&gt;"Cocok",J77&lt;&gt;"Valid"),"Titik 3: faktur bermasalah",IF(K77="Ya","Titik 2: periksa pembebanan biaya",IF(Q77&lt;0,"Titik 2: lewat batas kredit",IF(Q77&lt;=Parameter!$B$6,"Titik 2: segera kreditkan","Siap dikreditkan")))))))</f>
        <v/>
      </c>
    </row>
    <row r="78" customFormat="false" ht="15" hidden="false" customHeight="false" outlineLevel="0" collapsed="false">
      <c r="A78" s="27"/>
      <c r="B78" s="27"/>
      <c r="C78" s="28"/>
      <c r="D78" s="28"/>
      <c r="E78" s="29"/>
      <c r="F78" s="27"/>
      <c r="G78" s="30"/>
      <c r="H78" s="30"/>
      <c r="I78" s="27"/>
      <c r="J78" s="27"/>
      <c r="K78" s="27"/>
      <c r="L78" s="29"/>
      <c r="M78" s="27"/>
      <c r="N78" s="31" t="str">
        <f aca="false">IF(E78="","",EOMONTH(E78,0))</f>
        <v/>
      </c>
      <c r="O78" s="32" t="str">
        <f aca="false">IF(E78="","",EOMONTH(E78,0)+Parameter!$B$5)</f>
        <v/>
      </c>
      <c r="P78" s="32" t="str">
        <f aca="false">IF(E78="","",EOMONTH(E78,Parameter!$B$4))</f>
        <v/>
      </c>
      <c r="Q78" s="33" t="str">
        <f aca="false">IF(OR(E78="",L78&lt;&gt;""),"",P78-Parameter!$B$9)</f>
        <v/>
      </c>
      <c r="R78" s="34" t="str">
        <f aca="false">IF(OR(G78="",G78=0,H78=""),"",H78/G78)</f>
        <v/>
      </c>
      <c r="S78" s="35" t="str">
        <f aca="false">IF(C78="","",IFERROR(INDEX('Validasi Vendor'!$J$5:$J$505,MATCH(C78,'Validasi Vendor'!$C$5:$C$505,0)),"Belum terdaftar"))</f>
        <v/>
      </c>
      <c r="T78" s="35" t="str">
        <f aca="false">IF(E78="","",IF(L78&lt;&gt;"",IF(EOMONTH(L78,0)&gt;P78,"Dikreditkan lewat batas: periksa","Sudah dikreditkan"),IF(S78&lt;&gt;"Boleh diproses","Titik 1: periksa status vendor",IF(OR(I78&lt;&gt;"Cocok",J78&lt;&gt;"Valid"),"Titik 3: faktur bermasalah",IF(K78="Ya","Titik 2: periksa pembebanan biaya",IF(Q78&lt;0,"Titik 2: lewat batas kredit",IF(Q78&lt;=Parameter!$B$6,"Titik 2: segera kreditkan","Siap dikreditkan")))))))</f>
        <v/>
      </c>
    </row>
    <row r="79" customFormat="false" ht="15" hidden="false" customHeight="false" outlineLevel="0" collapsed="false">
      <c r="A79" s="27"/>
      <c r="B79" s="27"/>
      <c r="C79" s="28"/>
      <c r="D79" s="28"/>
      <c r="E79" s="29"/>
      <c r="F79" s="27"/>
      <c r="G79" s="30"/>
      <c r="H79" s="30"/>
      <c r="I79" s="27"/>
      <c r="J79" s="27"/>
      <c r="K79" s="27"/>
      <c r="L79" s="29"/>
      <c r="M79" s="27"/>
      <c r="N79" s="31" t="str">
        <f aca="false">IF(E79="","",EOMONTH(E79,0))</f>
        <v/>
      </c>
      <c r="O79" s="32" t="str">
        <f aca="false">IF(E79="","",EOMONTH(E79,0)+Parameter!$B$5)</f>
        <v/>
      </c>
      <c r="P79" s="32" t="str">
        <f aca="false">IF(E79="","",EOMONTH(E79,Parameter!$B$4))</f>
        <v/>
      </c>
      <c r="Q79" s="33" t="str">
        <f aca="false">IF(OR(E79="",L79&lt;&gt;""),"",P79-Parameter!$B$9)</f>
        <v/>
      </c>
      <c r="R79" s="34" t="str">
        <f aca="false">IF(OR(G79="",G79=0,H79=""),"",H79/G79)</f>
        <v/>
      </c>
      <c r="S79" s="35" t="str">
        <f aca="false">IF(C79="","",IFERROR(INDEX('Validasi Vendor'!$J$5:$J$505,MATCH(C79,'Validasi Vendor'!$C$5:$C$505,0)),"Belum terdaftar"))</f>
        <v/>
      </c>
      <c r="T79" s="35" t="str">
        <f aca="false">IF(E79="","",IF(L79&lt;&gt;"",IF(EOMONTH(L79,0)&gt;P79,"Dikreditkan lewat batas: periksa","Sudah dikreditkan"),IF(S79&lt;&gt;"Boleh diproses","Titik 1: periksa status vendor",IF(OR(I79&lt;&gt;"Cocok",J79&lt;&gt;"Valid"),"Titik 3: faktur bermasalah",IF(K79="Ya","Titik 2: periksa pembebanan biaya",IF(Q79&lt;0,"Titik 2: lewat batas kredit",IF(Q79&lt;=Parameter!$B$6,"Titik 2: segera kreditkan","Siap dikreditkan")))))))</f>
        <v/>
      </c>
    </row>
    <row r="80" customFormat="false" ht="15" hidden="false" customHeight="false" outlineLevel="0" collapsed="false">
      <c r="A80" s="27"/>
      <c r="B80" s="27"/>
      <c r="C80" s="28"/>
      <c r="D80" s="28"/>
      <c r="E80" s="29"/>
      <c r="F80" s="27"/>
      <c r="G80" s="30"/>
      <c r="H80" s="30"/>
      <c r="I80" s="27"/>
      <c r="J80" s="27"/>
      <c r="K80" s="27"/>
      <c r="L80" s="29"/>
      <c r="M80" s="27"/>
      <c r="N80" s="31" t="str">
        <f aca="false">IF(E80="","",EOMONTH(E80,0))</f>
        <v/>
      </c>
      <c r="O80" s="32" t="str">
        <f aca="false">IF(E80="","",EOMONTH(E80,0)+Parameter!$B$5)</f>
        <v/>
      </c>
      <c r="P80" s="32" t="str">
        <f aca="false">IF(E80="","",EOMONTH(E80,Parameter!$B$4))</f>
        <v/>
      </c>
      <c r="Q80" s="33" t="str">
        <f aca="false">IF(OR(E80="",L80&lt;&gt;""),"",P80-Parameter!$B$9)</f>
        <v/>
      </c>
      <c r="R80" s="34" t="str">
        <f aca="false">IF(OR(G80="",G80=0,H80=""),"",H80/G80)</f>
        <v/>
      </c>
      <c r="S80" s="35" t="str">
        <f aca="false">IF(C80="","",IFERROR(INDEX('Validasi Vendor'!$J$5:$J$505,MATCH(C80,'Validasi Vendor'!$C$5:$C$505,0)),"Belum terdaftar"))</f>
        <v/>
      </c>
      <c r="T80" s="35" t="str">
        <f aca="false">IF(E80="","",IF(L80&lt;&gt;"",IF(EOMONTH(L80,0)&gt;P80,"Dikreditkan lewat batas: periksa","Sudah dikreditkan"),IF(S80&lt;&gt;"Boleh diproses","Titik 1: periksa status vendor",IF(OR(I80&lt;&gt;"Cocok",J80&lt;&gt;"Valid"),"Titik 3: faktur bermasalah",IF(K80="Ya","Titik 2: periksa pembebanan biaya",IF(Q80&lt;0,"Titik 2: lewat batas kredit",IF(Q80&lt;=Parameter!$B$6,"Titik 2: segera kreditkan","Siap dikreditkan")))))))</f>
        <v/>
      </c>
    </row>
    <row r="81" customFormat="false" ht="15" hidden="false" customHeight="false" outlineLevel="0" collapsed="false">
      <c r="A81" s="27"/>
      <c r="B81" s="27"/>
      <c r="C81" s="28"/>
      <c r="D81" s="28"/>
      <c r="E81" s="29"/>
      <c r="F81" s="27"/>
      <c r="G81" s="30"/>
      <c r="H81" s="30"/>
      <c r="I81" s="27"/>
      <c r="J81" s="27"/>
      <c r="K81" s="27"/>
      <c r="L81" s="29"/>
      <c r="M81" s="27"/>
      <c r="N81" s="31" t="str">
        <f aca="false">IF(E81="","",EOMONTH(E81,0))</f>
        <v/>
      </c>
      <c r="O81" s="32" t="str">
        <f aca="false">IF(E81="","",EOMONTH(E81,0)+Parameter!$B$5)</f>
        <v/>
      </c>
      <c r="P81" s="32" t="str">
        <f aca="false">IF(E81="","",EOMONTH(E81,Parameter!$B$4))</f>
        <v/>
      </c>
      <c r="Q81" s="33" t="str">
        <f aca="false">IF(OR(E81="",L81&lt;&gt;""),"",P81-Parameter!$B$9)</f>
        <v/>
      </c>
      <c r="R81" s="34" t="str">
        <f aca="false">IF(OR(G81="",G81=0,H81=""),"",H81/G81)</f>
        <v/>
      </c>
      <c r="S81" s="35" t="str">
        <f aca="false">IF(C81="","",IFERROR(INDEX('Validasi Vendor'!$J$5:$J$505,MATCH(C81,'Validasi Vendor'!$C$5:$C$505,0)),"Belum terdaftar"))</f>
        <v/>
      </c>
      <c r="T81" s="35" t="str">
        <f aca="false">IF(E81="","",IF(L81&lt;&gt;"",IF(EOMONTH(L81,0)&gt;P81,"Dikreditkan lewat batas: periksa","Sudah dikreditkan"),IF(S81&lt;&gt;"Boleh diproses","Titik 1: periksa status vendor",IF(OR(I81&lt;&gt;"Cocok",J81&lt;&gt;"Valid"),"Titik 3: faktur bermasalah",IF(K81="Ya","Titik 2: periksa pembebanan biaya",IF(Q81&lt;0,"Titik 2: lewat batas kredit",IF(Q81&lt;=Parameter!$B$6,"Titik 2: segera kreditkan","Siap dikreditkan")))))))</f>
        <v/>
      </c>
    </row>
    <row r="82" customFormat="false" ht="15" hidden="false" customHeight="false" outlineLevel="0" collapsed="false">
      <c r="A82" s="27"/>
      <c r="B82" s="27"/>
      <c r="C82" s="28"/>
      <c r="D82" s="28"/>
      <c r="E82" s="29"/>
      <c r="F82" s="27"/>
      <c r="G82" s="30"/>
      <c r="H82" s="30"/>
      <c r="I82" s="27"/>
      <c r="J82" s="27"/>
      <c r="K82" s="27"/>
      <c r="L82" s="29"/>
      <c r="M82" s="27"/>
      <c r="N82" s="31" t="str">
        <f aca="false">IF(E82="","",EOMONTH(E82,0))</f>
        <v/>
      </c>
      <c r="O82" s="32" t="str">
        <f aca="false">IF(E82="","",EOMONTH(E82,0)+Parameter!$B$5)</f>
        <v/>
      </c>
      <c r="P82" s="32" t="str">
        <f aca="false">IF(E82="","",EOMONTH(E82,Parameter!$B$4))</f>
        <v/>
      </c>
      <c r="Q82" s="33" t="str">
        <f aca="false">IF(OR(E82="",L82&lt;&gt;""),"",P82-Parameter!$B$9)</f>
        <v/>
      </c>
      <c r="R82" s="34" t="str">
        <f aca="false">IF(OR(G82="",G82=0,H82=""),"",H82/G82)</f>
        <v/>
      </c>
      <c r="S82" s="35" t="str">
        <f aca="false">IF(C82="","",IFERROR(INDEX('Validasi Vendor'!$J$5:$J$505,MATCH(C82,'Validasi Vendor'!$C$5:$C$505,0)),"Belum terdaftar"))</f>
        <v/>
      </c>
      <c r="T82" s="35" t="str">
        <f aca="false">IF(E82="","",IF(L82&lt;&gt;"",IF(EOMONTH(L82,0)&gt;P82,"Dikreditkan lewat batas: periksa","Sudah dikreditkan"),IF(S82&lt;&gt;"Boleh diproses","Titik 1: periksa status vendor",IF(OR(I82&lt;&gt;"Cocok",J82&lt;&gt;"Valid"),"Titik 3: faktur bermasalah",IF(K82="Ya","Titik 2: periksa pembebanan biaya",IF(Q82&lt;0,"Titik 2: lewat batas kredit",IF(Q82&lt;=Parameter!$B$6,"Titik 2: segera kreditkan","Siap dikreditkan")))))))</f>
        <v/>
      </c>
    </row>
    <row r="83" customFormat="false" ht="15" hidden="false" customHeight="false" outlineLevel="0" collapsed="false">
      <c r="A83" s="27"/>
      <c r="B83" s="27"/>
      <c r="C83" s="28"/>
      <c r="D83" s="28"/>
      <c r="E83" s="29"/>
      <c r="F83" s="27"/>
      <c r="G83" s="30"/>
      <c r="H83" s="30"/>
      <c r="I83" s="27"/>
      <c r="J83" s="27"/>
      <c r="K83" s="27"/>
      <c r="L83" s="29"/>
      <c r="M83" s="27"/>
      <c r="N83" s="31" t="str">
        <f aca="false">IF(E83="","",EOMONTH(E83,0))</f>
        <v/>
      </c>
      <c r="O83" s="32" t="str">
        <f aca="false">IF(E83="","",EOMONTH(E83,0)+Parameter!$B$5)</f>
        <v/>
      </c>
      <c r="P83" s="32" t="str">
        <f aca="false">IF(E83="","",EOMONTH(E83,Parameter!$B$4))</f>
        <v/>
      </c>
      <c r="Q83" s="33" t="str">
        <f aca="false">IF(OR(E83="",L83&lt;&gt;""),"",P83-Parameter!$B$9)</f>
        <v/>
      </c>
      <c r="R83" s="34" t="str">
        <f aca="false">IF(OR(G83="",G83=0,H83=""),"",H83/G83)</f>
        <v/>
      </c>
      <c r="S83" s="35" t="str">
        <f aca="false">IF(C83="","",IFERROR(INDEX('Validasi Vendor'!$J$5:$J$505,MATCH(C83,'Validasi Vendor'!$C$5:$C$505,0)),"Belum terdaftar"))</f>
        <v/>
      </c>
      <c r="T83" s="35" t="str">
        <f aca="false">IF(E83="","",IF(L83&lt;&gt;"",IF(EOMONTH(L83,0)&gt;P83,"Dikreditkan lewat batas: periksa","Sudah dikreditkan"),IF(S83&lt;&gt;"Boleh diproses","Titik 1: periksa status vendor",IF(OR(I83&lt;&gt;"Cocok",J83&lt;&gt;"Valid"),"Titik 3: faktur bermasalah",IF(K83="Ya","Titik 2: periksa pembebanan biaya",IF(Q83&lt;0,"Titik 2: lewat batas kredit",IF(Q83&lt;=Parameter!$B$6,"Titik 2: segera kreditkan","Siap dikreditkan")))))))</f>
        <v/>
      </c>
    </row>
    <row r="84" customFormat="false" ht="15" hidden="false" customHeight="false" outlineLevel="0" collapsed="false">
      <c r="A84" s="27"/>
      <c r="B84" s="27"/>
      <c r="C84" s="28"/>
      <c r="D84" s="28"/>
      <c r="E84" s="29"/>
      <c r="F84" s="27"/>
      <c r="G84" s="30"/>
      <c r="H84" s="30"/>
      <c r="I84" s="27"/>
      <c r="J84" s="27"/>
      <c r="K84" s="27"/>
      <c r="L84" s="29"/>
      <c r="M84" s="27"/>
      <c r="N84" s="31" t="str">
        <f aca="false">IF(E84="","",EOMONTH(E84,0))</f>
        <v/>
      </c>
      <c r="O84" s="32" t="str">
        <f aca="false">IF(E84="","",EOMONTH(E84,0)+Parameter!$B$5)</f>
        <v/>
      </c>
      <c r="P84" s="32" t="str">
        <f aca="false">IF(E84="","",EOMONTH(E84,Parameter!$B$4))</f>
        <v/>
      </c>
      <c r="Q84" s="33" t="str">
        <f aca="false">IF(OR(E84="",L84&lt;&gt;""),"",P84-Parameter!$B$9)</f>
        <v/>
      </c>
      <c r="R84" s="34" t="str">
        <f aca="false">IF(OR(G84="",G84=0,H84=""),"",H84/G84)</f>
        <v/>
      </c>
      <c r="S84" s="35" t="str">
        <f aca="false">IF(C84="","",IFERROR(INDEX('Validasi Vendor'!$J$5:$J$505,MATCH(C84,'Validasi Vendor'!$C$5:$C$505,0)),"Belum terdaftar"))</f>
        <v/>
      </c>
      <c r="T84" s="35" t="str">
        <f aca="false">IF(E84="","",IF(L84&lt;&gt;"",IF(EOMONTH(L84,0)&gt;P84,"Dikreditkan lewat batas: periksa","Sudah dikreditkan"),IF(S84&lt;&gt;"Boleh diproses","Titik 1: periksa status vendor",IF(OR(I84&lt;&gt;"Cocok",J84&lt;&gt;"Valid"),"Titik 3: faktur bermasalah",IF(K84="Ya","Titik 2: periksa pembebanan biaya",IF(Q84&lt;0,"Titik 2: lewat batas kredit",IF(Q84&lt;=Parameter!$B$6,"Titik 2: segera kreditkan","Siap dikreditkan")))))))</f>
        <v/>
      </c>
    </row>
    <row r="85" customFormat="false" ht="15" hidden="false" customHeight="false" outlineLevel="0" collapsed="false">
      <c r="A85" s="27"/>
      <c r="B85" s="27"/>
      <c r="C85" s="28"/>
      <c r="D85" s="28"/>
      <c r="E85" s="29"/>
      <c r="F85" s="27"/>
      <c r="G85" s="30"/>
      <c r="H85" s="30"/>
      <c r="I85" s="27"/>
      <c r="J85" s="27"/>
      <c r="K85" s="27"/>
      <c r="L85" s="29"/>
      <c r="M85" s="27"/>
      <c r="N85" s="31" t="str">
        <f aca="false">IF(E85="","",EOMONTH(E85,0))</f>
        <v/>
      </c>
      <c r="O85" s="32" t="str">
        <f aca="false">IF(E85="","",EOMONTH(E85,0)+Parameter!$B$5)</f>
        <v/>
      </c>
      <c r="P85" s="32" t="str">
        <f aca="false">IF(E85="","",EOMONTH(E85,Parameter!$B$4))</f>
        <v/>
      </c>
      <c r="Q85" s="33" t="str">
        <f aca="false">IF(OR(E85="",L85&lt;&gt;""),"",P85-Parameter!$B$9)</f>
        <v/>
      </c>
      <c r="R85" s="34" t="str">
        <f aca="false">IF(OR(G85="",G85=0,H85=""),"",H85/G85)</f>
        <v/>
      </c>
      <c r="S85" s="35" t="str">
        <f aca="false">IF(C85="","",IFERROR(INDEX('Validasi Vendor'!$J$5:$J$505,MATCH(C85,'Validasi Vendor'!$C$5:$C$505,0)),"Belum terdaftar"))</f>
        <v/>
      </c>
      <c r="T85" s="35" t="str">
        <f aca="false">IF(E85="","",IF(L85&lt;&gt;"",IF(EOMONTH(L85,0)&gt;P85,"Dikreditkan lewat batas: periksa","Sudah dikreditkan"),IF(S85&lt;&gt;"Boleh diproses","Titik 1: periksa status vendor",IF(OR(I85&lt;&gt;"Cocok",J85&lt;&gt;"Valid"),"Titik 3: faktur bermasalah",IF(K85="Ya","Titik 2: periksa pembebanan biaya",IF(Q85&lt;0,"Titik 2: lewat batas kredit",IF(Q85&lt;=Parameter!$B$6,"Titik 2: segera kreditkan","Siap dikreditkan")))))))</f>
        <v/>
      </c>
    </row>
    <row r="86" customFormat="false" ht="15" hidden="false" customHeight="false" outlineLevel="0" collapsed="false">
      <c r="A86" s="27"/>
      <c r="B86" s="27"/>
      <c r="C86" s="28"/>
      <c r="D86" s="28"/>
      <c r="E86" s="29"/>
      <c r="F86" s="27"/>
      <c r="G86" s="30"/>
      <c r="H86" s="30"/>
      <c r="I86" s="27"/>
      <c r="J86" s="27"/>
      <c r="K86" s="27"/>
      <c r="L86" s="29"/>
      <c r="M86" s="27"/>
      <c r="N86" s="31" t="str">
        <f aca="false">IF(E86="","",EOMONTH(E86,0))</f>
        <v/>
      </c>
      <c r="O86" s="32" t="str">
        <f aca="false">IF(E86="","",EOMONTH(E86,0)+Parameter!$B$5)</f>
        <v/>
      </c>
      <c r="P86" s="32" t="str">
        <f aca="false">IF(E86="","",EOMONTH(E86,Parameter!$B$4))</f>
        <v/>
      </c>
      <c r="Q86" s="33" t="str">
        <f aca="false">IF(OR(E86="",L86&lt;&gt;""),"",P86-Parameter!$B$9)</f>
        <v/>
      </c>
      <c r="R86" s="34" t="str">
        <f aca="false">IF(OR(G86="",G86=0,H86=""),"",H86/G86)</f>
        <v/>
      </c>
      <c r="S86" s="35" t="str">
        <f aca="false">IF(C86="","",IFERROR(INDEX('Validasi Vendor'!$J$5:$J$505,MATCH(C86,'Validasi Vendor'!$C$5:$C$505,0)),"Belum terdaftar"))</f>
        <v/>
      </c>
      <c r="T86" s="35" t="str">
        <f aca="false">IF(E86="","",IF(L86&lt;&gt;"",IF(EOMONTH(L86,0)&gt;P86,"Dikreditkan lewat batas: periksa","Sudah dikreditkan"),IF(S86&lt;&gt;"Boleh diproses","Titik 1: periksa status vendor",IF(OR(I86&lt;&gt;"Cocok",J86&lt;&gt;"Valid"),"Titik 3: faktur bermasalah",IF(K86="Ya","Titik 2: periksa pembebanan biaya",IF(Q86&lt;0,"Titik 2: lewat batas kredit",IF(Q86&lt;=Parameter!$B$6,"Titik 2: segera kreditkan","Siap dikreditkan")))))))</f>
        <v/>
      </c>
    </row>
    <row r="87" customFormat="false" ht="15" hidden="false" customHeight="false" outlineLevel="0" collapsed="false">
      <c r="A87" s="27"/>
      <c r="B87" s="27"/>
      <c r="C87" s="28"/>
      <c r="D87" s="28"/>
      <c r="E87" s="29"/>
      <c r="F87" s="27"/>
      <c r="G87" s="30"/>
      <c r="H87" s="30"/>
      <c r="I87" s="27"/>
      <c r="J87" s="27"/>
      <c r="K87" s="27"/>
      <c r="L87" s="29"/>
      <c r="M87" s="27"/>
      <c r="N87" s="31" t="str">
        <f aca="false">IF(E87="","",EOMONTH(E87,0))</f>
        <v/>
      </c>
      <c r="O87" s="32" t="str">
        <f aca="false">IF(E87="","",EOMONTH(E87,0)+Parameter!$B$5)</f>
        <v/>
      </c>
      <c r="P87" s="32" t="str">
        <f aca="false">IF(E87="","",EOMONTH(E87,Parameter!$B$4))</f>
        <v/>
      </c>
      <c r="Q87" s="33" t="str">
        <f aca="false">IF(OR(E87="",L87&lt;&gt;""),"",P87-Parameter!$B$9)</f>
        <v/>
      </c>
      <c r="R87" s="34" t="str">
        <f aca="false">IF(OR(G87="",G87=0,H87=""),"",H87/G87)</f>
        <v/>
      </c>
      <c r="S87" s="35" t="str">
        <f aca="false">IF(C87="","",IFERROR(INDEX('Validasi Vendor'!$J$5:$J$505,MATCH(C87,'Validasi Vendor'!$C$5:$C$505,0)),"Belum terdaftar"))</f>
        <v/>
      </c>
      <c r="T87" s="35" t="str">
        <f aca="false">IF(E87="","",IF(L87&lt;&gt;"",IF(EOMONTH(L87,0)&gt;P87,"Dikreditkan lewat batas: periksa","Sudah dikreditkan"),IF(S87&lt;&gt;"Boleh diproses","Titik 1: periksa status vendor",IF(OR(I87&lt;&gt;"Cocok",J87&lt;&gt;"Valid"),"Titik 3: faktur bermasalah",IF(K87="Ya","Titik 2: periksa pembebanan biaya",IF(Q87&lt;0,"Titik 2: lewat batas kredit",IF(Q87&lt;=Parameter!$B$6,"Titik 2: segera kreditkan","Siap dikreditkan")))))))</f>
        <v/>
      </c>
    </row>
    <row r="88" customFormat="false" ht="15" hidden="false" customHeight="false" outlineLevel="0" collapsed="false">
      <c r="A88" s="27"/>
      <c r="B88" s="27"/>
      <c r="C88" s="28"/>
      <c r="D88" s="28"/>
      <c r="E88" s="29"/>
      <c r="F88" s="27"/>
      <c r="G88" s="30"/>
      <c r="H88" s="30"/>
      <c r="I88" s="27"/>
      <c r="J88" s="27"/>
      <c r="K88" s="27"/>
      <c r="L88" s="29"/>
      <c r="M88" s="27"/>
      <c r="N88" s="31" t="str">
        <f aca="false">IF(E88="","",EOMONTH(E88,0))</f>
        <v/>
      </c>
      <c r="O88" s="32" t="str">
        <f aca="false">IF(E88="","",EOMONTH(E88,0)+Parameter!$B$5)</f>
        <v/>
      </c>
      <c r="P88" s="32" t="str">
        <f aca="false">IF(E88="","",EOMONTH(E88,Parameter!$B$4))</f>
        <v/>
      </c>
      <c r="Q88" s="33" t="str">
        <f aca="false">IF(OR(E88="",L88&lt;&gt;""),"",P88-Parameter!$B$9)</f>
        <v/>
      </c>
      <c r="R88" s="34" t="str">
        <f aca="false">IF(OR(G88="",G88=0,H88=""),"",H88/G88)</f>
        <v/>
      </c>
      <c r="S88" s="35" t="str">
        <f aca="false">IF(C88="","",IFERROR(INDEX('Validasi Vendor'!$J$5:$J$505,MATCH(C88,'Validasi Vendor'!$C$5:$C$505,0)),"Belum terdaftar"))</f>
        <v/>
      </c>
      <c r="T88" s="35" t="str">
        <f aca="false">IF(E88="","",IF(L88&lt;&gt;"",IF(EOMONTH(L88,0)&gt;P88,"Dikreditkan lewat batas: periksa","Sudah dikreditkan"),IF(S88&lt;&gt;"Boleh diproses","Titik 1: periksa status vendor",IF(OR(I88&lt;&gt;"Cocok",J88&lt;&gt;"Valid"),"Titik 3: faktur bermasalah",IF(K88="Ya","Titik 2: periksa pembebanan biaya",IF(Q88&lt;0,"Titik 2: lewat batas kredit",IF(Q88&lt;=Parameter!$B$6,"Titik 2: segera kreditkan","Siap dikreditkan")))))))</f>
        <v/>
      </c>
    </row>
    <row r="89" customFormat="false" ht="15" hidden="false" customHeight="false" outlineLevel="0" collapsed="false">
      <c r="A89" s="27"/>
      <c r="B89" s="27"/>
      <c r="C89" s="28"/>
      <c r="D89" s="28"/>
      <c r="E89" s="29"/>
      <c r="F89" s="27"/>
      <c r="G89" s="30"/>
      <c r="H89" s="30"/>
      <c r="I89" s="27"/>
      <c r="J89" s="27"/>
      <c r="K89" s="27"/>
      <c r="L89" s="29"/>
      <c r="M89" s="27"/>
      <c r="N89" s="31" t="str">
        <f aca="false">IF(E89="","",EOMONTH(E89,0))</f>
        <v/>
      </c>
      <c r="O89" s="32" t="str">
        <f aca="false">IF(E89="","",EOMONTH(E89,0)+Parameter!$B$5)</f>
        <v/>
      </c>
      <c r="P89" s="32" t="str">
        <f aca="false">IF(E89="","",EOMONTH(E89,Parameter!$B$4))</f>
        <v/>
      </c>
      <c r="Q89" s="33" t="str">
        <f aca="false">IF(OR(E89="",L89&lt;&gt;""),"",P89-Parameter!$B$9)</f>
        <v/>
      </c>
      <c r="R89" s="34" t="str">
        <f aca="false">IF(OR(G89="",G89=0,H89=""),"",H89/G89)</f>
        <v/>
      </c>
      <c r="S89" s="35" t="str">
        <f aca="false">IF(C89="","",IFERROR(INDEX('Validasi Vendor'!$J$5:$J$505,MATCH(C89,'Validasi Vendor'!$C$5:$C$505,0)),"Belum terdaftar"))</f>
        <v/>
      </c>
      <c r="T89" s="35" t="str">
        <f aca="false">IF(E89="","",IF(L89&lt;&gt;"",IF(EOMONTH(L89,0)&gt;P89,"Dikreditkan lewat batas: periksa","Sudah dikreditkan"),IF(S89&lt;&gt;"Boleh diproses","Titik 1: periksa status vendor",IF(OR(I89&lt;&gt;"Cocok",J89&lt;&gt;"Valid"),"Titik 3: faktur bermasalah",IF(K89="Ya","Titik 2: periksa pembebanan biaya",IF(Q89&lt;0,"Titik 2: lewat batas kredit",IF(Q89&lt;=Parameter!$B$6,"Titik 2: segera kreditkan","Siap dikreditkan")))))))</f>
        <v/>
      </c>
    </row>
    <row r="90" customFormat="false" ht="15" hidden="false" customHeight="false" outlineLevel="0" collapsed="false">
      <c r="A90" s="27"/>
      <c r="B90" s="27"/>
      <c r="C90" s="28"/>
      <c r="D90" s="28"/>
      <c r="E90" s="29"/>
      <c r="F90" s="27"/>
      <c r="G90" s="30"/>
      <c r="H90" s="30"/>
      <c r="I90" s="27"/>
      <c r="J90" s="27"/>
      <c r="K90" s="27"/>
      <c r="L90" s="29"/>
      <c r="M90" s="27"/>
      <c r="N90" s="31" t="str">
        <f aca="false">IF(E90="","",EOMONTH(E90,0))</f>
        <v/>
      </c>
      <c r="O90" s="32" t="str">
        <f aca="false">IF(E90="","",EOMONTH(E90,0)+Parameter!$B$5)</f>
        <v/>
      </c>
      <c r="P90" s="32" t="str">
        <f aca="false">IF(E90="","",EOMONTH(E90,Parameter!$B$4))</f>
        <v/>
      </c>
      <c r="Q90" s="33" t="str">
        <f aca="false">IF(OR(E90="",L90&lt;&gt;""),"",P90-Parameter!$B$9)</f>
        <v/>
      </c>
      <c r="R90" s="34" t="str">
        <f aca="false">IF(OR(G90="",G90=0,H90=""),"",H90/G90)</f>
        <v/>
      </c>
      <c r="S90" s="35" t="str">
        <f aca="false">IF(C90="","",IFERROR(INDEX('Validasi Vendor'!$J$5:$J$505,MATCH(C90,'Validasi Vendor'!$C$5:$C$505,0)),"Belum terdaftar"))</f>
        <v/>
      </c>
      <c r="T90" s="35" t="str">
        <f aca="false">IF(E90="","",IF(L90&lt;&gt;"",IF(EOMONTH(L90,0)&gt;P90,"Dikreditkan lewat batas: periksa","Sudah dikreditkan"),IF(S90&lt;&gt;"Boleh diproses","Titik 1: periksa status vendor",IF(OR(I90&lt;&gt;"Cocok",J90&lt;&gt;"Valid"),"Titik 3: faktur bermasalah",IF(K90="Ya","Titik 2: periksa pembebanan biaya",IF(Q90&lt;0,"Titik 2: lewat batas kredit",IF(Q90&lt;=Parameter!$B$6,"Titik 2: segera kreditkan","Siap dikreditkan")))))))</f>
        <v/>
      </c>
    </row>
    <row r="91" customFormat="false" ht="15" hidden="false" customHeight="false" outlineLevel="0" collapsed="false">
      <c r="A91" s="27"/>
      <c r="B91" s="27"/>
      <c r="C91" s="28"/>
      <c r="D91" s="28"/>
      <c r="E91" s="29"/>
      <c r="F91" s="27"/>
      <c r="G91" s="30"/>
      <c r="H91" s="30"/>
      <c r="I91" s="27"/>
      <c r="J91" s="27"/>
      <c r="K91" s="27"/>
      <c r="L91" s="29"/>
      <c r="M91" s="27"/>
      <c r="N91" s="31" t="str">
        <f aca="false">IF(E91="","",EOMONTH(E91,0))</f>
        <v/>
      </c>
      <c r="O91" s="32" t="str">
        <f aca="false">IF(E91="","",EOMONTH(E91,0)+Parameter!$B$5)</f>
        <v/>
      </c>
      <c r="P91" s="32" t="str">
        <f aca="false">IF(E91="","",EOMONTH(E91,Parameter!$B$4))</f>
        <v/>
      </c>
      <c r="Q91" s="33" t="str">
        <f aca="false">IF(OR(E91="",L91&lt;&gt;""),"",P91-Parameter!$B$9)</f>
        <v/>
      </c>
      <c r="R91" s="34" t="str">
        <f aca="false">IF(OR(G91="",G91=0,H91=""),"",H91/G91)</f>
        <v/>
      </c>
      <c r="S91" s="35" t="str">
        <f aca="false">IF(C91="","",IFERROR(INDEX('Validasi Vendor'!$J$5:$J$505,MATCH(C91,'Validasi Vendor'!$C$5:$C$505,0)),"Belum terdaftar"))</f>
        <v/>
      </c>
      <c r="T91" s="35" t="str">
        <f aca="false">IF(E91="","",IF(L91&lt;&gt;"",IF(EOMONTH(L91,0)&gt;P91,"Dikreditkan lewat batas: periksa","Sudah dikreditkan"),IF(S91&lt;&gt;"Boleh diproses","Titik 1: periksa status vendor",IF(OR(I91&lt;&gt;"Cocok",J91&lt;&gt;"Valid"),"Titik 3: faktur bermasalah",IF(K91="Ya","Titik 2: periksa pembebanan biaya",IF(Q91&lt;0,"Titik 2: lewat batas kredit",IF(Q91&lt;=Parameter!$B$6,"Titik 2: segera kreditkan","Siap dikreditkan")))))))</f>
        <v/>
      </c>
    </row>
    <row r="92" customFormat="false" ht="15" hidden="false" customHeight="false" outlineLevel="0" collapsed="false">
      <c r="A92" s="27"/>
      <c r="B92" s="27"/>
      <c r="C92" s="28"/>
      <c r="D92" s="28"/>
      <c r="E92" s="29"/>
      <c r="F92" s="27"/>
      <c r="G92" s="30"/>
      <c r="H92" s="30"/>
      <c r="I92" s="27"/>
      <c r="J92" s="27"/>
      <c r="K92" s="27"/>
      <c r="L92" s="29"/>
      <c r="M92" s="27"/>
      <c r="N92" s="31" t="str">
        <f aca="false">IF(E92="","",EOMONTH(E92,0))</f>
        <v/>
      </c>
      <c r="O92" s="32" t="str">
        <f aca="false">IF(E92="","",EOMONTH(E92,0)+Parameter!$B$5)</f>
        <v/>
      </c>
      <c r="P92" s="32" t="str">
        <f aca="false">IF(E92="","",EOMONTH(E92,Parameter!$B$4))</f>
        <v/>
      </c>
      <c r="Q92" s="33" t="str">
        <f aca="false">IF(OR(E92="",L92&lt;&gt;""),"",P92-Parameter!$B$9)</f>
        <v/>
      </c>
      <c r="R92" s="34" t="str">
        <f aca="false">IF(OR(G92="",G92=0,H92=""),"",H92/G92)</f>
        <v/>
      </c>
      <c r="S92" s="35" t="str">
        <f aca="false">IF(C92="","",IFERROR(INDEX('Validasi Vendor'!$J$5:$J$505,MATCH(C92,'Validasi Vendor'!$C$5:$C$505,0)),"Belum terdaftar"))</f>
        <v/>
      </c>
      <c r="T92" s="35" t="str">
        <f aca="false">IF(E92="","",IF(L92&lt;&gt;"",IF(EOMONTH(L92,0)&gt;P92,"Dikreditkan lewat batas: periksa","Sudah dikreditkan"),IF(S92&lt;&gt;"Boleh diproses","Titik 1: periksa status vendor",IF(OR(I92&lt;&gt;"Cocok",J92&lt;&gt;"Valid"),"Titik 3: faktur bermasalah",IF(K92="Ya","Titik 2: periksa pembebanan biaya",IF(Q92&lt;0,"Titik 2: lewat batas kredit",IF(Q92&lt;=Parameter!$B$6,"Titik 2: segera kreditkan","Siap dikreditkan")))))))</f>
        <v/>
      </c>
    </row>
    <row r="93" customFormat="false" ht="15" hidden="false" customHeight="false" outlineLevel="0" collapsed="false">
      <c r="A93" s="27"/>
      <c r="B93" s="27"/>
      <c r="C93" s="28"/>
      <c r="D93" s="28"/>
      <c r="E93" s="29"/>
      <c r="F93" s="27"/>
      <c r="G93" s="30"/>
      <c r="H93" s="30"/>
      <c r="I93" s="27"/>
      <c r="J93" s="27"/>
      <c r="K93" s="27"/>
      <c r="L93" s="29"/>
      <c r="M93" s="27"/>
      <c r="N93" s="31" t="str">
        <f aca="false">IF(E93="","",EOMONTH(E93,0))</f>
        <v/>
      </c>
      <c r="O93" s="32" t="str">
        <f aca="false">IF(E93="","",EOMONTH(E93,0)+Parameter!$B$5)</f>
        <v/>
      </c>
      <c r="P93" s="32" t="str">
        <f aca="false">IF(E93="","",EOMONTH(E93,Parameter!$B$4))</f>
        <v/>
      </c>
      <c r="Q93" s="33" t="str">
        <f aca="false">IF(OR(E93="",L93&lt;&gt;""),"",P93-Parameter!$B$9)</f>
        <v/>
      </c>
      <c r="R93" s="34" t="str">
        <f aca="false">IF(OR(G93="",G93=0,H93=""),"",H93/G93)</f>
        <v/>
      </c>
      <c r="S93" s="35" t="str">
        <f aca="false">IF(C93="","",IFERROR(INDEX('Validasi Vendor'!$J$5:$J$505,MATCH(C93,'Validasi Vendor'!$C$5:$C$505,0)),"Belum terdaftar"))</f>
        <v/>
      </c>
      <c r="T93" s="35" t="str">
        <f aca="false">IF(E93="","",IF(L93&lt;&gt;"",IF(EOMONTH(L93,0)&gt;P93,"Dikreditkan lewat batas: periksa","Sudah dikreditkan"),IF(S93&lt;&gt;"Boleh diproses","Titik 1: periksa status vendor",IF(OR(I93&lt;&gt;"Cocok",J93&lt;&gt;"Valid"),"Titik 3: faktur bermasalah",IF(K93="Ya","Titik 2: periksa pembebanan biaya",IF(Q93&lt;0,"Titik 2: lewat batas kredit",IF(Q93&lt;=Parameter!$B$6,"Titik 2: segera kreditkan","Siap dikreditkan")))))))</f>
        <v/>
      </c>
    </row>
    <row r="94" customFormat="false" ht="15" hidden="false" customHeight="false" outlineLevel="0" collapsed="false">
      <c r="A94" s="27"/>
      <c r="B94" s="27"/>
      <c r="C94" s="28"/>
      <c r="D94" s="28"/>
      <c r="E94" s="29"/>
      <c r="F94" s="27"/>
      <c r="G94" s="30"/>
      <c r="H94" s="30"/>
      <c r="I94" s="27"/>
      <c r="J94" s="27"/>
      <c r="K94" s="27"/>
      <c r="L94" s="29"/>
      <c r="M94" s="27"/>
      <c r="N94" s="31" t="str">
        <f aca="false">IF(E94="","",EOMONTH(E94,0))</f>
        <v/>
      </c>
      <c r="O94" s="32" t="str">
        <f aca="false">IF(E94="","",EOMONTH(E94,0)+Parameter!$B$5)</f>
        <v/>
      </c>
      <c r="P94" s="32" t="str">
        <f aca="false">IF(E94="","",EOMONTH(E94,Parameter!$B$4))</f>
        <v/>
      </c>
      <c r="Q94" s="33" t="str">
        <f aca="false">IF(OR(E94="",L94&lt;&gt;""),"",P94-Parameter!$B$9)</f>
        <v/>
      </c>
      <c r="R94" s="34" t="str">
        <f aca="false">IF(OR(G94="",G94=0,H94=""),"",H94/G94)</f>
        <v/>
      </c>
      <c r="S94" s="35" t="str">
        <f aca="false">IF(C94="","",IFERROR(INDEX('Validasi Vendor'!$J$5:$J$505,MATCH(C94,'Validasi Vendor'!$C$5:$C$505,0)),"Belum terdaftar"))</f>
        <v/>
      </c>
      <c r="T94" s="35" t="str">
        <f aca="false">IF(E94="","",IF(L94&lt;&gt;"",IF(EOMONTH(L94,0)&gt;P94,"Dikreditkan lewat batas: periksa","Sudah dikreditkan"),IF(S94&lt;&gt;"Boleh diproses","Titik 1: periksa status vendor",IF(OR(I94&lt;&gt;"Cocok",J94&lt;&gt;"Valid"),"Titik 3: faktur bermasalah",IF(K94="Ya","Titik 2: periksa pembebanan biaya",IF(Q94&lt;0,"Titik 2: lewat batas kredit",IF(Q94&lt;=Parameter!$B$6,"Titik 2: segera kreditkan","Siap dikreditkan")))))))</f>
        <v/>
      </c>
    </row>
    <row r="95" customFormat="false" ht="15" hidden="false" customHeight="false" outlineLevel="0" collapsed="false">
      <c r="A95" s="27"/>
      <c r="B95" s="27"/>
      <c r="C95" s="28"/>
      <c r="D95" s="28"/>
      <c r="E95" s="29"/>
      <c r="F95" s="27"/>
      <c r="G95" s="30"/>
      <c r="H95" s="30"/>
      <c r="I95" s="27"/>
      <c r="J95" s="27"/>
      <c r="K95" s="27"/>
      <c r="L95" s="29"/>
      <c r="M95" s="27"/>
      <c r="N95" s="31" t="str">
        <f aca="false">IF(E95="","",EOMONTH(E95,0))</f>
        <v/>
      </c>
      <c r="O95" s="32" t="str">
        <f aca="false">IF(E95="","",EOMONTH(E95,0)+Parameter!$B$5)</f>
        <v/>
      </c>
      <c r="P95" s="32" t="str">
        <f aca="false">IF(E95="","",EOMONTH(E95,Parameter!$B$4))</f>
        <v/>
      </c>
      <c r="Q95" s="33" t="str">
        <f aca="false">IF(OR(E95="",L95&lt;&gt;""),"",P95-Parameter!$B$9)</f>
        <v/>
      </c>
      <c r="R95" s="34" t="str">
        <f aca="false">IF(OR(G95="",G95=0,H95=""),"",H95/G95)</f>
        <v/>
      </c>
      <c r="S95" s="35" t="str">
        <f aca="false">IF(C95="","",IFERROR(INDEX('Validasi Vendor'!$J$5:$J$505,MATCH(C95,'Validasi Vendor'!$C$5:$C$505,0)),"Belum terdaftar"))</f>
        <v/>
      </c>
      <c r="T95" s="35" t="str">
        <f aca="false">IF(E95="","",IF(L95&lt;&gt;"",IF(EOMONTH(L95,0)&gt;P95,"Dikreditkan lewat batas: periksa","Sudah dikreditkan"),IF(S95&lt;&gt;"Boleh diproses","Titik 1: periksa status vendor",IF(OR(I95&lt;&gt;"Cocok",J95&lt;&gt;"Valid"),"Titik 3: faktur bermasalah",IF(K95="Ya","Titik 2: periksa pembebanan biaya",IF(Q95&lt;0,"Titik 2: lewat batas kredit",IF(Q95&lt;=Parameter!$B$6,"Titik 2: segera kreditkan","Siap dikreditkan")))))))</f>
        <v/>
      </c>
    </row>
    <row r="96" customFormat="false" ht="15" hidden="false" customHeight="false" outlineLevel="0" collapsed="false">
      <c r="A96" s="27"/>
      <c r="B96" s="27"/>
      <c r="C96" s="28"/>
      <c r="D96" s="28"/>
      <c r="E96" s="29"/>
      <c r="F96" s="27"/>
      <c r="G96" s="30"/>
      <c r="H96" s="30"/>
      <c r="I96" s="27"/>
      <c r="J96" s="27"/>
      <c r="K96" s="27"/>
      <c r="L96" s="29"/>
      <c r="M96" s="27"/>
      <c r="N96" s="31" t="str">
        <f aca="false">IF(E96="","",EOMONTH(E96,0))</f>
        <v/>
      </c>
      <c r="O96" s="32" t="str">
        <f aca="false">IF(E96="","",EOMONTH(E96,0)+Parameter!$B$5)</f>
        <v/>
      </c>
      <c r="P96" s="32" t="str">
        <f aca="false">IF(E96="","",EOMONTH(E96,Parameter!$B$4))</f>
        <v/>
      </c>
      <c r="Q96" s="33" t="str">
        <f aca="false">IF(OR(E96="",L96&lt;&gt;""),"",P96-Parameter!$B$9)</f>
        <v/>
      </c>
      <c r="R96" s="34" t="str">
        <f aca="false">IF(OR(G96="",G96=0,H96=""),"",H96/G96)</f>
        <v/>
      </c>
      <c r="S96" s="35" t="str">
        <f aca="false">IF(C96="","",IFERROR(INDEX('Validasi Vendor'!$J$5:$J$505,MATCH(C96,'Validasi Vendor'!$C$5:$C$505,0)),"Belum terdaftar"))</f>
        <v/>
      </c>
      <c r="T96" s="35" t="str">
        <f aca="false">IF(E96="","",IF(L96&lt;&gt;"",IF(EOMONTH(L96,0)&gt;P96,"Dikreditkan lewat batas: periksa","Sudah dikreditkan"),IF(S96&lt;&gt;"Boleh diproses","Titik 1: periksa status vendor",IF(OR(I96&lt;&gt;"Cocok",J96&lt;&gt;"Valid"),"Titik 3: faktur bermasalah",IF(K96="Ya","Titik 2: periksa pembebanan biaya",IF(Q96&lt;0,"Titik 2: lewat batas kredit",IF(Q96&lt;=Parameter!$B$6,"Titik 2: segera kreditkan","Siap dikreditkan")))))))</f>
        <v/>
      </c>
    </row>
    <row r="97" customFormat="false" ht="15" hidden="false" customHeight="false" outlineLevel="0" collapsed="false">
      <c r="A97" s="27"/>
      <c r="B97" s="27"/>
      <c r="C97" s="28"/>
      <c r="D97" s="28"/>
      <c r="E97" s="29"/>
      <c r="F97" s="27"/>
      <c r="G97" s="30"/>
      <c r="H97" s="30"/>
      <c r="I97" s="27"/>
      <c r="J97" s="27"/>
      <c r="K97" s="27"/>
      <c r="L97" s="29"/>
      <c r="M97" s="27"/>
      <c r="N97" s="31" t="str">
        <f aca="false">IF(E97="","",EOMONTH(E97,0))</f>
        <v/>
      </c>
      <c r="O97" s="32" t="str">
        <f aca="false">IF(E97="","",EOMONTH(E97,0)+Parameter!$B$5)</f>
        <v/>
      </c>
      <c r="P97" s="32" t="str">
        <f aca="false">IF(E97="","",EOMONTH(E97,Parameter!$B$4))</f>
        <v/>
      </c>
      <c r="Q97" s="33" t="str">
        <f aca="false">IF(OR(E97="",L97&lt;&gt;""),"",P97-Parameter!$B$9)</f>
        <v/>
      </c>
      <c r="R97" s="34" t="str">
        <f aca="false">IF(OR(G97="",G97=0,H97=""),"",H97/G97)</f>
        <v/>
      </c>
      <c r="S97" s="35" t="str">
        <f aca="false">IF(C97="","",IFERROR(INDEX('Validasi Vendor'!$J$5:$J$505,MATCH(C97,'Validasi Vendor'!$C$5:$C$505,0)),"Belum terdaftar"))</f>
        <v/>
      </c>
      <c r="T97" s="35" t="str">
        <f aca="false">IF(E97="","",IF(L97&lt;&gt;"",IF(EOMONTH(L97,0)&gt;P97,"Dikreditkan lewat batas: periksa","Sudah dikreditkan"),IF(S97&lt;&gt;"Boleh diproses","Titik 1: periksa status vendor",IF(OR(I97&lt;&gt;"Cocok",J97&lt;&gt;"Valid"),"Titik 3: faktur bermasalah",IF(K97="Ya","Titik 2: periksa pembebanan biaya",IF(Q97&lt;0,"Titik 2: lewat batas kredit",IF(Q97&lt;=Parameter!$B$6,"Titik 2: segera kreditkan","Siap dikreditkan")))))))</f>
        <v/>
      </c>
    </row>
    <row r="98" customFormat="false" ht="15" hidden="false" customHeight="false" outlineLevel="0" collapsed="false">
      <c r="A98" s="27"/>
      <c r="B98" s="27"/>
      <c r="C98" s="28"/>
      <c r="D98" s="28"/>
      <c r="E98" s="29"/>
      <c r="F98" s="27"/>
      <c r="G98" s="30"/>
      <c r="H98" s="30"/>
      <c r="I98" s="27"/>
      <c r="J98" s="27"/>
      <c r="K98" s="27"/>
      <c r="L98" s="29"/>
      <c r="M98" s="27"/>
      <c r="N98" s="31" t="str">
        <f aca="false">IF(E98="","",EOMONTH(E98,0))</f>
        <v/>
      </c>
      <c r="O98" s="32" t="str">
        <f aca="false">IF(E98="","",EOMONTH(E98,0)+Parameter!$B$5)</f>
        <v/>
      </c>
      <c r="P98" s="32" t="str">
        <f aca="false">IF(E98="","",EOMONTH(E98,Parameter!$B$4))</f>
        <v/>
      </c>
      <c r="Q98" s="33" t="str">
        <f aca="false">IF(OR(E98="",L98&lt;&gt;""),"",P98-Parameter!$B$9)</f>
        <v/>
      </c>
      <c r="R98" s="34" t="str">
        <f aca="false">IF(OR(G98="",G98=0,H98=""),"",H98/G98)</f>
        <v/>
      </c>
      <c r="S98" s="35" t="str">
        <f aca="false">IF(C98="","",IFERROR(INDEX('Validasi Vendor'!$J$5:$J$505,MATCH(C98,'Validasi Vendor'!$C$5:$C$505,0)),"Belum terdaftar"))</f>
        <v/>
      </c>
      <c r="T98" s="35" t="str">
        <f aca="false">IF(E98="","",IF(L98&lt;&gt;"",IF(EOMONTH(L98,0)&gt;P98,"Dikreditkan lewat batas: periksa","Sudah dikreditkan"),IF(S98&lt;&gt;"Boleh diproses","Titik 1: periksa status vendor",IF(OR(I98&lt;&gt;"Cocok",J98&lt;&gt;"Valid"),"Titik 3: faktur bermasalah",IF(K98="Ya","Titik 2: periksa pembebanan biaya",IF(Q98&lt;0,"Titik 2: lewat batas kredit",IF(Q98&lt;=Parameter!$B$6,"Titik 2: segera kreditkan","Siap dikreditkan")))))))</f>
        <v/>
      </c>
    </row>
    <row r="99" customFormat="false" ht="15" hidden="false" customHeight="false" outlineLevel="0" collapsed="false">
      <c r="A99" s="27"/>
      <c r="B99" s="27"/>
      <c r="C99" s="28"/>
      <c r="D99" s="28"/>
      <c r="E99" s="29"/>
      <c r="F99" s="27"/>
      <c r="G99" s="30"/>
      <c r="H99" s="30"/>
      <c r="I99" s="27"/>
      <c r="J99" s="27"/>
      <c r="K99" s="27"/>
      <c r="L99" s="29"/>
      <c r="M99" s="27"/>
      <c r="N99" s="31" t="str">
        <f aca="false">IF(E99="","",EOMONTH(E99,0))</f>
        <v/>
      </c>
      <c r="O99" s="32" t="str">
        <f aca="false">IF(E99="","",EOMONTH(E99,0)+Parameter!$B$5)</f>
        <v/>
      </c>
      <c r="P99" s="32" t="str">
        <f aca="false">IF(E99="","",EOMONTH(E99,Parameter!$B$4))</f>
        <v/>
      </c>
      <c r="Q99" s="33" t="str">
        <f aca="false">IF(OR(E99="",L99&lt;&gt;""),"",P99-Parameter!$B$9)</f>
        <v/>
      </c>
      <c r="R99" s="34" t="str">
        <f aca="false">IF(OR(G99="",G99=0,H99=""),"",H99/G99)</f>
        <v/>
      </c>
      <c r="S99" s="35" t="str">
        <f aca="false">IF(C99="","",IFERROR(INDEX('Validasi Vendor'!$J$5:$J$505,MATCH(C99,'Validasi Vendor'!$C$5:$C$505,0)),"Belum terdaftar"))</f>
        <v/>
      </c>
      <c r="T99" s="35" t="str">
        <f aca="false">IF(E99="","",IF(L99&lt;&gt;"",IF(EOMONTH(L99,0)&gt;P99,"Dikreditkan lewat batas: periksa","Sudah dikreditkan"),IF(S99&lt;&gt;"Boleh diproses","Titik 1: periksa status vendor",IF(OR(I99&lt;&gt;"Cocok",J99&lt;&gt;"Valid"),"Titik 3: faktur bermasalah",IF(K99="Ya","Titik 2: periksa pembebanan biaya",IF(Q99&lt;0,"Titik 2: lewat batas kredit",IF(Q99&lt;=Parameter!$B$6,"Titik 2: segera kreditkan","Siap dikreditkan")))))))</f>
        <v/>
      </c>
    </row>
    <row r="100" customFormat="false" ht="15" hidden="false" customHeight="false" outlineLevel="0" collapsed="false">
      <c r="A100" s="27"/>
      <c r="B100" s="27"/>
      <c r="C100" s="28"/>
      <c r="D100" s="28"/>
      <c r="E100" s="29"/>
      <c r="F100" s="27"/>
      <c r="G100" s="30"/>
      <c r="H100" s="30"/>
      <c r="I100" s="27"/>
      <c r="J100" s="27"/>
      <c r="K100" s="27"/>
      <c r="L100" s="29"/>
      <c r="M100" s="27"/>
      <c r="N100" s="31" t="str">
        <f aca="false">IF(E100="","",EOMONTH(E100,0))</f>
        <v/>
      </c>
      <c r="O100" s="32" t="str">
        <f aca="false">IF(E100="","",EOMONTH(E100,0)+Parameter!$B$5)</f>
        <v/>
      </c>
      <c r="P100" s="32" t="str">
        <f aca="false">IF(E100="","",EOMONTH(E100,Parameter!$B$4))</f>
        <v/>
      </c>
      <c r="Q100" s="33" t="str">
        <f aca="false">IF(OR(E100="",L100&lt;&gt;""),"",P100-Parameter!$B$9)</f>
        <v/>
      </c>
      <c r="R100" s="34" t="str">
        <f aca="false">IF(OR(G100="",G100=0,H100=""),"",H100/G100)</f>
        <v/>
      </c>
      <c r="S100" s="35" t="str">
        <f aca="false">IF(C100="","",IFERROR(INDEX('Validasi Vendor'!$J$5:$J$505,MATCH(C100,'Validasi Vendor'!$C$5:$C$505,0)),"Belum terdaftar"))</f>
        <v/>
      </c>
      <c r="T100" s="35" t="str">
        <f aca="false">IF(E100="","",IF(L100&lt;&gt;"",IF(EOMONTH(L100,0)&gt;P100,"Dikreditkan lewat batas: periksa","Sudah dikreditkan"),IF(S100&lt;&gt;"Boleh diproses","Titik 1: periksa status vendor",IF(OR(I100&lt;&gt;"Cocok",J100&lt;&gt;"Valid"),"Titik 3: faktur bermasalah",IF(K100="Ya","Titik 2: periksa pembebanan biaya",IF(Q100&lt;0,"Titik 2: lewat batas kredit",IF(Q100&lt;=Parameter!$B$6,"Titik 2: segera kreditkan","Siap dikreditkan")))))))</f>
        <v/>
      </c>
    </row>
    <row r="101" customFormat="false" ht="15" hidden="false" customHeight="false" outlineLevel="0" collapsed="false">
      <c r="A101" s="27"/>
      <c r="B101" s="27"/>
      <c r="C101" s="28"/>
      <c r="D101" s="28"/>
      <c r="E101" s="29"/>
      <c r="F101" s="27"/>
      <c r="G101" s="30"/>
      <c r="H101" s="30"/>
      <c r="I101" s="27"/>
      <c r="J101" s="27"/>
      <c r="K101" s="27"/>
      <c r="L101" s="29"/>
      <c r="M101" s="27"/>
      <c r="N101" s="31" t="str">
        <f aca="false">IF(E101="","",EOMONTH(E101,0))</f>
        <v/>
      </c>
      <c r="O101" s="32" t="str">
        <f aca="false">IF(E101="","",EOMONTH(E101,0)+Parameter!$B$5)</f>
        <v/>
      </c>
      <c r="P101" s="32" t="str">
        <f aca="false">IF(E101="","",EOMONTH(E101,Parameter!$B$4))</f>
        <v/>
      </c>
      <c r="Q101" s="33" t="str">
        <f aca="false">IF(OR(E101="",L101&lt;&gt;""),"",P101-Parameter!$B$9)</f>
        <v/>
      </c>
      <c r="R101" s="34" t="str">
        <f aca="false">IF(OR(G101="",G101=0,H101=""),"",H101/G101)</f>
        <v/>
      </c>
      <c r="S101" s="35" t="str">
        <f aca="false">IF(C101="","",IFERROR(INDEX('Validasi Vendor'!$J$5:$J$505,MATCH(C101,'Validasi Vendor'!$C$5:$C$505,0)),"Belum terdaftar"))</f>
        <v/>
      </c>
      <c r="T101" s="35" t="str">
        <f aca="false">IF(E101="","",IF(L101&lt;&gt;"",IF(EOMONTH(L101,0)&gt;P101,"Dikreditkan lewat batas: periksa","Sudah dikreditkan"),IF(S101&lt;&gt;"Boleh diproses","Titik 1: periksa status vendor",IF(OR(I101&lt;&gt;"Cocok",J101&lt;&gt;"Valid"),"Titik 3: faktur bermasalah",IF(K101="Ya","Titik 2: periksa pembebanan biaya",IF(Q101&lt;0,"Titik 2: lewat batas kredit",IF(Q101&lt;=Parameter!$B$6,"Titik 2: segera kreditkan","Siap dikreditkan")))))))</f>
        <v/>
      </c>
    </row>
    <row r="102" customFormat="false" ht="15" hidden="false" customHeight="false" outlineLevel="0" collapsed="false">
      <c r="A102" s="27"/>
      <c r="B102" s="27"/>
      <c r="C102" s="28"/>
      <c r="D102" s="28"/>
      <c r="E102" s="29"/>
      <c r="F102" s="27"/>
      <c r="G102" s="30"/>
      <c r="H102" s="30"/>
      <c r="I102" s="27"/>
      <c r="J102" s="27"/>
      <c r="K102" s="27"/>
      <c r="L102" s="29"/>
      <c r="M102" s="27"/>
      <c r="N102" s="31" t="str">
        <f aca="false">IF(E102="","",EOMONTH(E102,0))</f>
        <v/>
      </c>
      <c r="O102" s="32" t="str">
        <f aca="false">IF(E102="","",EOMONTH(E102,0)+Parameter!$B$5)</f>
        <v/>
      </c>
      <c r="P102" s="32" t="str">
        <f aca="false">IF(E102="","",EOMONTH(E102,Parameter!$B$4))</f>
        <v/>
      </c>
      <c r="Q102" s="33" t="str">
        <f aca="false">IF(OR(E102="",L102&lt;&gt;""),"",P102-Parameter!$B$9)</f>
        <v/>
      </c>
      <c r="R102" s="34" t="str">
        <f aca="false">IF(OR(G102="",G102=0,H102=""),"",H102/G102)</f>
        <v/>
      </c>
      <c r="S102" s="35" t="str">
        <f aca="false">IF(C102="","",IFERROR(INDEX('Validasi Vendor'!$J$5:$J$505,MATCH(C102,'Validasi Vendor'!$C$5:$C$505,0)),"Belum terdaftar"))</f>
        <v/>
      </c>
      <c r="T102" s="35" t="str">
        <f aca="false">IF(E102="","",IF(L102&lt;&gt;"",IF(EOMONTH(L102,0)&gt;P102,"Dikreditkan lewat batas: periksa","Sudah dikreditkan"),IF(S102&lt;&gt;"Boleh diproses","Titik 1: periksa status vendor",IF(OR(I102&lt;&gt;"Cocok",J102&lt;&gt;"Valid"),"Titik 3: faktur bermasalah",IF(K102="Ya","Titik 2: periksa pembebanan biaya",IF(Q102&lt;0,"Titik 2: lewat batas kredit",IF(Q102&lt;=Parameter!$B$6,"Titik 2: segera kreditkan","Siap dikreditkan")))))))</f>
        <v/>
      </c>
    </row>
    <row r="103" customFormat="false" ht="15" hidden="false" customHeight="false" outlineLevel="0" collapsed="false">
      <c r="A103" s="27"/>
      <c r="B103" s="27"/>
      <c r="C103" s="28"/>
      <c r="D103" s="28"/>
      <c r="E103" s="29"/>
      <c r="F103" s="27"/>
      <c r="G103" s="30"/>
      <c r="H103" s="30"/>
      <c r="I103" s="27"/>
      <c r="J103" s="27"/>
      <c r="K103" s="27"/>
      <c r="L103" s="29"/>
      <c r="M103" s="27"/>
      <c r="N103" s="31" t="str">
        <f aca="false">IF(E103="","",EOMONTH(E103,0))</f>
        <v/>
      </c>
      <c r="O103" s="32" t="str">
        <f aca="false">IF(E103="","",EOMONTH(E103,0)+Parameter!$B$5)</f>
        <v/>
      </c>
      <c r="P103" s="32" t="str">
        <f aca="false">IF(E103="","",EOMONTH(E103,Parameter!$B$4))</f>
        <v/>
      </c>
      <c r="Q103" s="33" t="str">
        <f aca="false">IF(OR(E103="",L103&lt;&gt;""),"",P103-Parameter!$B$9)</f>
        <v/>
      </c>
      <c r="R103" s="34" t="str">
        <f aca="false">IF(OR(G103="",G103=0,H103=""),"",H103/G103)</f>
        <v/>
      </c>
      <c r="S103" s="35" t="str">
        <f aca="false">IF(C103="","",IFERROR(INDEX('Validasi Vendor'!$J$5:$J$505,MATCH(C103,'Validasi Vendor'!$C$5:$C$505,0)),"Belum terdaftar"))</f>
        <v/>
      </c>
      <c r="T103" s="35" t="str">
        <f aca="false">IF(E103="","",IF(L103&lt;&gt;"",IF(EOMONTH(L103,0)&gt;P103,"Dikreditkan lewat batas: periksa","Sudah dikreditkan"),IF(S103&lt;&gt;"Boleh diproses","Titik 1: periksa status vendor",IF(OR(I103&lt;&gt;"Cocok",J103&lt;&gt;"Valid"),"Titik 3: faktur bermasalah",IF(K103="Ya","Titik 2: periksa pembebanan biaya",IF(Q103&lt;0,"Titik 2: lewat batas kredit",IF(Q103&lt;=Parameter!$B$6,"Titik 2: segera kreditkan","Siap dikreditkan")))))))</f>
        <v/>
      </c>
    </row>
    <row r="104" customFormat="false" ht="15" hidden="false" customHeight="false" outlineLevel="0" collapsed="false">
      <c r="A104" s="27"/>
      <c r="B104" s="27"/>
      <c r="C104" s="28"/>
      <c r="D104" s="28"/>
      <c r="E104" s="29"/>
      <c r="F104" s="27"/>
      <c r="G104" s="30"/>
      <c r="H104" s="30"/>
      <c r="I104" s="27"/>
      <c r="J104" s="27"/>
      <c r="K104" s="27"/>
      <c r="L104" s="29"/>
      <c r="M104" s="27"/>
      <c r="N104" s="31" t="str">
        <f aca="false">IF(E104="","",EOMONTH(E104,0))</f>
        <v/>
      </c>
      <c r="O104" s="32" t="str">
        <f aca="false">IF(E104="","",EOMONTH(E104,0)+Parameter!$B$5)</f>
        <v/>
      </c>
      <c r="P104" s="32" t="str">
        <f aca="false">IF(E104="","",EOMONTH(E104,Parameter!$B$4))</f>
        <v/>
      </c>
      <c r="Q104" s="33" t="str">
        <f aca="false">IF(OR(E104="",L104&lt;&gt;""),"",P104-Parameter!$B$9)</f>
        <v/>
      </c>
      <c r="R104" s="34" t="str">
        <f aca="false">IF(OR(G104="",G104=0,H104=""),"",H104/G104)</f>
        <v/>
      </c>
      <c r="S104" s="35" t="str">
        <f aca="false">IF(C104="","",IFERROR(INDEX('Validasi Vendor'!$J$5:$J$505,MATCH(C104,'Validasi Vendor'!$C$5:$C$505,0)),"Belum terdaftar"))</f>
        <v/>
      </c>
      <c r="T104" s="35" t="str">
        <f aca="false">IF(E104="","",IF(L104&lt;&gt;"",IF(EOMONTH(L104,0)&gt;P104,"Dikreditkan lewat batas: periksa","Sudah dikreditkan"),IF(S104&lt;&gt;"Boleh diproses","Titik 1: periksa status vendor",IF(OR(I104&lt;&gt;"Cocok",J104&lt;&gt;"Valid"),"Titik 3: faktur bermasalah",IF(K104="Ya","Titik 2: periksa pembebanan biaya",IF(Q104&lt;0,"Titik 2: lewat batas kredit",IF(Q104&lt;=Parameter!$B$6,"Titik 2: segera kreditkan","Siap dikreditkan")))))))</f>
        <v/>
      </c>
    </row>
    <row r="105" customFormat="false" ht="15" hidden="false" customHeight="false" outlineLevel="0" collapsed="false">
      <c r="A105" s="27"/>
      <c r="B105" s="27"/>
      <c r="C105" s="28"/>
      <c r="D105" s="28"/>
      <c r="E105" s="29"/>
      <c r="F105" s="27"/>
      <c r="G105" s="30"/>
      <c r="H105" s="30"/>
      <c r="I105" s="27"/>
      <c r="J105" s="27"/>
      <c r="K105" s="27"/>
      <c r="L105" s="29"/>
      <c r="M105" s="27"/>
      <c r="N105" s="31" t="str">
        <f aca="false">IF(E105="","",EOMONTH(E105,0))</f>
        <v/>
      </c>
      <c r="O105" s="32" t="str">
        <f aca="false">IF(E105="","",EOMONTH(E105,0)+Parameter!$B$5)</f>
        <v/>
      </c>
      <c r="P105" s="32" t="str">
        <f aca="false">IF(E105="","",EOMONTH(E105,Parameter!$B$4))</f>
        <v/>
      </c>
      <c r="Q105" s="33" t="str">
        <f aca="false">IF(OR(E105="",L105&lt;&gt;""),"",P105-Parameter!$B$9)</f>
        <v/>
      </c>
      <c r="R105" s="34" t="str">
        <f aca="false">IF(OR(G105="",G105=0,H105=""),"",H105/G105)</f>
        <v/>
      </c>
      <c r="S105" s="35" t="str">
        <f aca="false">IF(C105="","",IFERROR(INDEX('Validasi Vendor'!$J$5:$J$505,MATCH(C105,'Validasi Vendor'!$C$5:$C$505,0)),"Belum terdaftar"))</f>
        <v/>
      </c>
      <c r="T105" s="35" t="str">
        <f aca="false">IF(E105="","",IF(L105&lt;&gt;"",IF(EOMONTH(L105,0)&gt;P105,"Dikreditkan lewat batas: periksa","Sudah dikreditkan"),IF(S105&lt;&gt;"Boleh diproses","Titik 1: periksa status vendor",IF(OR(I105&lt;&gt;"Cocok",J105&lt;&gt;"Valid"),"Titik 3: faktur bermasalah",IF(K105="Ya","Titik 2: periksa pembebanan biaya",IF(Q105&lt;0,"Titik 2: lewat batas kredit",IF(Q105&lt;=Parameter!$B$6,"Titik 2: segera kreditkan","Siap dikreditkan")))))))</f>
        <v/>
      </c>
    </row>
    <row r="106" customFormat="false" ht="15" hidden="false" customHeight="false" outlineLevel="0" collapsed="false">
      <c r="A106" s="27"/>
      <c r="B106" s="27"/>
      <c r="C106" s="28"/>
      <c r="D106" s="28"/>
      <c r="E106" s="29"/>
      <c r="F106" s="27"/>
      <c r="G106" s="30"/>
      <c r="H106" s="30"/>
      <c r="I106" s="27"/>
      <c r="J106" s="27"/>
      <c r="K106" s="27"/>
      <c r="L106" s="29"/>
      <c r="M106" s="27"/>
      <c r="N106" s="31" t="str">
        <f aca="false">IF(E106="","",EOMONTH(E106,0))</f>
        <v/>
      </c>
      <c r="O106" s="32" t="str">
        <f aca="false">IF(E106="","",EOMONTH(E106,0)+Parameter!$B$5)</f>
        <v/>
      </c>
      <c r="P106" s="32" t="str">
        <f aca="false">IF(E106="","",EOMONTH(E106,Parameter!$B$4))</f>
        <v/>
      </c>
      <c r="Q106" s="33" t="str">
        <f aca="false">IF(OR(E106="",L106&lt;&gt;""),"",P106-Parameter!$B$9)</f>
        <v/>
      </c>
      <c r="R106" s="34" t="str">
        <f aca="false">IF(OR(G106="",G106=0,H106=""),"",H106/G106)</f>
        <v/>
      </c>
      <c r="S106" s="35" t="str">
        <f aca="false">IF(C106="","",IFERROR(INDEX('Validasi Vendor'!$J$5:$J$505,MATCH(C106,'Validasi Vendor'!$C$5:$C$505,0)),"Belum terdaftar"))</f>
        <v/>
      </c>
      <c r="T106" s="35" t="str">
        <f aca="false">IF(E106="","",IF(L106&lt;&gt;"",IF(EOMONTH(L106,0)&gt;P106,"Dikreditkan lewat batas: periksa","Sudah dikreditkan"),IF(S106&lt;&gt;"Boleh diproses","Titik 1: periksa status vendor",IF(OR(I106&lt;&gt;"Cocok",J106&lt;&gt;"Valid"),"Titik 3: faktur bermasalah",IF(K106="Ya","Titik 2: periksa pembebanan biaya",IF(Q106&lt;0,"Titik 2: lewat batas kredit",IF(Q106&lt;=Parameter!$B$6,"Titik 2: segera kreditkan","Siap dikreditkan")))))))</f>
        <v/>
      </c>
    </row>
    <row r="107" customFormat="false" ht="15" hidden="false" customHeight="false" outlineLevel="0" collapsed="false">
      <c r="A107" s="27"/>
      <c r="B107" s="27"/>
      <c r="C107" s="28"/>
      <c r="D107" s="28"/>
      <c r="E107" s="29"/>
      <c r="F107" s="27"/>
      <c r="G107" s="30"/>
      <c r="H107" s="30"/>
      <c r="I107" s="27"/>
      <c r="J107" s="27"/>
      <c r="K107" s="27"/>
      <c r="L107" s="29"/>
      <c r="M107" s="27"/>
      <c r="N107" s="31" t="str">
        <f aca="false">IF(E107="","",EOMONTH(E107,0))</f>
        <v/>
      </c>
      <c r="O107" s="32" t="str">
        <f aca="false">IF(E107="","",EOMONTH(E107,0)+Parameter!$B$5)</f>
        <v/>
      </c>
      <c r="P107" s="32" t="str">
        <f aca="false">IF(E107="","",EOMONTH(E107,Parameter!$B$4))</f>
        <v/>
      </c>
      <c r="Q107" s="33" t="str">
        <f aca="false">IF(OR(E107="",L107&lt;&gt;""),"",P107-Parameter!$B$9)</f>
        <v/>
      </c>
      <c r="R107" s="34" t="str">
        <f aca="false">IF(OR(G107="",G107=0,H107=""),"",H107/G107)</f>
        <v/>
      </c>
      <c r="S107" s="35" t="str">
        <f aca="false">IF(C107="","",IFERROR(INDEX('Validasi Vendor'!$J$5:$J$505,MATCH(C107,'Validasi Vendor'!$C$5:$C$505,0)),"Belum terdaftar"))</f>
        <v/>
      </c>
      <c r="T107" s="35" t="str">
        <f aca="false">IF(E107="","",IF(L107&lt;&gt;"",IF(EOMONTH(L107,0)&gt;P107,"Dikreditkan lewat batas: periksa","Sudah dikreditkan"),IF(S107&lt;&gt;"Boleh diproses","Titik 1: periksa status vendor",IF(OR(I107&lt;&gt;"Cocok",J107&lt;&gt;"Valid"),"Titik 3: faktur bermasalah",IF(K107="Ya","Titik 2: periksa pembebanan biaya",IF(Q107&lt;0,"Titik 2: lewat batas kredit",IF(Q107&lt;=Parameter!$B$6,"Titik 2: segera kreditkan","Siap dikreditkan")))))))</f>
        <v/>
      </c>
    </row>
    <row r="108" customFormat="false" ht="15" hidden="false" customHeight="false" outlineLevel="0" collapsed="false">
      <c r="A108" s="27"/>
      <c r="B108" s="27"/>
      <c r="C108" s="28"/>
      <c r="D108" s="28"/>
      <c r="E108" s="29"/>
      <c r="F108" s="27"/>
      <c r="G108" s="30"/>
      <c r="H108" s="30"/>
      <c r="I108" s="27"/>
      <c r="J108" s="27"/>
      <c r="K108" s="27"/>
      <c r="L108" s="29"/>
      <c r="M108" s="27"/>
      <c r="N108" s="31" t="str">
        <f aca="false">IF(E108="","",EOMONTH(E108,0))</f>
        <v/>
      </c>
      <c r="O108" s="32" t="str">
        <f aca="false">IF(E108="","",EOMONTH(E108,0)+Parameter!$B$5)</f>
        <v/>
      </c>
      <c r="P108" s="32" t="str">
        <f aca="false">IF(E108="","",EOMONTH(E108,Parameter!$B$4))</f>
        <v/>
      </c>
      <c r="Q108" s="33" t="str">
        <f aca="false">IF(OR(E108="",L108&lt;&gt;""),"",P108-Parameter!$B$9)</f>
        <v/>
      </c>
      <c r="R108" s="34" t="str">
        <f aca="false">IF(OR(G108="",G108=0,H108=""),"",H108/G108)</f>
        <v/>
      </c>
      <c r="S108" s="35" t="str">
        <f aca="false">IF(C108="","",IFERROR(INDEX('Validasi Vendor'!$J$5:$J$505,MATCH(C108,'Validasi Vendor'!$C$5:$C$505,0)),"Belum terdaftar"))</f>
        <v/>
      </c>
      <c r="T108" s="35" t="str">
        <f aca="false">IF(E108="","",IF(L108&lt;&gt;"",IF(EOMONTH(L108,0)&gt;P108,"Dikreditkan lewat batas: periksa","Sudah dikreditkan"),IF(S108&lt;&gt;"Boleh diproses","Titik 1: periksa status vendor",IF(OR(I108&lt;&gt;"Cocok",J108&lt;&gt;"Valid"),"Titik 3: faktur bermasalah",IF(K108="Ya","Titik 2: periksa pembebanan biaya",IF(Q108&lt;0,"Titik 2: lewat batas kredit",IF(Q108&lt;=Parameter!$B$6,"Titik 2: segera kreditkan","Siap dikreditkan")))))))</f>
        <v/>
      </c>
    </row>
    <row r="109" customFormat="false" ht="15" hidden="false" customHeight="false" outlineLevel="0" collapsed="false">
      <c r="A109" s="27"/>
      <c r="B109" s="27"/>
      <c r="C109" s="28"/>
      <c r="D109" s="28"/>
      <c r="E109" s="29"/>
      <c r="F109" s="27"/>
      <c r="G109" s="30"/>
      <c r="H109" s="30"/>
      <c r="I109" s="27"/>
      <c r="J109" s="27"/>
      <c r="K109" s="27"/>
      <c r="L109" s="29"/>
      <c r="M109" s="27"/>
      <c r="N109" s="31" t="str">
        <f aca="false">IF(E109="","",EOMONTH(E109,0))</f>
        <v/>
      </c>
      <c r="O109" s="32" t="str">
        <f aca="false">IF(E109="","",EOMONTH(E109,0)+Parameter!$B$5)</f>
        <v/>
      </c>
      <c r="P109" s="32" t="str">
        <f aca="false">IF(E109="","",EOMONTH(E109,Parameter!$B$4))</f>
        <v/>
      </c>
      <c r="Q109" s="33" t="str">
        <f aca="false">IF(OR(E109="",L109&lt;&gt;""),"",P109-Parameter!$B$9)</f>
        <v/>
      </c>
      <c r="R109" s="34" t="str">
        <f aca="false">IF(OR(G109="",G109=0,H109=""),"",H109/G109)</f>
        <v/>
      </c>
      <c r="S109" s="35" t="str">
        <f aca="false">IF(C109="","",IFERROR(INDEX('Validasi Vendor'!$J$5:$J$505,MATCH(C109,'Validasi Vendor'!$C$5:$C$505,0)),"Belum terdaftar"))</f>
        <v/>
      </c>
      <c r="T109" s="35" t="str">
        <f aca="false">IF(E109="","",IF(L109&lt;&gt;"",IF(EOMONTH(L109,0)&gt;P109,"Dikreditkan lewat batas: periksa","Sudah dikreditkan"),IF(S109&lt;&gt;"Boleh diproses","Titik 1: periksa status vendor",IF(OR(I109&lt;&gt;"Cocok",J109&lt;&gt;"Valid"),"Titik 3: faktur bermasalah",IF(K109="Ya","Titik 2: periksa pembebanan biaya",IF(Q109&lt;0,"Titik 2: lewat batas kredit",IF(Q109&lt;=Parameter!$B$6,"Titik 2: segera kreditkan","Siap dikreditkan")))))))</f>
        <v/>
      </c>
    </row>
    <row r="110" customFormat="false" ht="15" hidden="false" customHeight="false" outlineLevel="0" collapsed="false">
      <c r="A110" s="27"/>
      <c r="B110" s="27"/>
      <c r="C110" s="28"/>
      <c r="D110" s="28"/>
      <c r="E110" s="29"/>
      <c r="F110" s="27"/>
      <c r="G110" s="30"/>
      <c r="H110" s="30"/>
      <c r="I110" s="27"/>
      <c r="J110" s="27"/>
      <c r="K110" s="27"/>
      <c r="L110" s="29"/>
      <c r="M110" s="27"/>
      <c r="N110" s="31" t="str">
        <f aca="false">IF(E110="","",EOMONTH(E110,0))</f>
        <v/>
      </c>
      <c r="O110" s="32" t="str">
        <f aca="false">IF(E110="","",EOMONTH(E110,0)+Parameter!$B$5)</f>
        <v/>
      </c>
      <c r="P110" s="32" t="str">
        <f aca="false">IF(E110="","",EOMONTH(E110,Parameter!$B$4))</f>
        <v/>
      </c>
      <c r="Q110" s="33" t="str">
        <f aca="false">IF(OR(E110="",L110&lt;&gt;""),"",P110-Parameter!$B$9)</f>
        <v/>
      </c>
      <c r="R110" s="34" t="str">
        <f aca="false">IF(OR(G110="",G110=0,H110=""),"",H110/G110)</f>
        <v/>
      </c>
      <c r="S110" s="35" t="str">
        <f aca="false">IF(C110="","",IFERROR(INDEX('Validasi Vendor'!$J$5:$J$505,MATCH(C110,'Validasi Vendor'!$C$5:$C$505,0)),"Belum terdaftar"))</f>
        <v/>
      </c>
      <c r="T110" s="35" t="str">
        <f aca="false">IF(E110="","",IF(L110&lt;&gt;"",IF(EOMONTH(L110,0)&gt;P110,"Dikreditkan lewat batas: periksa","Sudah dikreditkan"),IF(S110&lt;&gt;"Boleh diproses","Titik 1: periksa status vendor",IF(OR(I110&lt;&gt;"Cocok",J110&lt;&gt;"Valid"),"Titik 3: faktur bermasalah",IF(K110="Ya","Titik 2: periksa pembebanan biaya",IF(Q110&lt;0,"Titik 2: lewat batas kredit",IF(Q110&lt;=Parameter!$B$6,"Titik 2: segera kreditkan","Siap dikreditkan")))))))</f>
        <v/>
      </c>
    </row>
    <row r="111" customFormat="false" ht="15" hidden="false" customHeight="false" outlineLevel="0" collapsed="false">
      <c r="A111" s="27"/>
      <c r="B111" s="27"/>
      <c r="C111" s="28"/>
      <c r="D111" s="28"/>
      <c r="E111" s="29"/>
      <c r="F111" s="27"/>
      <c r="G111" s="30"/>
      <c r="H111" s="30"/>
      <c r="I111" s="27"/>
      <c r="J111" s="27"/>
      <c r="K111" s="27"/>
      <c r="L111" s="29"/>
      <c r="M111" s="27"/>
      <c r="N111" s="31" t="str">
        <f aca="false">IF(E111="","",EOMONTH(E111,0))</f>
        <v/>
      </c>
      <c r="O111" s="32" t="str">
        <f aca="false">IF(E111="","",EOMONTH(E111,0)+Parameter!$B$5)</f>
        <v/>
      </c>
      <c r="P111" s="32" t="str">
        <f aca="false">IF(E111="","",EOMONTH(E111,Parameter!$B$4))</f>
        <v/>
      </c>
      <c r="Q111" s="33" t="str">
        <f aca="false">IF(OR(E111="",L111&lt;&gt;""),"",P111-Parameter!$B$9)</f>
        <v/>
      </c>
      <c r="R111" s="34" t="str">
        <f aca="false">IF(OR(G111="",G111=0,H111=""),"",H111/G111)</f>
        <v/>
      </c>
      <c r="S111" s="35" t="str">
        <f aca="false">IF(C111="","",IFERROR(INDEX('Validasi Vendor'!$J$5:$J$505,MATCH(C111,'Validasi Vendor'!$C$5:$C$505,0)),"Belum terdaftar"))</f>
        <v/>
      </c>
      <c r="T111" s="35" t="str">
        <f aca="false">IF(E111="","",IF(L111&lt;&gt;"",IF(EOMONTH(L111,0)&gt;P111,"Dikreditkan lewat batas: periksa","Sudah dikreditkan"),IF(S111&lt;&gt;"Boleh diproses","Titik 1: periksa status vendor",IF(OR(I111&lt;&gt;"Cocok",J111&lt;&gt;"Valid"),"Titik 3: faktur bermasalah",IF(K111="Ya","Titik 2: periksa pembebanan biaya",IF(Q111&lt;0,"Titik 2: lewat batas kredit",IF(Q111&lt;=Parameter!$B$6,"Titik 2: segera kreditkan","Siap dikreditkan")))))))</f>
        <v/>
      </c>
    </row>
    <row r="112" customFormat="false" ht="15" hidden="false" customHeight="false" outlineLevel="0" collapsed="false">
      <c r="A112" s="27"/>
      <c r="B112" s="27"/>
      <c r="C112" s="28"/>
      <c r="D112" s="28"/>
      <c r="E112" s="29"/>
      <c r="F112" s="27"/>
      <c r="G112" s="30"/>
      <c r="H112" s="30"/>
      <c r="I112" s="27"/>
      <c r="J112" s="27"/>
      <c r="K112" s="27"/>
      <c r="L112" s="29"/>
      <c r="M112" s="27"/>
      <c r="N112" s="31" t="str">
        <f aca="false">IF(E112="","",EOMONTH(E112,0))</f>
        <v/>
      </c>
      <c r="O112" s="32" t="str">
        <f aca="false">IF(E112="","",EOMONTH(E112,0)+Parameter!$B$5)</f>
        <v/>
      </c>
      <c r="P112" s="32" t="str">
        <f aca="false">IF(E112="","",EOMONTH(E112,Parameter!$B$4))</f>
        <v/>
      </c>
      <c r="Q112" s="33" t="str">
        <f aca="false">IF(OR(E112="",L112&lt;&gt;""),"",P112-Parameter!$B$9)</f>
        <v/>
      </c>
      <c r="R112" s="34" t="str">
        <f aca="false">IF(OR(G112="",G112=0,H112=""),"",H112/G112)</f>
        <v/>
      </c>
      <c r="S112" s="35" t="str">
        <f aca="false">IF(C112="","",IFERROR(INDEX('Validasi Vendor'!$J$5:$J$505,MATCH(C112,'Validasi Vendor'!$C$5:$C$505,0)),"Belum terdaftar"))</f>
        <v/>
      </c>
      <c r="T112" s="35" t="str">
        <f aca="false">IF(E112="","",IF(L112&lt;&gt;"",IF(EOMONTH(L112,0)&gt;P112,"Dikreditkan lewat batas: periksa","Sudah dikreditkan"),IF(S112&lt;&gt;"Boleh diproses","Titik 1: periksa status vendor",IF(OR(I112&lt;&gt;"Cocok",J112&lt;&gt;"Valid"),"Titik 3: faktur bermasalah",IF(K112="Ya","Titik 2: periksa pembebanan biaya",IF(Q112&lt;0,"Titik 2: lewat batas kredit",IF(Q112&lt;=Parameter!$B$6,"Titik 2: segera kreditkan","Siap dikreditkan")))))))</f>
        <v/>
      </c>
    </row>
    <row r="113" customFormat="false" ht="15" hidden="false" customHeight="false" outlineLevel="0" collapsed="false">
      <c r="A113" s="27"/>
      <c r="B113" s="27"/>
      <c r="C113" s="28"/>
      <c r="D113" s="28"/>
      <c r="E113" s="29"/>
      <c r="F113" s="27"/>
      <c r="G113" s="30"/>
      <c r="H113" s="30"/>
      <c r="I113" s="27"/>
      <c r="J113" s="27"/>
      <c r="K113" s="27"/>
      <c r="L113" s="29"/>
      <c r="M113" s="27"/>
      <c r="N113" s="31" t="str">
        <f aca="false">IF(E113="","",EOMONTH(E113,0))</f>
        <v/>
      </c>
      <c r="O113" s="32" t="str">
        <f aca="false">IF(E113="","",EOMONTH(E113,0)+Parameter!$B$5)</f>
        <v/>
      </c>
      <c r="P113" s="32" t="str">
        <f aca="false">IF(E113="","",EOMONTH(E113,Parameter!$B$4))</f>
        <v/>
      </c>
      <c r="Q113" s="33" t="str">
        <f aca="false">IF(OR(E113="",L113&lt;&gt;""),"",P113-Parameter!$B$9)</f>
        <v/>
      </c>
      <c r="R113" s="34" t="str">
        <f aca="false">IF(OR(G113="",G113=0,H113=""),"",H113/G113)</f>
        <v/>
      </c>
      <c r="S113" s="35" t="str">
        <f aca="false">IF(C113="","",IFERROR(INDEX('Validasi Vendor'!$J$5:$J$505,MATCH(C113,'Validasi Vendor'!$C$5:$C$505,0)),"Belum terdaftar"))</f>
        <v/>
      </c>
      <c r="T113" s="35" t="str">
        <f aca="false">IF(E113="","",IF(L113&lt;&gt;"",IF(EOMONTH(L113,0)&gt;P113,"Dikreditkan lewat batas: periksa","Sudah dikreditkan"),IF(S113&lt;&gt;"Boleh diproses","Titik 1: periksa status vendor",IF(OR(I113&lt;&gt;"Cocok",J113&lt;&gt;"Valid"),"Titik 3: faktur bermasalah",IF(K113="Ya","Titik 2: periksa pembebanan biaya",IF(Q113&lt;0,"Titik 2: lewat batas kredit",IF(Q113&lt;=Parameter!$B$6,"Titik 2: segera kreditkan","Siap dikreditkan")))))))</f>
        <v/>
      </c>
    </row>
    <row r="114" customFormat="false" ht="15" hidden="false" customHeight="false" outlineLevel="0" collapsed="false">
      <c r="A114" s="27"/>
      <c r="B114" s="27"/>
      <c r="C114" s="28"/>
      <c r="D114" s="28"/>
      <c r="E114" s="29"/>
      <c r="F114" s="27"/>
      <c r="G114" s="30"/>
      <c r="H114" s="30"/>
      <c r="I114" s="27"/>
      <c r="J114" s="27"/>
      <c r="K114" s="27"/>
      <c r="L114" s="29"/>
      <c r="M114" s="27"/>
      <c r="N114" s="31" t="str">
        <f aca="false">IF(E114="","",EOMONTH(E114,0))</f>
        <v/>
      </c>
      <c r="O114" s="32" t="str">
        <f aca="false">IF(E114="","",EOMONTH(E114,0)+Parameter!$B$5)</f>
        <v/>
      </c>
      <c r="P114" s="32" t="str">
        <f aca="false">IF(E114="","",EOMONTH(E114,Parameter!$B$4))</f>
        <v/>
      </c>
      <c r="Q114" s="33" t="str">
        <f aca="false">IF(OR(E114="",L114&lt;&gt;""),"",P114-Parameter!$B$9)</f>
        <v/>
      </c>
      <c r="R114" s="34" t="str">
        <f aca="false">IF(OR(G114="",G114=0,H114=""),"",H114/G114)</f>
        <v/>
      </c>
      <c r="S114" s="35" t="str">
        <f aca="false">IF(C114="","",IFERROR(INDEX('Validasi Vendor'!$J$5:$J$505,MATCH(C114,'Validasi Vendor'!$C$5:$C$505,0)),"Belum terdaftar"))</f>
        <v/>
      </c>
      <c r="T114" s="35" t="str">
        <f aca="false">IF(E114="","",IF(L114&lt;&gt;"",IF(EOMONTH(L114,0)&gt;P114,"Dikreditkan lewat batas: periksa","Sudah dikreditkan"),IF(S114&lt;&gt;"Boleh diproses","Titik 1: periksa status vendor",IF(OR(I114&lt;&gt;"Cocok",J114&lt;&gt;"Valid"),"Titik 3: faktur bermasalah",IF(K114="Ya","Titik 2: periksa pembebanan biaya",IF(Q114&lt;0,"Titik 2: lewat batas kredit",IF(Q114&lt;=Parameter!$B$6,"Titik 2: segera kreditkan","Siap dikreditkan")))))))</f>
        <v/>
      </c>
    </row>
    <row r="115" customFormat="false" ht="15" hidden="false" customHeight="false" outlineLevel="0" collapsed="false">
      <c r="A115" s="27"/>
      <c r="B115" s="27"/>
      <c r="C115" s="28"/>
      <c r="D115" s="28"/>
      <c r="E115" s="29"/>
      <c r="F115" s="27"/>
      <c r="G115" s="30"/>
      <c r="H115" s="30"/>
      <c r="I115" s="27"/>
      <c r="J115" s="27"/>
      <c r="K115" s="27"/>
      <c r="L115" s="29"/>
      <c r="M115" s="27"/>
      <c r="N115" s="31" t="str">
        <f aca="false">IF(E115="","",EOMONTH(E115,0))</f>
        <v/>
      </c>
      <c r="O115" s="32" t="str">
        <f aca="false">IF(E115="","",EOMONTH(E115,0)+Parameter!$B$5)</f>
        <v/>
      </c>
      <c r="P115" s="32" t="str">
        <f aca="false">IF(E115="","",EOMONTH(E115,Parameter!$B$4))</f>
        <v/>
      </c>
      <c r="Q115" s="33" t="str">
        <f aca="false">IF(OR(E115="",L115&lt;&gt;""),"",P115-Parameter!$B$9)</f>
        <v/>
      </c>
      <c r="R115" s="34" t="str">
        <f aca="false">IF(OR(G115="",G115=0,H115=""),"",H115/G115)</f>
        <v/>
      </c>
      <c r="S115" s="35" t="str">
        <f aca="false">IF(C115="","",IFERROR(INDEX('Validasi Vendor'!$J$5:$J$505,MATCH(C115,'Validasi Vendor'!$C$5:$C$505,0)),"Belum terdaftar"))</f>
        <v/>
      </c>
      <c r="T115" s="35" t="str">
        <f aca="false">IF(E115="","",IF(L115&lt;&gt;"",IF(EOMONTH(L115,0)&gt;P115,"Dikreditkan lewat batas: periksa","Sudah dikreditkan"),IF(S115&lt;&gt;"Boleh diproses","Titik 1: periksa status vendor",IF(OR(I115&lt;&gt;"Cocok",J115&lt;&gt;"Valid"),"Titik 3: faktur bermasalah",IF(K115="Ya","Titik 2: periksa pembebanan biaya",IF(Q115&lt;0,"Titik 2: lewat batas kredit",IF(Q115&lt;=Parameter!$B$6,"Titik 2: segera kreditkan","Siap dikreditkan")))))))</f>
        <v/>
      </c>
    </row>
    <row r="116" customFormat="false" ht="15" hidden="false" customHeight="false" outlineLevel="0" collapsed="false">
      <c r="A116" s="27"/>
      <c r="B116" s="27"/>
      <c r="C116" s="28"/>
      <c r="D116" s="28"/>
      <c r="E116" s="29"/>
      <c r="F116" s="27"/>
      <c r="G116" s="30"/>
      <c r="H116" s="30"/>
      <c r="I116" s="27"/>
      <c r="J116" s="27"/>
      <c r="K116" s="27"/>
      <c r="L116" s="29"/>
      <c r="M116" s="27"/>
      <c r="N116" s="31" t="str">
        <f aca="false">IF(E116="","",EOMONTH(E116,0))</f>
        <v/>
      </c>
      <c r="O116" s="32" t="str">
        <f aca="false">IF(E116="","",EOMONTH(E116,0)+Parameter!$B$5)</f>
        <v/>
      </c>
      <c r="P116" s="32" t="str">
        <f aca="false">IF(E116="","",EOMONTH(E116,Parameter!$B$4))</f>
        <v/>
      </c>
      <c r="Q116" s="33" t="str">
        <f aca="false">IF(OR(E116="",L116&lt;&gt;""),"",P116-Parameter!$B$9)</f>
        <v/>
      </c>
      <c r="R116" s="34" t="str">
        <f aca="false">IF(OR(G116="",G116=0,H116=""),"",H116/G116)</f>
        <v/>
      </c>
      <c r="S116" s="35" t="str">
        <f aca="false">IF(C116="","",IFERROR(INDEX('Validasi Vendor'!$J$5:$J$505,MATCH(C116,'Validasi Vendor'!$C$5:$C$505,0)),"Belum terdaftar"))</f>
        <v/>
      </c>
      <c r="T116" s="35" t="str">
        <f aca="false">IF(E116="","",IF(L116&lt;&gt;"",IF(EOMONTH(L116,0)&gt;P116,"Dikreditkan lewat batas: periksa","Sudah dikreditkan"),IF(S116&lt;&gt;"Boleh diproses","Titik 1: periksa status vendor",IF(OR(I116&lt;&gt;"Cocok",J116&lt;&gt;"Valid"),"Titik 3: faktur bermasalah",IF(K116="Ya","Titik 2: periksa pembebanan biaya",IF(Q116&lt;0,"Titik 2: lewat batas kredit",IF(Q116&lt;=Parameter!$B$6,"Titik 2: segera kreditkan","Siap dikreditkan")))))))</f>
        <v/>
      </c>
    </row>
    <row r="117" customFormat="false" ht="15" hidden="false" customHeight="false" outlineLevel="0" collapsed="false">
      <c r="A117" s="27"/>
      <c r="B117" s="27"/>
      <c r="C117" s="28"/>
      <c r="D117" s="28"/>
      <c r="E117" s="29"/>
      <c r="F117" s="27"/>
      <c r="G117" s="30"/>
      <c r="H117" s="30"/>
      <c r="I117" s="27"/>
      <c r="J117" s="27"/>
      <c r="K117" s="27"/>
      <c r="L117" s="29"/>
      <c r="M117" s="27"/>
      <c r="N117" s="31" t="str">
        <f aca="false">IF(E117="","",EOMONTH(E117,0))</f>
        <v/>
      </c>
      <c r="O117" s="32" t="str">
        <f aca="false">IF(E117="","",EOMONTH(E117,0)+Parameter!$B$5)</f>
        <v/>
      </c>
      <c r="P117" s="32" t="str">
        <f aca="false">IF(E117="","",EOMONTH(E117,Parameter!$B$4))</f>
        <v/>
      </c>
      <c r="Q117" s="33" t="str">
        <f aca="false">IF(OR(E117="",L117&lt;&gt;""),"",P117-Parameter!$B$9)</f>
        <v/>
      </c>
      <c r="R117" s="34" t="str">
        <f aca="false">IF(OR(G117="",G117=0,H117=""),"",H117/G117)</f>
        <v/>
      </c>
      <c r="S117" s="35" t="str">
        <f aca="false">IF(C117="","",IFERROR(INDEX('Validasi Vendor'!$J$5:$J$505,MATCH(C117,'Validasi Vendor'!$C$5:$C$505,0)),"Belum terdaftar"))</f>
        <v/>
      </c>
      <c r="T117" s="35" t="str">
        <f aca="false">IF(E117="","",IF(L117&lt;&gt;"",IF(EOMONTH(L117,0)&gt;P117,"Dikreditkan lewat batas: periksa","Sudah dikreditkan"),IF(S117&lt;&gt;"Boleh diproses","Titik 1: periksa status vendor",IF(OR(I117&lt;&gt;"Cocok",J117&lt;&gt;"Valid"),"Titik 3: faktur bermasalah",IF(K117="Ya","Titik 2: periksa pembebanan biaya",IF(Q117&lt;0,"Titik 2: lewat batas kredit",IF(Q117&lt;=Parameter!$B$6,"Titik 2: segera kreditkan","Siap dikreditkan")))))))</f>
        <v/>
      </c>
    </row>
    <row r="118" customFormat="false" ht="15" hidden="false" customHeight="false" outlineLevel="0" collapsed="false">
      <c r="A118" s="27"/>
      <c r="B118" s="27"/>
      <c r="C118" s="28"/>
      <c r="D118" s="28"/>
      <c r="E118" s="29"/>
      <c r="F118" s="27"/>
      <c r="G118" s="30"/>
      <c r="H118" s="30"/>
      <c r="I118" s="27"/>
      <c r="J118" s="27"/>
      <c r="K118" s="27"/>
      <c r="L118" s="29"/>
      <c r="M118" s="27"/>
      <c r="N118" s="31" t="str">
        <f aca="false">IF(E118="","",EOMONTH(E118,0))</f>
        <v/>
      </c>
      <c r="O118" s="32" t="str">
        <f aca="false">IF(E118="","",EOMONTH(E118,0)+Parameter!$B$5)</f>
        <v/>
      </c>
      <c r="P118" s="32" t="str">
        <f aca="false">IF(E118="","",EOMONTH(E118,Parameter!$B$4))</f>
        <v/>
      </c>
      <c r="Q118" s="33" t="str">
        <f aca="false">IF(OR(E118="",L118&lt;&gt;""),"",P118-Parameter!$B$9)</f>
        <v/>
      </c>
      <c r="R118" s="34" t="str">
        <f aca="false">IF(OR(G118="",G118=0,H118=""),"",H118/G118)</f>
        <v/>
      </c>
      <c r="S118" s="35" t="str">
        <f aca="false">IF(C118="","",IFERROR(INDEX('Validasi Vendor'!$J$5:$J$505,MATCH(C118,'Validasi Vendor'!$C$5:$C$505,0)),"Belum terdaftar"))</f>
        <v/>
      </c>
      <c r="T118" s="35" t="str">
        <f aca="false">IF(E118="","",IF(L118&lt;&gt;"",IF(EOMONTH(L118,0)&gt;P118,"Dikreditkan lewat batas: periksa","Sudah dikreditkan"),IF(S118&lt;&gt;"Boleh diproses","Titik 1: periksa status vendor",IF(OR(I118&lt;&gt;"Cocok",J118&lt;&gt;"Valid"),"Titik 3: faktur bermasalah",IF(K118="Ya","Titik 2: periksa pembebanan biaya",IF(Q118&lt;0,"Titik 2: lewat batas kredit",IF(Q118&lt;=Parameter!$B$6,"Titik 2: segera kreditkan","Siap dikreditkan")))))))</f>
        <v/>
      </c>
    </row>
    <row r="119" customFormat="false" ht="15" hidden="false" customHeight="false" outlineLevel="0" collapsed="false">
      <c r="A119" s="27"/>
      <c r="B119" s="27"/>
      <c r="C119" s="28"/>
      <c r="D119" s="28"/>
      <c r="E119" s="29"/>
      <c r="F119" s="27"/>
      <c r="G119" s="30"/>
      <c r="H119" s="30"/>
      <c r="I119" s="27"/>
      <c r="J119" s="27"/>
      <c r="K119" s="27"/>
      <c r="L119" s="29"/>
      <c r="M119" s="27"/>
      <c r="N119" s="31" t="str">
        <f aca="false">IF(E119="","",EOMONTH(E119,0))</f>
        <v/>
      </c>
      <c r="O119" s="32" t="str">
        <f aca="false">IF(E119="","",EOMONTH(E119,0)+Parameter!$B$5)</f>
        <v/>
      </c>
      <c r="P119" s="32" t="str">
        <f aca="false">IF(E119="","",EOMONTH(E119,Parameter!$B$4))</f>
        <v/>
      </c>
      <c r="Q119" s="33" t="str">
        <f aca="false">IF(OR(E119="",L119&lt;&gt;""),"",P119-Parameter!$B$9)</f>
        <v/>
      </c>
      <c r="R119" s="34" t="str">
        <f aca="false">IF(OR(G119="",G119=0,H119=""),"",H119/G119)</f>
        <v/>
      </c>
      <c r="S119" s="35" t="str">
        <f aca="false">IF(C119="","",IFERROR(INDEX('Validasi Vendor'!$J$5:$J$505,MATCH(C119,'Validasi Vendor'!$C$5:$C$505,0)),"Belum terdaftar"))</f>
        <v/>
      </c>
      <c r="T119" s="35" t="str">
        <f aca="false">IF(E119="","",IF(L119&lt;&gt;"",IF(EOMONTH(L119,0)&gt;P119,"Dikreditkan lewat batas: periksa","Sudah dikreditkan"),IF(S119&lt;&gt;"Boleh diproses","Titik 1: periksa status vendor",IF(OR(I119&lt;&gt;"Cocok",J119&lt;&gt;"Valid"),"Titik 3: faktur bermasalah",IF(K119="Ya","Titik 2: periksa pembebanan biaya",IF(Q119&lt;0,"Titik 2: lewat batas kredit",IF(Q119&lt;=Parameter!$B$6,"Titik 2: segera kreditkan","Siap dikreditkan")))))))</f>
        <v/>
      </c>
    </row>
    <row r="120" customFormat="false" ht="15" hidden="false" customHeight="false" outlineLevel="0" collapsed="false">
      <c r="A120" s="27"/>
      <c r="B120" s="27"/>
      <c r="C120" s="28"/>
      <c r="D120" s="28"/>
      <c r="E120" s="29"/>
      <c r="F120" s="27"/>
      <c r="G120" s="30"/>
      <c r="H120" s="30"/>
      <c r="I120" s="27"/>
      <c r="J120" s="27"/>
      <c r="K120" s="27"/>
      <c r="L120" s="29"/>
      <c r="M120" s="27"/>
      <c r="N120" s="31" t="str">
        <f aca="false">IF(E120="","",EOMONTH(E120,0))</f>
        <v/>
      </c>
      <c r="O120" s="32" t="str">
        <f aca="false">IF(E120="","",EOMONTH(E120,0)+Parameter!$B$5)</f>
        <v/>
      </c>
      <c r="P120" s="32" t="str">
        <f aca="false">IF(E120="","",EOMONTH(E120,Parameter!$B$4))</f>
        <v/>
      </c>
      <c r="Q120" s="33" t="str">
        <f aca="false">IF(OR(E120="",L120&lt;&gt;""),"",P120-Parameter!$B$9)</f>
        <v/>
      </c>
      <c r="R120" s="34" t="str">
        <f aca="false">IF(OR(G120="",G120=0,H120=""),"",H120/G120)</f>
        <v/>
      </c>
      <c r="S120" s="35" t="str">
        <f aca="false">IF(C120="","",IFERROR(INDEX('Validasi Vendor'!$J$5:$J$505,MATCH(C120,'Validasi Vendor'!$C$5:$C$505,0)),"Belum terdaftar"))</f>
        <v/>
      </c>
      <c r="T120" s="35" t="str">
        <f aca="false">IF(E120="","",IF(L120&lt;&gt;"",IF(EOMONTH(L120,0)&gt;P120,"Dikreditkan lewat batas: periksa","Sudah dikreditkan"),IF(S120&lt;&gt;"Boleh diproses","Titik 1: periksa status vendor",IF(OR(I120&lt;&gt;"Cocok",J120&lt;&gt;"Valid"),"Titik 3: faktur bermasalah",IF(K120="Ya","Titik 2: periksa pembebanan biaya",IF(Q120&lt;0,"Titik 2: lewat batas kredit",IF(Q120&lt;=Parameter!$B$6,"Titik 2: segera kreditkan","Siap dikreditkan")))))))</f>
        <v/>
      </c>
    </row>
    <row r="121" customFormat="false" ht="15" hidden="false" customHeight="false" outlineLevel="0" collapsed="false">
      <c r="A121" s="27"/>
      <c r="B121" s="27"/>
      <c r="C121" s="28"/>
      <c r="D121" s="28"/>
      <c r="E121" s="29"/>
      <c r="F121" s="27"/>
      <c r="G121" s="30"/>
      <c r="H121" s="30"/>
      <c r="I121" s="27"/>
      <c r="J121" s="27"/>
      <c r="K121" s="27"/>
      <c r="L121" s="29"/>
      <c r="M121" s="27"/>
      <c r="N121" s="31" t="str">
        <f aca="false">IF(E121="","",EOMONTH(E121,0))</f>
        <v/>
      </c>
      <c r="O121" s="32" t="str">
        <f aca="false">IF(E121="","",EOMONTH(E121,0)+Parameter!$B$5)</f>
        <v/>
      </c>
      <c r="P121" s="32" t="str">
        <f aca="false">IF(E121="","",EOMONTH(E121,Parameter!$B$4))</f>
        <v/>
      </c>
      <c r="Q121" s="33" t="str">
        <f aca="false">IF(OR(E121="",L121&lt;&gt;""),"",P121-Parameter!$B$9)</f>
        <v/>
      </c>
      <c r="R121" s="34" t="str">
        <f aca="false">IF(OR(G121="",G121=0,H121=""),"",H121/G121)</f>
        <v/>
      </c>
      <c r="S121" s="35" t="str">
        <f aca="false">IF(C121="","",IFERROR(INDEX('Validasi Vendor'!$J$5:$J$505,MATCH(C121,'Validasi Vendor'!$C$5:$C$505,0)),"Belum terdaftar"))</f>
        <v/>
      </c>
      <c r="T121" s="35" t="str">
        <f aca="false">IF(E121="","",IF(L121&lt;&gt;"",IF(EOMONTH(L121,0)&gt;P121,"Dikreditkan lewat batas: periksa","Sudah dikreditkan"),IF(S121&lt;&gt;"Boleh diproses","Titik 1: periksa status vendor",IF(OR(I121&lt;&gt;"Cocok",J121&lt;&gt;"Valid"),"Titik 3: faktur bermasalah",IF(K121="Ya","Titik 2: periksa pembebanan biaya",IF(Q121&lt;0,"Titik 2: lewat batas kredit",IF(Q121&lt;=Parameter!$B$6,"Titik 2: segera kreditkan","Siap dikreditkan")))))))</f>
        <v/>
      </c>
    </row>
    <row r="122" customFormat="false" ht="15" hidden="false" customHeight="false" outlineLevel="0" collapsed="false">
      <c r="A122" s="27"/>
      <c r="B122" s="27"/>
      <c r="C122" s="28"/>
      <c r="D122" s="28"/>
      <c r="E122" s="29"/>
      <c r="F122" s="27"/>
      <c r="G122" s="30"/>
      <c r="H122" s="30"/>
      <c r="I122" s="27"/>
      <c r="J122" s="27"/>
      <c r="K122" s="27"/>
      <c r="L122" s="29"/>
      <c r="M122" s="27"/>
      <c r="N122" s="31" t="str">
        <f aca="false">IF(E122="","",EOMONTH(E122,0))</f>
        <v/>
      </c>
      <c r="O122" s="32" t="str">
        <f aca="false">IF(E122="","",EOMONTH(E122,0)+Parameter!$B$5)</f>
        <v/>
      </c>
      <c r="P122" s="32" t="str">
        <f aca="false">IF(E122="","",EOMONTH(E122,Parameter!$B$4))</f>
        <v/>
      </c>
      <c r="Q122" s="33" t="str">
        <f aca="false">IF(OR(E122="",L122&lt;&gt;""),"",P122-Parameter!$B$9)</f>
        <v/>
      </c>
      <c r="R122" s="34" t="str">
        <f aca="false">IF(OR(G122="",G122=0,H122=""),"",H122/G122)</f>
        <v/>
      </c>
      <c r="S122" s="35" t="str">
        <f aca="false">IF(C122="","",IFERROR(INDEX('Validasi Vendor'!$J$5:$J$505,MATCH(C122,'Validasi Vendor'!$C$5:$C$505,0)),"Belum terdaftar"))</f>
        <v/>
      </c>
      <c r="T122" s="35" t="str">
        <f aca="false">IF(E122="","",IF(L122&lt;&gt;"",IF(EOMONTH(L122,0)&gt;P122,"Dikreditkan lewat batas: periksa","Sudah dikreditkan"),IF(S122&lt;&gt;"Boleh diproses","Titik 1: periksa status vendor",IF(OR(I122&lt;&gt;"Cocok",J122&lt;&gt;"Valid"),"Titik 3: faktur bermasalah",IF(K122="Ya","Titik 2: periksa pembebanan biaya",IF(Q122&lt;0,"Titik 2: lewat batas kredit",IF(Q122&lt;=Parameter!$B$6,"Titik 2: segera kreditkan","Siap dikreditkan")))))))</f>
        <v/>
      </c>
    </row>
    <row r="123" customFormat="false" ht="15" hidden="false" customHeight="false" outlineLevel="0" collapsed="false">
      <c r="A123" s="27"/>
      <c r="B123" s="27"/>
      <c r="C123" s="28"/>
      <c r="D123" s="28"/>
      <c r="E123" s="29"/>
      <c r="F123" s="27"/>
      <c r="G123" s="30"/>
      <c r="H123" s="30"/>
      <c r="I123" s="27"/>
      <c r="J123" s="27"/>
      <c r="K123" s="27"/>
      <c r="L123" s="29"/>
      <c r="M123" s="27"/>
      <c r="N123" s="31" t="str">
        <f aca="false">IF(E123="","",EOMONTH(E123,0))</f>
        <v/>
      </c>
      <c r="O123" s="32" t="str">
        <f aca="false">IF(E123="","",EOMONTH(E123,0)+Parameter!$B$5)</f>
        <v/>
      </c>
      <c r="P123" s="32" t="str">
        <f aca="false">IF(E123="","",EOMONTH(E123,Parameter!$B$4))</f>
        <v/>
      </c>
      <c r="Q123" s="33" t="str">
        <f aca="false">IF(OR(E123="",L123&lt;&gt;""),"",P123-Parameter!$B$9)</f>
        <v/>
      </c>
      <c r="R123" s="34" t="str">
        <f aca="false">IF(OR(G123="",G123=0,H123=""),"",H123/G123)</f>
        <v/>
      </c>
      <c r="S123" s="35" t="str">
        <f aca="false">IF(C123="","",IFERROR(INDEX('Validasi Vendor'!$J$5:$J$505,MATCH(C123,'Validasi Vendor'!$C$5:$C$505,0)),"Belum terdaftar"))</f>
        <v/>
      </c>
      <c r="T123" s="35" t="str">
        <f aca="false">IF(E123="","",IF(L123&lt;&gt;"",IF(EOMONTH(L123,0)&gt;P123,"Dikreditkan lewat batas: periksa","Sudah dikreditkan"),IF(S123&lt;&gt;"Boleh diproses","Titik 1: periksa status vendor",IF(OR(I123&lt;&gt;"Cocok",J123&lt;&gt;"Valid"),"Titik 3: faktur bermasalah",IF(K123="Ya","Titik 2: periksa pembebanan biaya",IF(Q123&lt;0,"Titik 2: lewat batas kredit",IF(Q123&lt;=Parameter!$B$6,"Titik 2: segera kreditkan","Siap dikreditkan")))))))</f>
        <v/>
      </c>
    </row>
    <row r="124" customFormat="false" ht="15" hidden="false" customHeight="false" outlineLevel="0" collapsed="false">
      <c r="A124" s="27"/>
      <c r="B124" s="27"/>
      <c r="C124" s="28"/>
      <c r="D124" s="28"/>
      <c r="E124" s="29"/>
      <c r="F124" s="27"/>
      <c r="G124" s="30"/>
      <c r="H124" s="30"/>
      <c r="I124" s="27"/>
      <c r="J124" s="27"/>
      <c r="K124" s="27"/>
      <c r="L124" s="29"/>
      <c r="M124" s="27"/>
      <c r="N124" s="31" t="str">
        <f aca="false">IF(E124="","",EOMONTH(E124,0))</f>
        <v/>
      </c>
      <c r="O124" s="32" t="str">
        <f aca="false">IF(E124="","",EOMONTH(E124,0)+Parameter!$B$5)</f>
        <v/>
      </c>
      <c r="P124" s="32" t="str">
        <f aca="false">IF(E124="","",EOMONTH(E124,Parameter!$B$4))</f>
        <v/>
      </c>
      <c r="Q124" s="33" t="str">
        <f aca="false">IF(OR(E124="",L124&lt;&gt;""),"",P124-Parameter!$B$9)</f>
        <v/>
      </c>
      <c r="R124" s="34" t="str">
        <f aca="false">IF(OR(G124="",G124=0,H124=""),"",H124/G124)</f>
        <v/>
      </c>
      <c r="S124" s="35" t="str">
        <f aca="false">IF(C124="","",IFERROR(INDEX('Validasi Vendor'!$J$5:$J$505,MATCH(C124,'Validasi Vendor'!$C$5:$C$505,0)),"Belum terdaftar"))</f>
        <v/>
      </c>
      <c r="T124" s="35" t="str">
        <f aca="false">IF(E124="","",IF(L124&lt;&gt;"",IF(EOMONTH(L124,0)&gt;P124,"Dikreditkan lewat batas: periksa","Sudah dikreditkan"),IF(S124&lt;&gt;"Boleh diproses","Titik 1: periksa status vendor",IF(OR(I124&lt;&gt;"Cocok",J124&lt;&gt;"Valid"),"Titik 3: faktur bermasalah",IF(K124="Ya","Titik 2: periksa pembebanan biaya",IF(Q124&lt;0,"Titik 2: lewat batas kredit",IF(Q124&lt;=Parameter!$B$6,"Titik 2: segera kreditkan","Siap dikreditkan")))))))</f>
        <v/>
      </c>
    </row>
    <row r="125" customFormat="false" ht="15" hidden="false" customHeight="false" outlineLevel="0" collapsed="false">
      <c r="A125" s="27"/>
      <c r="B125" s="27"/>
      <c r="C125" s="28"/>
      <c r="D125" s="28"/>
      <c r="E125" s="29"/>
      <c r="F125" s="27"/>
      <c r="G125" s="30"/>
      <c r="H125" s="30"/>
      <c r="I125" s="27"/>
      <c r="J125" s="27"/>
      <c r="K125" s="27"/>
      <c r="L125" s="29"/>
      <c r="M125" s="27"/>
      <c r="N125" s="31" t="str">
        <f aca="false">IF(E125="","",EOMONTH(E125,0))</f>
        <v/>
      </c>
      <c r="O125" s="32" t="str">
        <f aca="false">IF(E125="","",EOMONTH(E125,0)+Parameter!$B$5)</f>
        <v/>
      </c>
      <c r="P125" s="32" t="str">
        <f aca="false">IF(E125="","",EOMONTH(E125,Parameter!$B$4))</f>
        <v/>
      </c>
      <c r="Q125" s="33" t="str">
        <f aca="false">IF(OR(E125="",L125&lt;&gt;""),"",P125-Parameter!$B$9)</f>
        <v/>
      </c>
      <c r="R125" s="34" t="str">
        <f aca="false">IF(OR(G125="",G125=0,H125=""),"",H125/G125)</f>
        <v/>
      </c>
      <c r="S125" s="35" t="str">
        <f aca="false">IF(C125="","",IFERROR(INDEX('Validasi Vendor'!$J$5:$J$505,MATCH(C125,'Validasi Vendor'!$C$5:$C$505,0)),"Belum terdaftar"))</f>
        <v/>
      </c>
      <c r="T125" s="35" t="str">
        <f aca="false">IF(E125="","",IF(L125&lt;&gt;"",IF(EOMONTH(L125,0)&gt;P125,"Dikreditkan lewat batas: periksa","Sudah dikreditkan"),IF(S125&lt;&gt;"Boleh diproses","Titik 1: periksa status vendor",IF(OR(I125&lt;&gt;"Cocok",J125&lt;&gt;"Valid"),"Titik 3: faktur bermasalah",IF(K125="Ya","Titik 2: periksa pembebanan biaya",IF(Q125&lt;0,"Titik 2: lewat batas kredit",IF(Q125&lt;=Parameter!$B$6,"Titik 2: segera kreditkan","Siap dikreditkan")))))))</f>
        <v/>
      </c>
    </row>
    <row r="126" customFormat="false" ht="15" hidden="false" customHeight="false" outlineLevel="0" collapsed="false">
      <c r="A126" s="27"/>
      <c r="B126" s="27"/>
      <c r="C126" s="28"/>
      <c r="D126" s="28"/>
      <c r="E126" s="29"/>
      <c r="F126" s="27"/>
      <c r="G126" s="30"/>
      <c r="H126" s="30"/>
      <c r="I126" s="27"/>
      <c r="J126" s="27"/>
      <c r="K126" s="27"/>
      <c r="L126" s="29"/>
      <c r="M126" s="27"/>
      <c r="N126" s="31" t="str">
        <f aca="false">IF(E126="","",EOMONTH(E126,0))</f>
        <v/>
      </c>
      <c r="O126" s="32" t="str">
        <f aca="false">IF(E126="","",EOMONTH(E126,0)+Parameter!$B$5)</f>
        <v/>
      </c>
      <c r="P126" s="32" t="str">
        <f aca="false">IF(E126="","",EOMONTH(E126,Parameter!$B$4))</f>
        <v/>
      </c>
      <c r="Q126" s="33" t="str">
        <f aca="false">IF(OR(E126="",L126&lt;&gt;""),"",P126-Parameter!$B$9)</f>
        <v/>
      </c>
      <c r="R126" s="34" t="str">
        <f aca="false">IF(OR(G126="",G126=0,H126=""),"",H126/G126)</f>
        <v/>
      </c>
      <c r="S126" s="35" t="str">
        <f aca="false">IF(C126="","",IFERROR(INDEX('Validasi Vendor'!$J$5:$J$505,MATCH(C126,'Validasi Vendor'!$C$5:$C$505,0)),"Belum terdaftar"))</f>
        <v/>
      </c>
      <c r="T126" s="35" t="str">
        <f aca="false">IF(E126="","",IF(L126&lt;&gt;"",IF(EOMONTH(L126,0)&gt;P126,"Dikreditkan lewat batas: periksa","Sudah dikreditkan"),IF(S126&lt;&gt;"Boleh diproses","Titik 1: periksa status vendor",IF(OR(I126&lt;&gt;"Cocok",J126&lt;&gt;"Valid"),"Titik 3: faktur bermasalah",IF(K126="Ya","Titik 2: periksa pembebanan biaya",IF(Q126&lt;0,"Titik 2: lewat batas kredit",IF(Q126&lt;=Parameter!$B$6,"Titik 2: segera kreditkan","Siap dikreditkan")))))))</f>
        <v/>
      </c>
    </row>
    <row r="127" customFormat="false" ht="15" hidden="false" customHeight="false" outlineLevel="0" collapsed="false">
      <c r="A127" s="27"/>
      <c r="B127" s="27"/>
      <c r="C127" s="28"/>
      <c r="D127" s="28"/>
      <c r="E127" s="29"/>
      <c r="F127" s="27"/>
      <c r="G127" s="30"/>
      <c r="H127" s="30"/>
      <c r="I127" s="27"/>
      <c r="J127" s="27"/>
      <c r="K127" s="27"/>
      <c r="L127" s="29"/>
      <c r="M127" s="27"/>
      <c r="N127" s="31" t="str">
        <f aca="false">IF(E127="","",EOMONTH(E127,0))</f>
        <v/>
      </c>
      <c r="O127" s="32" t="str">
        <f aca="false">IF(E127="","",EOMONTH(E127,0)+Parameter!$B$5)</f>
        <v/>
      </c>
      <c r="P127" s="32" t="str">
        <f aca="false">IF(E127="","",EOMONTH(E127,Parameter!$B$4))</f>
        <v/>
      </c>
      <c r="Q127" s="33" t="str">
        <f aca="false">IF(OR(E127="",L127&lt;&gt;""),"",P127-Parameter!$B$9)</f>
        <v/>
      </c>
      <c r="R127" s="34" t="str">
        <f aca="false">IF(OR(G127="",G127=0,H127=""),"",H127/G127)</f>
        <v/>
      </c>
      <c r="S127" s="35" t="str">
        <f aca="false">IF(C127="","",IFERROR(INDEX('Validasi Vendor'!$J$5:$J$505,MATCH(C127,'Validasi Vendor'!$C$5:$C$505,0)),"Belum terdaftar"))</f>
        <v/>
      </c>
      <c r="T127" s="35" t="str">
        <f aca="false">IF(E127="","",IF(L127&lt;&gt;"",IF(EOMONTH(L127,0)&gt;P127,"Dikreditkan lewat batas: periksa","Sudah dikreditkan"),IF(S127&lt;&gt;"Boleh diproses","Titik 1: periksa status vendor",IF(OR(I127&lt;&gt;"Cocok",J127&lt;&gt;"Valid"),"Titik 3: faktur bermasalah",IF(K127="Ya","Titik 2: periksa pembebanan biaya",IF(Q127&lt;0,"Titik 2: lewat batas kredit",IF(Q127&lt;=Parameter!$B$6,"Titik 2: segera kreditkan","Siap dikreditkan")))))))</f>
        <v/>
      </c>
    </row>
    <row r="128" customFormat="false" ht="15" hidden="false" customHeight="false" outlineLevel="0" collapsed="false">
      <c r="A128" s="27"/>
      <c r="B128" s="27"/>
      <c r="C128" s="28"/>
      <c r="D128" s="28"/>
      <c r="E128" s="29"/>
      <c r="F128" s="27"/>
      <c r="G128" s="30"/>
      <c r="H128" s="30"/>
      <c r="I128" s="27"/>
      <c r="J128" s="27"/>
      <c r="K128" s="27"/>
      <c r="L128" s="29"/>
      <c r="M128" s="27"/>
      <c r="N128" s="31" t="str">
        <f aca="false">IF(E128="","",EOMONTH(E128,0))</f>
        <v/>
      </c>
      <c r="O128" s="32" t="str">
        <f aca="false">IF(E128="","",EOMONTH(E128,0)+Parameter!$B$5)</f>
        <v/>
      </c>
      <c r="P128" s="32" t="str">
        <f aca="false">IF(E128="","",EOMONTH(E128,Parameter!$B$4))</f>
        <v/>
      </c>
      <c r="Q128" s="33" t="str">
        <f aca="false">IF(OR(E128="",L128&lt;&gt;""),"",P128-Parameter!$B$9)</f>
        <v/>
      </c>
      <c r="R128" s="34" t="str">
        <f aca="false">IF(OR(G128="",G128=0,H128=""),"",H128/G128)</f>
        <v/>
      </c>
      <c r="S128" s="35" t="str">
        <f aca="false">IF(C128="","",IFERROR(INDEX('Validasi Vendor'!$J$5:$J$505,MATCH(C128,'Validasi Vendor'!$C$5:$C$505,0)),"Belum terdaftar"))</f>
        <v/>
      </c>
      <c r="T128" s="35" t="str">
        <f aca="false">IF(E128="","",IF(L128&lt;&gt;"",IF(EOMONTH(L128,0)&gt;P128,"Dikreditkan lewat batas: periksa","Sudah dikreditkan"),IF(S128&lt;&gt;"Boleh diproses","Titik 1: periksa status vendor",IF(OR(I128&lt;&gt;"Cocok",J128&lt;&gt;"Valid"),"Titik 3: faktur bermasalah",IF(K128="Ya","Titik 2: periksa pembebanan biaya",IF(Q128&lt;0,"Titik 2: lewat batas kredit",IF(Q128&lt;=Parameter!$B$6,"Titik 2: segera kreditkan","Siap dikreditkan")))))))</f>
        <v/>
      </c>
    </row>
    <row r="129" customFormat="false" ht="15" hidden="false" customHeight="false" outlineLevel="0" collapsed="false">
      <c r="A129" s="27"/>
      <c r="B129" s="27"/>
      <c r="C129" s="28"/>
      <c r="D129" s="28"/>
      <c r="E129" s="29"/>
      <c r="F129" s="27"/>
      <c r="G129" s="30"/>
      <c r="H129" s="30"/>
      <c r="I129" s="27"/>
      <c r="J129" s="27"/>
      <c r="K129" s="27"/>
      <c r="L129" s="29"/>
      <c r="M129" s="27"/>
      <c r="N129" s="31" t="str">
        <f aca="false">IF(E129="","",EOMONTH(E129,0))</f>
        <v/>
      </c>
      <c r="O129" s="32" t="str">
        <f aca="false">IF(E129="","",EOMONTH(E129,0)+Parameter!$B$5)</f>
        <v/>
      </c>
      <c r="P129" s="32" t="str">
        <f aca="false">IF(E129="","",EOMONTH(E129,Parameter!$B$4))</f>
        <v/>
      </c>
      <c r="Q129" s="33" t="str">
        <f aca="false">IF(OR(E129="",L129&lt;&gt;""),"",P129-Parameter!$B$9)</f>
        <v/>
      </c>
      <c r="R129" s="34" t="str">
        <f aca="false">IF(OR(G129="",G129=0,H129=""),"",H129/G129)</f>
        <v/>
      </c>
      <c r="S129" s="35" t="str">
        <f aca="false">IF(C129="","",IFERROR(INDEX('Validasi Vendor'!$J$5:$J$505,MATCH(C129,'Validasi Vendor'!$C$5:$C$505,0)),"Belum terdaftar"))</f>
        <v/>
      </c>
      <c r="T129" s="35" t="str">
        <f aca="false">IF(E129="","",IF(L129&lt;&gt;"",IF(EOMONTH(L129,0)&gt;P129,"Dikreditkan lewat batas: periksa","Sudah dikreditkan"),IF(S129&lt;&gt;"Boleh diproses","Titik 1: periksa status vendor",IF(OR(I129&lt;&gt;"Cocok",J129&lt;&gt;"Valid"),"Titik 3: faktur bermasalah",IF(K129="Ya","Titik 2: periksa pembebanan biaya",IF(Q129&lt;0,"Titik 2: lewat batas kredit",IF(Q129&lt;=Parameter!$B$6,"Titik 2: segera kreditkan","Siap dikreditkan")))))))</f>
        <v/>
      </c>
    </row>
    <row r="130" customFormat="false" ht="15" hidden="false" customHeight="false" outlineLevel="0" collapsed="false">
      <c r="A130" s="27"/>
      <c r="B130" s="27"/>
      <c r="C130" s="28"/>
      <c r="D130" s="28"/>
      <c r="E130" s="29"/>
      <c r="F130" s="27"/>
      <c r="G130" s="30"/>
      <c r="H130" s="30"/>
      <c r="I130" s="27"/>
      <c r="J130" s="27"/>
      <c r="K130" s="27"/>
      <c r="L130" s="29"/>
      <c r="M130" s="27"/>
      <c r="N130" s="31" t="str">
        <f aca="false">IF(E130="","",EOMONTH(E130,0))</f>
        <v/>
      </c>
      <c r="O130" s="32" t="str">
        <f aca="false">IF(E130="","",EOMONTH(E130,0)+Parameter!$B$5)</f>
        <v/>
      </c>
      <c r="P130" s="32" t="str">
        <f aca="false">IF(E130="","",EOMONTH(E130,Parameter!$B$4))</f>
        <v/>
      </c>
      <c r="Q130" s="33" t="str">
        <f aca="false">IF(OR(E130="",L130&lt;&gt;""),"",P130-Parameter!$B$9)</f>
        <v/>
      </c>
      <c r="R130" s="34" t="str">
        <f aca="false">IF(OR(G130="",G130=0,H130=""),"",H130/G130)</f>
        <v/>
      </c>
      <c r="S130" s="35" t="str">
        <f aca="false">IF(C130="","",IFERROR(INDEX('Validasi Vendor'!$J$5:$J$505,MATCH(C130,'Validasi Vendor'!$C$5:$C$505,0)),"Belum terdaftar"))</f>
        <v/>
      </c>
      <c r="T130" s="35" t="str">
        <f aca="false">IF(E130="","",IF(L130&lt;&gt;"",IF(EOMONTH(L130,0)&gt;P130,"Dikreditkan lewat batas: periksa","Sudah dikreditkan"),IF(S130&lt;&gt;"Boleh diproses","Titik 1: periksa status vendor",IF(OR(I130&lt;&gt;"Cocok",J130&lt;&gt;"Valid"),"Titik 3: faktur bermasalah",IF(K130="Ya","Titik 2: periksa pembebanan biaya",IF(Q130&lt;0,"Titik 2: lewat batas kredit",IF(Q130&lt;=Parameter!$B$6,"Titik 2: segera kreditkan","Siap dikreditkan")))))))</f>
        <v/>
      </c>
    </row>
    <row r="131" customFormat="false" ht="15" hidden="false" customHeight="false" outlineLevel="0" collapsed="false">
      <c r="A131" s="27"/>
      <c r="B131" s="27"/>
      <c r="C131" s="28"/>
      <c r="D131" s="28"/>
      <c r="E131" s="29"/>
      <c r="F131" s="27"/>
      <c r="G131" s="30"/>
      <c r="H131" s="30"/>
      <c r="I131" s="27"/>
      <c r="J131" s="27"/>
      <c r="K131" s="27"/>
      <c r="L131" s="29"/>
      <c r="M131" s="27"/>
      <c r="N131" s="31" t="str">
        <f aca="false">IF(E131="","",EOMONTH(E131,0))</f>
        <v/>
      </c>
      <c r="O131" s="32" t="str">
        <f aca="false">IF(E131="","",EOMONTH(E131,0)+Parameter!$B$5)</f>
        <v/>
      </c>
      <c r="P131" s="32" t="str">
        <f aca="false">IF(E131="","",EOMONTH(E131,Parameter!$B$4))</f>
        <v/>
      </c>
      <c r="Q131" s="33" t="str">
        <f aca="false">IF(OR(E131="",L131&lt;&gt;""),"",P131-Parameter!$B$9)</f>
        <v/>
      </c>
      <c r="R131" s="34" t="str">
        <f aca="false">IF(OR(G131="",G131=0,H131=""),"",H131/G131)</f>
        <v/>
      </c>
      <c r="S131" s="35" t="str">
        <f aca="false">IF(C131="","",IFERROR(INDEX('Validasi Vendor'!$J$5:$J$505,MATCH(C131,'Validasi Vendor'!$C$5:$C$505,0)),"Belum terdaftar"))</f>
        <v/>
      </c>
      <c r="T131" s="35" t="str">
        <f aca="false">IF(E131="","",IF(L131&lt;&gt;"",IF(EOMONTH(L131,0)&gt;P131,"Dikreditkan lewat batas: periksa","Sudah dikreditkan"),IF(S131&lt;&gt;"Boleh diproses","Titik 1: periksa status vendor",IF(OR(I131&lt;&gt;"Cocok",J131&lt;&gt;"Valid"),"Titik 3: faktur bermasalah",IF(K131="Ya","Titik 2: periksa pembebanan biaya",IF(Q131&lt;0,"Titik 2: lewat batas kredit",IF(Q131&lt;=Parameter!$B$6,"Titik 2: segera kreditkan","Siap dikreditkan")))))))</f>
        <v/>
      </c>
    </row>
    <row r="132" customFormat="false" ht="15" hidden="false" customHeight="false" outlineLevel="0" collapsed="false">
      <c r="A132" s="27"/>
      <c r="B132" s="27"/>
      <c r="C132" s="28"/>
      <c r="D132" s="28"/>
      <c r="E132" s="29"/>
      <c r="F132" s="27"/>
      <c r="G132" s="30"/>
      <c r="H132" s="30"/>
      <c r="I132" s="27"/>
      <c r="J132" s="27"/>
      <c r="K132" s="27"/>
      <c r="L132" s="29"/>
      <c r="M132" s="27"/>
      <c r="N132" s="31" t="str">
        <f aca="false">IF(E132="","",EOMONTH(E132,0))</f>
        <v/>
      </c>
      <c r="O132" s="32" t="str">
        <f aca="false">IF(E132="","",EOMONTH(E132,0)+Parameter!$B$5)</f>
        <v/>
      </c>
      <c r="P132" s="32" t="str">
        <f aca="false">IF(E132="","",EOMONTH(E132,Parameter!$B$4))</f>
        <v/>
      </c>
      <c r="Q132" s="33" t="str">
        <f aca="false">IF(OR(E132="",L132&lt;&gt;""),"",P132-Parameter!$B$9)</f>
        <v/>
      </c>
      <c r="R132" s="34" t="str">
        <f aca="false">IF(OR(G132="",G132=0,H132=""),"",H132/G132)</f>
        <v/>
      </c>
      <c r="S132" s="35" t="str">
        <f aca="false">IF(C132="","",IFERROR(INDEX('Validasi Vendor'!$J$5:$J$505,MATCH(C132,'Validasi Vendor'!$C$5:$C$505,0)),"Belum terdaftar"))</f>
        <v/>
      </c>
      <c r="T132" s="35" t="str">
        <f aca="false">IF(E132="","",IF(L132&lt;&gt;"",IF(EOMONTH(L132,0)&gt;P132,"Dikreditkan lewat batas: periksa","Sudah dikreditkan"),IF(S132&lt;&gt;"Boleh diproses","Titik 1: periksa status vendor",IF(OR(I132&lt;&gt;"Cocok",J132&lt;&gt;"Valid"),"Titik 3: faktur bermasalah",IF(K132="Ya","Titik 2: periksa pembebanan biaya",IF(Q132&lt;0,"Titik 2: lewat batas kredit",IF(Q132&lt;=Parameter!$B$6,"Titik 2: segera kreditkan","Siap dikreditkan")))))))</f>
        <v/>
      </c>
    </row>
    <row r="133" customFormat="false" ht="15" hidden="false" customHeight="false" outlineLevel="0" collapsed="false">
      <c r="A133" s="27"/>
      <c r="B133" s="27"/>
      <c r="C133" s="28"/>
      <c r="D133" s="28"/>
      <c r="E133" s="29"/>
      <c r="F133" s="27"/>
      <c r="G133" s="30"/>
      <c r="H133" s="30"/>
      <c r="I133" s="27"/>
      <c r="J133" s="27"/>
      <c r="K133" s="27"/>
      <c r="L133" s="29"/>
      <c r="M133" s="27"/>
      <c r="N133" s="31" t="str">
        <f aca="false">IF(E133="","",EOMONTH(E133,0))</f>
        <v/>
      </c>
      <c r="O133" s="32" t="str">
        <f aca="false">IF(E133="","",EOMONTH(E133,0)+Parameter!$B$5)</f>
        <v/>
      </c>
      <c r="P133" s="32" t="str">
        <f aca="false">IF(E133="","",EOMONTH(E133,Parameter!$B$4))</f>
        <v/>
      </c>
      <c r="Q133" s="33" t="str">
        <f aca="false">IF(OR(E133="",L133&lt;&gt;""),"",P133-Parameter!$B$9)</f>
        <v/>
      </c>
      <c r="R133" s="34" t="str">
        <f aca="false">IF(OR(G133="",G133=0,H133=""),"",H133/G133)</f>
        <v/>
      </c>
      <c r="S133" s="35" t="str">
        <f aca="false">IF(C133="","",IFERROR(INDEX('Validasi Vendor'!$J$5:$J$505,MATCH(C133,'Validasi Vendor'!$C$5:$C$505,0)),"Belum terdaftar"))</f>
        <v/>
      </c>
      <c r="T133" s="35" t="str">
        <f aca="false">IF(E133="","",IF(L133&lt;&gt;"",IF(EOMONTH(L133,0)&gt;P133,"Dikreditkan lewat batas: periksa","Sudah dikreditkan"),IF(S133&lt;&gt;"Boleh diproses","Titik 1: periksa status vendor",IF(OR(I133&lt;&gt;"Cocok",J133&lt;&gt;"Valid"),"Titik 3: faktur bermasalah",IF(K133="Ya","Titik 2: periksa pembebanan biaya",IF(Q133&lt;0,"Titik 2: lewat batas kredit",IF(Q133&lt;=Parameter!$B$6,"Titik 2: segera kreditkan","Siap dikreditkan")))))))</f>
        <v/>
      </c>
    </row>
    <row r="134" customFormat="false" ht="15" hidden="false" customHeight="false" outlineLevel="0" collapsed="false">
      <c r="A134" s="27"/>
      <c r="B134" s="27"/>
      <c r="C134" s="28"/>
      <c r="D134" s="28"/>
      <c r="E134" s="29"/>
      <c r="F134" s="27"/>
      <c r="G134" s="30"/>
      <c r="H134" s="30"/>
      <c r="I134" s="27"/>
      <c r="J134" s="27"/>
      <c r="K134" s="27"/>
      <c r="L134" s="29"/>
      <c r="M134" s="27"/>
      <c r="N134" s="31" t="str">
        <f aca="false">IF(E134="","",EOMONTH(E134,0))</f>
        <v/>
      </c>
      <c r="O134" s="32" t="str">
        <f aca="false">IF(E134="","",EOMONTH(E134,0)+Parameter!$B$5)</f>
        <v/>
      </c>
      <c r="P134" s="32" t="str">
        <f aca="false">IF(E134="","",EOMONTH(E134,Parameter!$B$4))</f>
        <v/>
      </c>
      <c r="Q134" s="33" t="str">
        <f aca="false">IF(OR(E134="",L134&lt;&gt;""),"",P134-Parameter!$B$9)</f>
        <v/>
      </c>
      <c r="R134" s="34" t="str">
        <f aca="false">IF(OR(G134="",G134=0,H134=""),"",H134/G134)</f>
        <v/>
      </c>
      <c r="S134" s="35" t="str">
        <f aca="false">IF(C134="","",IFERROR(INDEX('Validasi Vendor'!$J$5:$J$505,MATCH(C134,'Validasi Vendor'!$C$5:$C$505,0)),"Belum terdaftar"))</f>
        <v/>
      </c>
      <c r="T134" s="35" t="str">
        <f aca="false">IF(E134="","",IF(L134&lt;&gt;"",IF(EOMONTH(L134,0)&gt;P134,"Dikreditkan lewat batas: periksa","Sudah dikreditkan"),IF(S134&lt;&gt;"Boleh diproses","Titik 1: periksa status vendor",IF(OR(I134&lt;&gt;"Cocok",J134&lt;&gt;"Valid"),"Titik 3: faktur bermasalah",IF(K134="Ya","Titik 2: periksa pembebanan biaya",IF(Q134&lt;0,"Titik 2: lewat batas kredit",IF(Q134&lt;=Parameter!$B$6,"Titik 2: segera kreditkan","Siap dikreditkan")))))))</f>
        <v/>
      </c>
    </row>
    <row r="135" customFormat="false" ht="15" hidden="false" customHeight="false" outlineLevel="0" collapsed="false">
      <c r="A135" s="27"/>
      <c r="B135" s="27"/>
      <c r="C135" s="28"/>
      <c r="D135" s="28"/>
      <c r="E135" s="29"/>
      <c r="F135" s="27"/>
      <c r="G135" s="30"/>
      <c r="H135" s="30"/>
      <c r="I135" s="27"/>
      <c r="J135" s="27"/>
      <c r="K135" s="27"/>
      <c r="L135" s="29"/>
      <c r="M135" s="27"/>
      <c r="N135" s="31" t="str">
        <f aca="false">IF(E135="","",EOMONTH(E135,0))</f>
        <v/>
      </c>
      <c r="O135" s="32" t="str">
        <f aca="false">IF(E135="","",EOMONTH(E135,0)+Parameter!$B$5)</f>
        <v/>
      </c>
      <c r="P135" s="32" t="str">
        <f aca="false">IF(E135="","",EOMONTH(E135,Parameter!$B$4))</f>
        <v/>
      </c>
      <c r="Q135" s="33" t="str">
        <f aca="false">IF(OR(E135="",L135&lt;&gt;""),"",P135-Parameter!$B$9)</f>
        <v/>
      </c>
      <c r="R135" s="34" t="str">
        <f aca="false">IF(OR(G135="",G135=0,H135=""),"",H135/G135)</f>
        <v/>
      </c>
      <c r="S135" s="35" t="str">
        <f aca="false">IF(C135="","",IFERROR(INDEX('Validasi Vendor'!$J$5:$J$505,MATCH(C135,'Validasi Vendor'!$C$5:$C$505,0)),"Belum terdaftar"))</f>
        <v/>
      </c>
      <c r="T135" s="35" t="str">
        <f aca="false">IF(E135="","",IF(L135&lt;&gt;"",IF(EOMONTH(L135,0)&gt;P135,"Dikreditkan lewat batas: periksa","Sudah dikreditkan"),IF(S135&lt;&gt;"Boleh diproses","Titik 1: periksa status vendor",IF(OR(I135&lt;&gt;"Cocok",J135&lt;&gt;"Valid"),"Titik 3: faktur bermasalah",IF(K135="Ya","Titik 2: periksa pembebanan biaya",IF(Q135&lt;0,"Titik 2: lewat batas kredit",IF(Q135&lt;=Parameter!$B$6,"Titik 2: segera kreditkan","Siap dikreditkan")))))))</f>
        <v/>
      </c>
    </row>
    <row r="136" customFormat="false" ht="15" hidden="false" customHeight="false" outlineLevel="0" collapsed="false">
      <c r="A136" s="27"/>
      <c r="B136" s="27"/>
      <c r="C136" s="28"/>
      <c r="D136" s="28"/>
      <c r="E136" s="29"/>
      <c r="F136" s="27"/>
      <c r="G136" s="30"/>
      <c r="H136" s="30"/>
      <c r="I136" s="27"/>
      <c r="J136" s="27"/>
      <c r="K136" s="27"/>
      <c r="L136" s="29"/>
      <c r="M136" s="27"/>
      <c r="N136" s="31" t="str">
        <f aca="false">IF(E136="","",EOMONTH(E136,0))</f>
        <v/>
      </c>
      <c r="O136" s="32" t="str">
        <f aca="false">IF(E136="","",EOMONTH(E136,0)+Parameter!$B$5)</f>
        <v/>
      </c>
      <c r="P136" s="32" t="str">
        <f aca="false">IF(E136="","",EOMONTH(E136,Parameter!$B$4))</f>
        <v/>
      </c>
      <c r="Q136" s="33" t="str">
        <f aca="false">IF(OR(E136="",L136&lt;&gt;""),"",P136-Parameter!$B$9)</f>
        <v/>
      </c>
      <c r="R136" s="34" t="str">
        <f aca="false">IF(OR(G136="",G136=0,H136=""),"",H136/G136)</f>
        <v/>
      </c>
      <c r="S136" s="35" t="str">
        <f aca="false">IF(C136="","",IFERROR(INDEX('Validasi Vendor'!$J$5:$J$505,MATCH(C136,'Validasi Vendor'!$C$5:$C$505,0)),"Belum terdaftar"))</f>
        <v/>
      </c>
      <c r="T136" s="35" t="str">
        <f aca="false">IF(E136="","",IF(L136&lt;&gt;"",IF(EOMONTH(L136,0)&gt;P136,"Dikreditkan lewat batas: periksa","Sudah dikreditkan"),IF(S136&lt;&gt;"Boleh diproses","Titik 1: periksa status vendor",IF(OR(I136&lt;&gt;"Cocok",J136&lt;&gt;"Valid"),"Titik 3: faktur bermasalah",IF(K136="Ya","Titik 2: periksa pembebanan biaya",IF(Q136&lt;0,"Titik 2: lewat batas kredit",IF(Q136&lt;=Parameter!$B$6,"Titik 2: segera kreditkan","Siap dikreditkan")))))))</f>
        <v/>
      </c>
    </row>
    <row r="137" customFormat="false" ht="15" hidden="false" customHeight="false" outlineLevel="0" collapsed="false">
      <c r="A137" s="27"/>
      <c r="B137" s="27"/>
      <c r="C137" s="28"/>
      <c r="D137" s="28"/>
      <c r="E137" s="29"/>
      <c r="F137" s="27"/>
      <c r="G137" s="30"/>
      <c r="H137" s="30"/>
      <c r="I137" s="27"/>
      <c r="J137" s="27"/>
      <c r="K137" s="27"/>
      <c r="L137" s="29"/>
      <c r="M137" s="27"/>
      <c r="N137" s="31" t="str">
        <f aca="false">IF(E137="","",EOMONTH(E137,0))</f>
        <v/>
      </c>
      <c r="O137" s="32" t="str">
        <f aca="false">IF(E137="","",EOMONTH(E137,0)+Parameter!$B$5)</f>
        <v/>
      </c>
      <c r="P137" s="32" t="str">
        <f aca="false">IF(E137="","",EOMONTH(E137,Parameter!$B$4))</f>
        <v/>
      </c>
      <c r="Q137" s="33" t="str">
        <f aca="false">IF(OR(E137="",L137&lt;&gt;""),"",P137-Parameter!$B$9)</f>
        <v/>
      </c>
      <c r="R137" s="34" t="str">
        <f aca="false">IF(OR(G137="",G137=0,H137=""),"",H137/G137)</f>
        <v/>
      </c>
      <c r="S137" s="35" t="str">
        <f aca="false">IF(C137="","",IFERROR(INDEX('Validasi Vendor'!$J$5:$J$505,MATCH(C137,'Validasi Vendor'!$C$5:$C$505,0)),"Belum terdaftar"))</f>
        <v/>
      </c>
      <c r="T137" s="35" t="str">
        <f aca="false">IF(E137="","",IF(L137&lt;&gt;"",IF(EOMONTH(L137,0)&gt;P137,"Dikreditkan lewat batas: periksa","Sudah dikreditkan"),IF(S137&lt;&gt;"Boleh diproses","Titik 1: periksa status vendor",IF(OR(I137&lt;&gt;"Cocok",J137&lt;&gt;"Valid"),"Titik 3: faktur bermasalah",IF(K137="Ya","Titik 2: periksa pembebanan biaya",IF(Q137&lt;0,"Titik 2: lewat batas kredit",IF(Q137&lt;=Parameter!$B$6,"Titik 2: segera kreditkan","Siap dikreditkan")))))))</f>
        <v/>
      </c>
    </row>
    <row r="138" customFormat="false" ht="15" hidden="false" customHeight="false" outlineLevel="0" collapsed="false">
      <c r="A138" s="27"/>
      <c r="B138" s="27"/>
      <c r="C138" s="28"/>
      <c r="D138" s="28"/>
      <c r="E138" s="29"/>
      <c r="F138" s="27"/>
      <c r="G138" s="30"/>
      <c r="H138" s="30"/>
      <c r="I138" s="27"/>
      <c r="J138" s="27"/>
      <c r="K138" s="27"/>
      <c r="L138" s="29"/>
      <c r="M138" s="27"/>
      <c r="N138" s="31" t="str">
        <f aca="false">IF(E138="","",EOMONTH(E138,0))</f>
        <v/>
      </c>
      <c r="O138" s="32" t="str">
        <f aca="false">IF(E138="","",EOMONTH(E138,0)+Parameter!$B$5)</f>
        <v/>
      </c>
      <c r="P138" s="32" t="str">
        <f aca="false">IF(E138="","",EOMONTH(E138,Parameter!$B$4))</f>
        <v/>
      </c>
      <c r="Q138" s="33" t="str">
        <f aca="false">IF(OR(E138="",L138&lt;&gt;""),"",P138-Parameter!$B$9)</f>
        <v/>
      </c>
      <c r="R138" s="34" t="str">
        <f aca="false">IF(OR(G138="",G138=0,H138=""),"",H138/G138)</f>
        <v/>
      </c>
      <c r="S138" s="35" t="str">
        <f aca="false">IF(C138="","",IFERROR(INDEX('Validasi Vendor'!$J$5:$J$505,MATCH(C138,'Validasi Vendor'!$C$5:$C$505,0)),"Belum terdaftar"))</f>
        <v/>
      </c>
      <c r="T138" s="35" t="str">
        <f aca="false">IF(E138="","",IF(L138&lt;&gt;"",IF(EOMONTH(L138,0)&gt;P138,"Dikreditkan lewat batas: periksa","Sudah dikreditkan"),IF(S138&lt;&gt;"Boleh diproses","Titik 1: periksa status vendor",IF(OR(I138&lt;&gt;"Cocok",J138&lt;&gt;"Valid"),"Titik 3: faktur bermasalah",IF(K138="Ya","Titik 2: periksa pembebanan biaya",IF(Q138&lt;0,"Titik 2: lewat batas kredit",IF(Q138&lt;=Parameter!$B$6,"Titik 2: segera kreditkan","Siap dikreditkan")))))))</f>
        <v/>
      </c>
    </row>
    <row r="139" customFormat="false" ht="15" hidden="false" customHeight="false" outlineLevel="0" collapsed="false">
      <c r="A139" s="27"/>
      <c r="B139" s="27"/>
      <c r="C139" s="28"/>
      <c r="D139" s="28"/>
      <c r="E139" s="29"/>
      <c r="F139" s="27"/>
      <c r="G139" s="30"/>
      <c r="H139" s="30"/>
      <c r="I139" s="27"/>
      <c r="J139" s="27"/>
      <c r="K139" s="27"/>
      <c r="L139" s="29"/>
      <c r="M139" s="27"/>
      <c r="N139" s="31" t="str">
        <f aca="false">IF(E139="","",EOMONTH(E139,0))</f>
        <v/>
      </c>
      <c r="O139" s="32" t="str">
        <f aca="false">IF(E139="","",EOMONTH(E139,0)+Parameter!$B$5)</f>
        <v/>
      </c>
      <c r="P139" s="32" t="str">
        <f aca="false">IF(E139="","",EOMONTH(E139,Parameter!$B$4))</f>
        <v/>
      </c>
      <c r="Q139" s="33" t="str">
        <f aca="false">IF(OR(E139="",L139&lt;&gt;""),"",P139-Parameter!$B$9)</f>
        <v/>
      </c>
      <c r="R139" s="34" t="str">
        <f aca="false">IF(OR(G139="",G139=0,H139=""),"",H139/G139)</f>
        <v/>
      </c>
      <c r="S139" s="35" t="str">
        <f aca="false">IF(C139="","",IFERROR(INDEX('Validasi Vendor'!$J$5:$J$505,MATCH(C139,'Validasi Vendor'!$C$5:$C$505,0)),"Belum terdaftar"))</f>
        <v/>
      </c>
      <c r="T139" s="35" t="str">
        <f aca="false">IF(E139="","",IF(L139&lt;&gt;"",IF(EOMONTH(L139,0)&gt;P139,"Dikreditkan lewat batas: periksa","Sudah dikreditkan"),IF(S139&lt;&gt;"Boleh diproses","Titik 1: periksa status vendor",IF(OR(I139&lt;&gt;"Cocok",J139&lt;&gt;"Valid"),"Titik 3: faktur bermasalah",IF(K139="Ya","Titik 2: periksa pembebanan biaya",IF(Q139&lt;0,"Titik 2: lewat batas kredit",IF(Q139&lt;=Parameter!$B$6,"Titik 2: segera kreditkan","Siap dikreditkan")))))))</f>
        <v/>
      </c>
    </row>
    <row r="140" customFormat="false" ht="15" hidden="false" customHeight="false" outlineLevel="0" collapsed="false">
      <c r="A140" s="27"/>
      <c r="B140" s="27"/>
      <c r="C140" s="28"/>
      <c r="D140" s="28"/>
      <c r="E140" s="29"/>
      <c r="F140" s="27"/>
      <c r="G140" s="30"/>
      <c r="H140" s="30"/>
      <c r="I140" s="27"/>
      <c r="J140" s="27"/>
      <c r="K140" s="27"/>
      <c r="L140" s="29"/>
      <c r="M140" s="27"/>
      <c r="N140" s="31" t="str">
        <f aca="false">IF(E140="","",EOMONTH(E140,0))</f>
        <v/>
      </c>
      <c r="O140" s="32" t="str">
        <f aca="false">IF(E140="","",EOMONTH(E140,0)+Parameter!$B$5)</f>
        <v/>
      </c>
      <c r="P140" s="32" t="str">
        <f aca="false">IF(E140="","",EOMONTH(E140,Parameter!$B$4))</f>
        <v/>
      </c>
      <c r="Q140" s="33" t="str">
        <f aca="false">IF(OR(E140="",L140&lt;&gt;""),"",P140-Parameter!$B$9)</f>
        <v/>
      </c>
      <c r="R140" s="34" t="str">
        <f aca="false">IF(OR(G140="",G140=0,H140=""),"",H140/G140)</f>
        <v/>
      </c>
      <c r="S140" s="35" t="str">
        <f aca="false">IF(C140="","",IFERROR(INDEX('Validasi Vendor'!$J$5:$J$505,MATCH(C140,'Validasi Vendor'!$C$5:$C$505,0)),"Belum terdaftar"))</f>
        <v/>
      </c>
      <c r="T140" s="35" t="str">
        <f aca="false">IF(E140="","",IF(L140&lt;&gt;"",IF(EOMONTH(L140,0)&gt;P140,"Dikreditkan lewat batas: periksa","Sudah dikreditkan"),IF(S140&lt;&gt;"Boleh diproses","Titik 1: periksa status vendor",IF(OR(I140&lt;&gt;"Cocok",J140&lt;&gt;"Valid"),"Titik 3: faktur bermasalah",IF(K140="Ya","Titik 2: periksa pembebanan biaya",IF(Q140&lt;0,"Titik 2: lewat batas kredit",IF(Q140&lt;=Parameter!$B$6,"Titik 2: segera kreditkan","Siap dikreditkan")))))))</f>
        <v/>
      </c>
    </row>
    <row r="141" customFormat="false" ht="15" hidden="false" customHeight="false" outlineLevel="0" collapsed="false">
      <c r="A141" s="27"/>
      <c r="B141" s="27"/>
      <c r="C141" s="28"/>
      <c r="D141" s="28"/>
      <c r="E141" s="29"/>
      <c r="F141" s="27"/>
      <c r="G141" s="30"/>
      <c r="H141" s="30"/>
      <c r="I141" s="27"/>
      <c r="J141" s="27"/>
      <c r="K141" s="27"/>
      <c r="L141" s="29"/>
      <c r="M141" s="27"/>
      <c r="N141" s="31" t="str">
        <f aca="false">IF(E141="","",EOMONTH(E141,0))</f>
        <v/>
      </c>
      <c r="O141" s="32" t="str">
        <f aca="false">IF(E141="","",EOMONTH(E141,0)+Parameter!$B$5)</f>
        <v/>
      </c>
      <c r="P141" s="32" t="str">
        <f aca="false">IF(E141="","",EOMONTH(E141,Parameter!$B$4))</f>
        <v/>
      </c>
      <c r="Q141" s="33" t="str">
        <f aca="false">IF(OR(E141="",L141&lt;&gt;""),"",P141-Parameter!$B$9)</f>
        <v/>
      </c>
      <c r="R141" s="34" t="str">
        <f aca="false">IF(OR(G141="",G141=0,H141=""),"",H141/G141)</f>
        <v/>
      </c>
      <c r="S141" s="35" t="str">
        <f aca="false">IF(C141="","",IFERROR(INDEX('Validasi Vendor'!$J$5:$J$505,MATCH(C141,'Validasi Vendor'!$C$5:$C$505,0)),"Belum terdaftar"))</f>
        <v/>
      </c>
      <c r="T141" s="35" t="str">
        <f aca="false">IF(E141="","",IF(L141&lt;&gt;"",IF(EOMONTH(L141,0)&gt;P141,"Dikreditkan lewat batas: periksa","Sudah dikreditkan"),IF(S141&lt;&gt;"Boleh diproses","Titik 1: periksa status vendor",IF(OR(I141&lt;&gt;"Cocok",J141&lt;&gt;"Valid"),"Titik 3: faktur bermasalah",IF(K141="Ya","Titik 2: periksa pembebanan biaya",IF(Q141&lt;0,"Titik 2: lewat batas kredit",IF(Q141&lt;=Parameter!$B$6,"Titik 2: segera kreditkan","Siap dikreditkan")))))))</f>
        <v/>
      </c>
    </row>
    <row r="142" customFormat="false" ht="15" hidden="false" customHeight="false" outlineLevel="0" collapsed="false">
      <c r="A142" s="27"/>
      <c r="B142" s="27"/>
      <c r="C142" s="28"/>
      <c r="D142" s="28"/>
      <c r="E142" s="29"/>
      <c r="F142" s="27"/>
      <c r="G142" s="30"/>
      <c r="H142" s="30"/>
      <c r="I142" s="27"/>
      <c r="J142" s="27"/>
      <c r="K142" s="27"/>
      <c r="L142" s="29"/>
      <c r="M142" s="27"/>
      <c r="N142" s="31" t="str">
        <f aca="false">IF(E142="","",EOMONTH(E142,0))</f>
        <v/>
      </c>
      <c r="O142" s="32" t="str">
        <f aca="false">IF(E142="","",EOMONTH(E142,0)+Parameter!$B$5)</f>
        <v/>
      </c>
      <c r="P142" s="32" t="str">
        <f aca="false">IF(E142="","",EOMONTH(E142,Parameter!$B$4))</f>
        <v/>
      </c>
      <c r="Q142" s="33" t="str">
        <f aca="false">IF(OR(E142="",L142&lt;&gt;""),"",P142-Parameter!$B$9)</f>
        <v/>
      </c>
      <c r="R142" s="34" t="str">
        <f aca="false">IF(OR(G142="",G142=0,H142=""),"",H142/G142)</f>
        <v/>
      </c>
      <c r="S142" s="35" t="str">
        <f aca="false">IF(C142="","",IFERROR(INDEX('Validasi Vendor'!$J$5:$J$505,MATCH(C142,'Validasi Vendor'!$C$5:$C$505,0)),"Belum terdaftar"))</f>
        <v/>
      </c>
      <c r="T142" s="35" t="str">
        <f aca="false">IF(E142="","",IF(L142&lt;&gt;"",IF(EOMONTH(L142,0)&gt;P142,"Dikreditkan lewat batas: periksa","Sudah dikreditkan"),IF(S142&lt;&gt;"Boleh diproses","Titik 1: periksa status vendor",IF(OR(I142&lt;&gt;"Cocok",J142&lt;&gt;"Valid"),"Titik 3: faktur bermasalah",IF(K142="Ya","Titik 2: periksa pembebanan biaya",IF(Q142&lt;0,"Titik 2: lewat batas kredit",IF(Q142&lt;=Parameter!$B$6,"Titik 2: segera kreditkan","Siap dikreditkan")))))))</f>
        <v/>
      </c>
    </row>
    <row r="143" customFormat="false" ht="15" hidden="false" customHeight="false" outlineLevel="0" collapsed="false">
      <c r="A143" s="27"/>
      <c r="B143" s="27"/>
      <c r="C143" s="28"/>
      <c r="D143" s="28"/>
      <c r="E143" s="29"/>
      <c r="F143" s="27"/>
      <c r="G143" s="30"/>
      <c r="H143" s="30"/>
      <c r="I143" s="27"/>
      <c r="J143" s="27"/>
      <c r="K143" s="27"/>
      <c r="L143" s="29"/>
      <c r="M143" s="27"/>
      <c r="N143" s="31" t="str">
        <f aca="false">IF(E143="","",EOMONTH(E143,0))</f>
        <v/>
      </c>
      <c r="O143" s="32" t="str">
        <f aca="false">IF(E143="","",EOMONTH(E143,0)+Parameter!$B$5)</f>
        <v/>
      </c>
      <c r="P143" s="32" t="str">
        <f aca="false">IF(E143="","",EOMONTH(E143,Parameter!$B$4))</f>
        <v/>
      </c>
      <c r="Q143" s="33" t="str">
        <f aca="false">IF(OR(E143="",L143&lt;&gt;""),"",P143-Parameter!$B$9)</f>
        <v/>
      </c>
      <c r="R143" s="34" t="str">
        <f aca="false">IF(OR(G143="",G143=0,H143=""),"",H143/G143)</f>
        <v/>
      </c>
      <c r="S143" s="35" t="str">
        <f aca="false">IF(C143="","",IFERROR(INDEX('Validasi Vendor'!$J$5:$J$505,MATCH(C143,'Validasi Vendor'!$C$5:$C$505,0)),"Belum terdaftar"))</f>
        <v/>
      </c>
      <c r="T143" s="35" t="str">
        <f aca="false">IF(E143="","",IF(L143&lt;&gt;"",IF(EOMONTH(L143,0)&gt;P143,"Dikreditkan lewat batas: periksa","Sudah dikreditkan"),IF(S143&lt;&gt;"Boleh diproses","Titik 1: periksa status vendor",IF(OR(I143&lt;&gt;"Cocok",J143&lt;&gt;"Valid"),"Titik 3: faktur bermasalah",IF(K143="Ya","Titik 2: periksa pembebanan biaya",IF(Q143&lt;0,"Titik 2: lewat batas kredit",IF(Q143&lt;=Parameter!$B$6,"Titik 2: segera kreditkan","Siap dikreditkan")))))))</f>
        <v/>
      </c>
    </row>
    <row r="144" customFormat="false" ht="15" hidden="false" customHeight="false" outlineLevel="0" collapsed="false">
      <c r="A144" s="27"/>
      <c r="B144" s="27"/>
      <c r="C144" s="28"/>
      <c r="D144" s="28"/>
      <c r="E144" s="29"/>
      <c r="F144" s="27"/>
      <c r="G144" s="30"/>
      <c r="H144" s="30"/>
      <c r="I144" s="27"/>
      <c r="J144" s="27"/>
      <c r="K144" s="27"/>
      <c r="L144" s="29"/>
      <c r="M144" s="27"/>
      <c r="N144" s="31" t="str">
        <f aca="false">IF(E144="","",EOMONTH(E144,0))</f>
        <v/>
      </c>
      <c r="O144" s="32" t="str">
        <f aca="false">IF(E144="","",EOMONTH(E144,0)+Parameter!$B$5)</f>
        <v/>
      </c>
      <c r="P144" s="32" t="str">
        <f aca="false">IF(E144="","",EOMONTH(E144,Parameter!$B$4))</f>
        <v/>
      </c>
      <c r="Q144" s="33" t="str">
        <f aca="false">IF(OR(E144="",L144&lt;&gt;""),"",P144-Parameter!$B$9)</f>
        <v/>
      </c>
      <c r="R144" s="34" t="str">
        <f aca="false">IF(OR(G144="",G144=0,H144=""),"",H144/G144)</f>
        <v/>
      </c>
      <c r="S144" s="35" t="str">
        <f aca="false">IF(C144="","",IFERROR(INDEX('Validasi Vendor'!$J$5:$J$505,MATCH(C144,'Validasi Vendor'!$C$5:$C$505,0)),"Belum terdaftar"))</f>
        <v/>
      </c>
      <c r="T144" s="35" t="str">
        <f aca="false">IF(E144="","",IF(L144&lt;&gt;"",IF(EOMONTH(L144,0)&gt;P144,"Dikreditkan lewat batas: periksa","Sudah dikreditkan"),IF(S144&lt;&gt;"Boleh diproses","Titik 1: periksa status vendor",IF(OR(I144&lt;&gt;"Cocok",J144&lt;&gt;"Valid"),"Titik 3: faktur bermasalah",IF(K144="Ya","Titik 2: periksa pembebanan biaya",IF(Q144&lt;0,"Titik 2: lewat batas kredit",IF(Q144&lt;=Parameter!$B$6,"Titik 2: segera kreditkan","Siap dikreditkan")))))))</f>
        <v/>
      </c>
    </row>
    <row r="145" customFormat="false" ht="15" hidden="false" customHeight="false" outlineLevel="0" collapsed="false">
      <c r="A145" s="27"/>
      <c r="B145" s="27"/>
      <c r="C145" s="28"/>
      <c r="D145" s="28"/>
      <c r="E145" s="29"/>
      <c r="F145" s="27"/>
      <c r="G145" s="30"/>
      <c r="H145" s="30"/>
      <c r="I145" s="27"/>
      <c r="J145" s="27"/>
      <c r="K145" s="27"/>
      <c r="L145" s="29"/>
      <c r="M145" s="27"/>
      <c r="N145" s="31" t="str">
        <f aca="false">IF(E145="","",EOMONTH(E145,0))</f>
        <v/>
      </c>
      <c r="O145" s="32" t="str">
        <f aca="false">IF(E145="","",EOMONTH(E145,0)+Parameter!$B$5)</f>
        <v/>
      </c>
      <c r="P145" s="32" t="str">
        <f aca="false">IF(E145="","",EOMONTH(E145,Parameter!$B$4))</f>
        <v/>
      </c>
      <c r="Q145" s="33" t="str">
        <f aca="false">IF(OR(E145="",L145&lt;&gt;""),"",P145-Parameter!$B$9)</f>
        <v/>
      </c>
      <c r="R145" s="34" t="str">
        <f aca="false">IF(OR(G145="",G145=0,H145=""),"",H145/G145)</f>
        <v/>
      </c>
      <c r="S145" s="35" t="str">
        <f aca="false">IF(C145="","",IFERROR(INDEX('Validasi Vendor'!$J$5:$J$505,MATCH(C145,'Validasi Vendor'!$C$5:$C$505,0)),"Belum terdaftar"))</f>
        <v/>
      </c>
      <c r="T145" s="35" t="str">
        <f aca="false">IF(E145="","",IF(L145&lt;&gt;"",IF(EOMONTH(L145,0)&gt;P145,"Dikreditkan lewat batas: periksa","Sudah dikreditkan"),IF(S145&lt;&gt;"Boleh diproses","Titik 1: periksa status vendor",IF(OR(I145&lt;&gt;"Cocok",J145&lt;&gt;"Valid"),"Titik 3: faktur bermasalah",IF(K145="Ya","Titik 2: periksa pembebanan biaya",IF(Q145&lt;0,"Titik 2: lewat batas kredit",IF(Q145&lt;=Parameter!$B$6,"Titik 2: segera kreditkan","Siap dikreditkan")))))))</f>
        <v/>
      </c>
    </row>
    <row r="146" customFormat="false" ht="15" hidden="false" customHeight="false" outlineLevel="0" collapsed="false">
      <c r="A146" s="27"/>
      <c r="B146" s="27"/>
      <c r="C146" s="28"/>
      <c r="D146" s="28"/>
      <c r="E146" s="29"/>
      <c r="F146" s="27"/>
      <c r="G146" s="30"/>
      <c r="H146" s="30"/>
      <c r="I146" s="27"/>
      <c r="J146" s="27"/>
      <c r="K146" s="27"/>
      <c r="L146" s="29"/>
      <c r="M146" s="27"/>
      <c r="N146" s="31" t="str">
        <f aca="false">IF(E146="","",EOMONTH(E146,0))</f>
        <v/>
      </c>
      <c r="O146" s="32" t="str">
        <f aca="false">IF(E146="","",EOMONTH(E146,0)+Parameter!$B$5)</f>
        <v/>
      </c>
      <c r="P146" s="32" t="str">
        <f aca="false">IF(E146="","",EOMONTH(E146,Parameter!$B$4))</f>
        <v/>
      </c>
      <c r="Q146" s="33" t="str">
        <f aca="false">IF(OR(E146="",L146&lt;&gt;""),"",P146-Parameter!$B$9)</f>
        <v/>
      </c>
      <c r="R146" s="34" t="str">
        <f aca="false">IF(OR(G146="",G146=0,H146=""),"",H146/G146)</f>
        <v/>
      </c>
      <c r="S146" s="35" t="str">
        <f aca="false">IF(C146="","",IFERROR(INDEX('Validasi Vendor'!$J$5:$J$505,MATCH(C146,'Validasi Vendor'!$C$5:$C$505,0)),"Belum terdaftar"))</f>
        <v/>
      </c>
      <c r="T146" s="35" t="str">
        <f aca="false">IF(E146="","",IF(L146&lt;&gt;"",IF(EOMONTH(L146,0)&gt;P146,"Dikreditkan lewat batas: periksa","Sudah dikreditkan"),IF(S146&lt;&gt;"Boleh diproses","Titik 1: periksa status vendor",IF(OR(I146&lt;&gt;"Cocok",J146&lt;&gt;"Valid"),"Titik 3: faktur bermasalah",IF(K146="Ya","Titik 2: periksa pembebanan biaya",IF(Q146&lt;0,"Titik 2: lewat batas kredit",IF(Q146&lt;=Parameter!$B$6,"Titik 2: segera kreditkan","Siap dikreditkan")))))))</f>
        <v/>
      </c>
    </row>
    <row r="147" customFormat="false" ht="15" hidden="false" customHeight="false" outlineLevel="0" collapsed="false">
      <c r="A147" s="27"/>
      <c r="B147" s="27"/>
      <c r="C147" s="28"/>
      <c r="D147" s="28"/>
      <c r="E147" s="29"/>
      <c r="F147" s="27"/>
      <c r="G147" s="30"/>
      <c r="H147" s="30"/>
      <c r="I147" s="27"/>
      <c r="J147" s="27"/>
      <c r="K147" s="27"/>
      <c r="L147" s="29"/>
      <c r="M147" s="27"/>
      <c r="N147" s="31" t="str">
        <f aca="false">IF(E147="","",EOMONTH(E147,0))</f>
        <v/>
      </c>
      <c r="O147" s="32" t="str">
        <f aca="false">IF(E147="","",EOMONTH(E147,0)+Parameter!$B$5)</f>
        <v/>
      </c>
      <c r="P147" s="32" t="str">
        <f aca="false">IF(E147="","",EOMONTH(E147,Parameter!$B$4))</f>
        <v/>
      </c>
      <c r="Q147" s="33" t="str">
        <f aca="false">IF(OR(E147="",L147&lt;&gt;""),"",P147-Parameter!$B$9)</f>
        <v/>
      </c>
      <c r="R147" s="34" t="str">
        <f aca="false">IF(OR(G147="",G147=0,H147=""),"",H147/G147)</f>
        <v/>
      </c>
      <c r="S147" s="35" t="str">
        <f aca="false">IF(C147="","",IFERROR(INDEX('Validasi Vendor'!$J$5:$J$505,MATCH(C147,'Validasi Vendor'!$C$5:$C$505,0)),"Belum terdaftar"))</f>
        <v/>
      </c>
      <c r="T147" s="35" t="str">
        <f aca="false">IF(E147="","",IF(L147&lt;&gt;"",IF(EOMONTH(L147,0)&gt;P147,"Dikreditkan lewat batas: periksa","Sudah dikreditkan"),IF(S147&lt;&gt;"Boleh diproses","Titik 1: periksa status vendor",IF(OR(I147&lt;&gt;"Cocok",J147&lt;&gt;"Valid"),"Titik 3: faktur bermasalah",IF(K147="Ya","Titik 2: periksa pembebanan biaya",IF(Q147&lt;0,"Titik 2: lewat batas kredit",IF(Q147&lt;=Parameter!$B$6,"Titik 2: segera kreditkan","Siap dikreditkan")))))))</f>
        <v/>
      </c>
    </row>
    <row r="148" customFormat="false" ht="15" hidden="false" customHeight="false" outlineLevel="0" collapsed="false">
      <c r="A148" s="27"/>
      <c r="B148" s="27"/>
      <c r="C148" s="28"/>
      <c r="D148" s="28"/>
      <c r="E148" s="29"/>
      <c r="F148" s="27"/>
      <c r="G148" s="30"/>
      <c r="H148" s="30"/>
      <c r="I148" s="27"/>
      <c r="J148" s="27"/>
      <c r="K148" s="27"/>
      <c r="L148" s="29"/>
      <c r="M148" s="27"/>
      <c r="N148" s="31" t="str">
        <f aca="false">IF(E148="","",EOMONTH(E148,0))</f>
        <v/>
      </c>
      <c r="O148" s="32" t="str">
        <f aca="false">IF(E148="","",EOMONTH(E148,0)+Parameter!$B$5)</f>
        <v/>
      </c>
      <c r="P148" s="32" t="str">
        <f aca="false">IF(E148="","",EOMONTH(E148,Parameter!$B$4))</f>
        <v/>
      </c>
      <c r="Q148" s="33" t="str">
        <f aca="false">IF(OR(E148="",L148&lt;&gt;""),"",P148-Parameter!$B$9)</f>
        <v/>
      </c>
      <c r="R148" s="34" t="str">
        <f aca="false">IF(OR(G148="",G148=0,H148=""),"",H148/G148)</f>
        <v/>
      </c>
      <c r="S148" s="35" t="str">
        <f aca="false">IF(C148="","",IFERROR(INDEX('Validasi Vendor'!$J$5:$J$505,MATCH(C148,'Validasi Vendor'!$C$5:$C$505,0)),"Belum terdaftar"))</f>
        <v/>
      </c>
      <c r="T148" s="35" t="str">
        <f aca="false">IF(E148="","",IF(L148&lt;&gt;"",IF(EOMONTH(L148,0)&gt;P148,"Dikreditkan lewat batas: periksa","Sudah dikreditkan"),IF(S148&lt;&gt;"Boleh diproses","Titik 1: periksa status vendor",IF(OR(I148&lt;&gt;"Cocok",J148&lt;&gt;"Valid"),"Titik 3: faktur bermasalah",IF(K148="Ya","Titik 2: periksa pembebanan biaya",IF(Q148&lt;0,"Titik 2: lewat batas kredit",IF(Q148&lt;=Parameter!$B$6,"Titik 2: segera kreditkan","Siap dikreditkan")))))))</f>
        <v/>
      </c>
    </row>
    <row r="149" customFormat="false" ht="15" hidden="false" customHeight="false" outlineLevel="0" collapsed="false">
      <c r="A149" s="27"/>
      <c r="B149" s="27"/>
      <c r="C149" s="28"/>
      <c r="D149" s="28"/>
      <c r="E149" s="29"/>
      <c r="F149" s="27"/>
      <c r="G149" s="30"/>
      <c r="H149" s="30"/>
      <c r="I149" s="27"/>
      <c r="J149" s="27"/>
      <c r="K149" s="27"/>
      <c r="L149" s="29"/>
      <c r="M149" s="27"/>
      <c r="N149" s="31" t="str">
        <f aca="false">IF(E149="","",EOMONTH(E149,0))</f>
        <v/>
      </c>
      <c r="O149" s="32" t="str">
        <f aca="false">IF(E149="","",EOMONTH(E149,0)+Parameter!$B$5)</f>
        <v/>
      </c>
      <c r="P149" s="32" t="str">
        <f aca="false">IF(E149="","",EOMONTH(E149,Parameter!$B$4))</f>
        <v/>
      </c>
      <c r="Q149" s="33" t="str">
        <f aca="false">IF(OR(E149="",L149&lt;&gt;""),"",P149-Parameter!$B$9)</f>
        <v/>
      </c>
      <c r="R149" s="34" t="str">
        <f aca="false">IF(OR(G149="",G149=0,H149=""),"",H149/G149)</f>
        <v/>
      </c>
      <c r="S149" s="35" t="str">
        <f aca="false">IF(C149="","",IFERROR(INDEX('Validasi Vendor'!$J$5:$J$505,MATCH(C149,'Validasi Vendor'!$C$5:$C$505,0)),"Belum terdaftar"))</f>
        <v/>
      </c>
      <c r="T149" s="35" t="str">
        <f aca="false">IF(E149="","",IF(L149&lt;&gt;"",IF(EOMONTH(L149,0)&gt;P149,"Dikreditkan lewat batas: periksa","Sudah dikreditkan"),IF(S149&lt;&gt;"Boleh diproses","Titik 1: periksa status vendor",IF(OR(I149&lt;&gt;"Cocok",J149&lt;&gt;"Valid"),"Titik 3: faktur bermasalah",IF(K149="Ya","Titik 2: periksa pembebanan biaya",IF(Q149&lt;0,"Titik 2: lewat batas kredit",IF(Q149&lt;=Parameter!$B$6,"Titik 2: segera kreditkan","Siap dikreditkan")))))))</f>
        <v/>
      </c>
    </row>
    <row r="150" customFormat="false" ht="15" hidden="false" customHeight="false" outlineLevel="0" collapsed="false">
      <c r="A150" s="27"/>
      <c r="B150" s="27"/>
      <c r="C150" s="28"/>
      <c r="D150" s="28"/>
      <c r="E150" s="29"/>
      <c r="F150" s="27"/>
      <c r="G150" s="30"/>
      <c r="H150" s="30"/>
      <c r="I150" s="27"/>
      <c r="J150" s="27"/>
      <c r="K150" s="27"/>
      <c r="L150" s="29"/>
      <c r="M150" s="27"/>
      <c r="N150" s="31" t="str">
        <f aca="false">IF(E150="","",EOMONTH(E150,0))</f>
        <v/>
      </c>
      <c r="O150" s="32" t="str">
        <f aca="false">IF(E150="","",EOMONTH(E150,0)+Parameter!$B$5)</f>
        <v/>
      </c>
      <c r="P150" s="32" t="str">
        <f aca="false">IF(E150="","",EOMONTH(E150,Parameter!$B$4))</f>
        <v/>
      </c>
      <c r="Q150" s="33" t="str">
        <f aca="false">IF(OR(E150="",L150&lt;&gt;""),"",P150-Parameter!$B$9)</f>
        <v/>
      </c>
      <c r="R150" s="34" t="str">
        <f aca="false">IF(OR(G150="",G150=0,H150=""),"",H150/G150)</f>
        <v/>
      </c>
      <c r="S150" s="35" t="str">
        <f aca="false">IF(C150="","",IFERROR(INDEX('Validasi Vendor'!$J$5:$J$505,MATCH(C150,'Validasi Vendor'!$C$5:$C$505,0)),"Belum terdaftar"))</f>
        <v/>
      </c>
      <c r="T150" s="35" t="str">
        <f aca="false">IF(E150="","",IF(L150&lt;&gt;"",IF(EOMONTH(L150,0)&gt;P150,"Dikreditkan lewat batas: periksa","Sudah dikreditkan"),IF(S150&lt;&gt;"Boleh diproses","Titik 1: periksa status vendor",IF(OR(I150&lt;&gt;"Cocok",J150&lt;&gt;"Valid"),"Titik 3: faktur bermasalah",IF(K150="Ya","Titik 2: periksa pembebanan biaya",IF(Q150&lt;0,"Titik 2: lewat batas kredit",IF(Q150&lt;=Parameter!$B$6,"Titik 2: segera kreditkan","Siap dikreditkan")))))))</f>
        <v/>
      </c>
    </row>
    <row r="151" customFormat="false" ht="15" hidden="false" customHeight="false" outlineLevel="0" collapsed="false">
      <c r="A151" s="27"/>
      <c r="B151" s="27"/>
      <c r="C151" s="28"/>
      <c r="D151" s="28"/>
      <c r="E151" s="29"/>
      <c r="F151" s="27"/>
      <c r="G151" s="30"/>
      <c r="H151" s="30"/>
      <c r="I151" s="27"/>
      <c r="J151" s="27"/>
      <c r="K151" s="27"/>
      <c r="L151" s="29"/>
      <c r="M151" s="27"/>
      <c r="N151" s="31" t="str">
        <f aca="false">IF(E151="","",EOMONTH(E151,0))</f>
        <v/>
      </c>
      <c r="O151" s="32" t="str">
        <f aca="false">IF(E151="","",EOMONTH(E151,0)+Parameter!$B$5)</f>
        <v/>
      </c>
      <c r="P151" s="32" t="str">
        <f aca="false">IF(E151="","",EOMONTH(E151,Parameter!$B$4))</f>
        <v/>
      </c>
      <c r="Q151" s="33" t="str">
        <f aca="false">IF(OR(E151="",L151&lt;&gt;""),"",P151-Parameter!$B$9)</f>
        <v/>
      </c>
      <c r="R151" s="34" t="str">
        <f aca="false">IF(OR(G151="",G151=0,H151=""),"",H151/G151)</f>
        <v/>
      </c>
      <c r="S151" s="35" t="str">
        <f aca="false">IF(C151="","",IFERROR(INDEX('Validasi Vendor'!$J$5:$J$505,MATCH(C151,'Validasi Vendor'!$C$5:$C$505,0)),"Belum terdaftar"))</f>
        <v/>
      </c>
      <c r="T151" s="35" t="str">
        <f aca="false">IF(E151="","",IF(L151&lt;&gt;"",IF(EOMONTH(L151,0)&gt;P151,"Dikreditkan lewat batas: periksa","Sudah dikreditkan"),IF(S151&lt;&gt;"Boleh diproses","Titik 1: periksa status vendor",IF(OR(I151&lt;&gt;"Cocok",J151&lt;&gt;"Valid"),"Titik 3: faktur bermasalah",IF(K151="Ya","Titik 2: periksa pembebanan biaya",IF(Q151&lt;0,"Titik 2: lewat batas kredit",IF(Q151&lt;=Parameter!$B$6,"Titik 2: segera kreditkan","Siap dikreditkan")))))))</f>
        <v/>
      </c>
    </row>
    <row r="152" customFormat="false" ht="15" hidden="false" customHeight="false" outlineLevel="0" collapsed="false">
      <c r="A152" s="27"/>
      <c r="B152" s="27"/>
      <c r="C152" s="28"/>
      <c r="D152" s="28"/>
      <c r="E152" s="29"/>
      <c r="F152" s="27"/>
      <c r="G152" s="30"/>
      <c r="H152" s="30"/>
      <c r="I152" s="27"/>
      <c r="J152" s="27"/>
      <c r="K152" s="27"/>
      <c r="L152" s="29"/>
      <c r="M152" s="27"/>
      <c r="N152" s="31" t="str">
        <f aca="false">IF(E152="","",EOMONTH(E152,0))</f>
        <v/>
      </c>
      <c r="O152" s="32" t="str">
        <f aca="false">IF(E152="","",EOMONTH(E152,0)+Parameter!$B$5)</f>
        <v/>
      </c>
      <c r="P152" s="32" t="str">
        <f aca="false">IF(E152="","",EOMONTH(E152,Parameter!$B$4))</f>
        <v/>
      </c>
      <c r="Q152" s="33" t="str">
        <f aca="false">IF(OR(E152="",L152&lt;&gt;""),"",P152-Parameter!$B$9)</f>
        <v/>
      </c>
      <c r="R152" s="34" t="str">
        <f aca="false">IF(OR(G152="",G152=0,H152=""),"",H152/G152)</f>
        <v/>
      </c>
      <c r="S152" s="35" t="str">
        <f aca="false">IF(C152="","",IFERROR(INDEX('Validasi Vendor'!$J$5:$J$505,MATCH(C152,'Validasi Vendor'!$C$5:$C$505,0)),"Belum terdaftar"))</f>
        <v/>
      </c>
      <c r="T152" s="35" t="str">
        <f aca="false">IF(E152="","",IF(L152&lt;&gt;"",IF(EOMONTH(L152,0)&gt;P152,"Dikreditkan lewat batas: periksa","Sudah dikreditkan"),IF(S152&lt;&gt;"Boleh diproses","Titik 1: periksa status vendor",IF(OR(I152&lt;&gt;"Cocok",J152&lt;&gt;"Valid"),"Titik 3: faktur bermasalah",IF(K152="Ya","Titik 2: periksa pembebanan biaya",IF(Q152&lt;0,"Titik 2: lewat batas kredit",IF(Q152&lt;=Parameter!$B$6,"Titik 2: segera kreditkan","Siap dikreditkan")))))))</f>
        <v/>
      </c>
    </row>
    <row r="153" customFormat="false" ht="15" hidden="false" customHeight="false" outlineLevel="0" collapsed="false">
      <c r="A153" s="27"/>
      <c r="B153" s="27"/>
      <c r="C153" s="28"/>
      <c r="D153" s="28"/>
      <c r="E153" s="29"/>
      <c r="F153" s="27"/>
      <c r="G153" s="30"/>
      <c r="H153" s="30"/>
      <c r="I153" s="27"/>
      <c r="J153" s="27"/>
      <c r="K153" s="27"/>
      <c r="L153" s="29"/>
      <c r="M153" s="27"/>
      <c r="N153" s="31" t="str">
        <f aca="false">IF(E153="","",EOMONTH(E153,0))</f>
        <v/>
      </c>
      <c r="O153" s="32" t="str">
        <f aca="false">IF(E153="","",EOMONTH(E153,0)+Parameter!$B$5)</f>
        <v/>
      </c>
      <c r="P153" s="32" t="str">
        <f aca="false">IF(E153="","",EOMONTH(E153,Parameter!$B$4))</f>
        <v/>
      </c>
      <c r="Q153" s="33" t="str">
        <f aca="false">IF(OR(E153="",L153&lt;&gt;""),"",P153-Parameter!$B$9)</f>
        <v/>
      </c>
      <c r="R153" s="34" t="str">
        <f aca="false">IF(OR(G153="",G153=0,H153=""),"",H153/G153)</f>
        <v/>
      </c>
      <c r="S153" s="35" t="str">
        <f aca="false">IF(C153="","",IFERROR(INDEX('Validasi Vendor'!$J$5:$J$505,MATCH(C153,'Validasi Vendor'!$C$5:$C$505,0)),"Belum terdaftar"))</f>
        <v/>
      </c>
      <c r="T153" s="35" t="str">
        <f aca="false">IF(E153="","",IF(L153&lt;&gt;"",IF(EOMONTH(L153,0)&gt;P153,"Dikreditkan lewat batas: periksa","Sudah dikreditkan"),IF(S153&lt;&gt;"Boleh diproses","Titik 1: periksa status vendor",IF(OR(I153&lt;&gt;"Cocok",J153&lt;&gt;"Valid"),"Titik 3: faktur bermasalah",IF(K153="Ya","Titik 2: periksa pembebanan biaya",IF(Q153&lt;0,"Titik 2: lewat batas kredit",IF(Q153&lt;=Parameter!$B$6,"Titik 2: segera kreditkan","Siap dikreditkan")))))))</f>
        <v/>
      </c>
    </row>
    <row r="154" customFormat="false" ht="15" hidden="false" customHeight="false" outlineLevel="0" collapsed="false">
      <c r="A154" s="27"/>
      <c r="B154" s="27"/>
      <c r="C154" s="28"/>
      <c r="D154" s="28"/>
      <c r="E154" s="29"/>
      <c r="F154" s="27"/>
      <c r="G154" s="30"/>
      <c r="H154" s="30"/>
      <c r="I154" s="27"/>
      <c r="J154" s="27"/>
      <c r="K154" s="27"/>
      <c r="L154" s="29"/>
      <c r="M154" s="27"/>
      <c r="N154" s="31" t="str">
        <f aca="false">IF(E154="","",EOMONTH(E154,0))</f>
        <v/>
      </c>
      <c r="O154" s="32" t="str">
        <f aca="false">IF(E154="","",EOMONTH(E154,0)+Parameter!$B$5)</f>
        <v/>
      </c>
      <c r="P154" s="32" t="str">
        <f aca="false">IF(E154="","",EOMONTH(E154,Parameter!$B$4))</f>
        <v/>
      </c>
      <c r="Q154" s="33" t="str">
        <f aca="false">IF(OR(E154="",L154&lt;&gt;""),"",P154-Parameter!$B$9)</f>
        <v/>
      </c>
      <c r="R154" s="34" t="str">
        <f aca="false">IF(OR(G154="",G154=0,H154=""),"",H154/G154)</f>
        <v/>
      </c>
      <c r="S154" s="35" t="str">
        <f aca="false">IF(C154="","",IFERROR(INDEX('Validasi Vendor'!$J$5:$J$505,MATCH(C154,'Validasi Vendor'!$C$5:$C$505,0)),"Belum terdaftar"))</f>
        <v/>
      </c>
      <c r="T154" s="35" t="str">
        <f aca="false">IF(E154="","",IF(L154&lt;&gt;"",IF(EOMONTH(L154,0)&gt;P154,"Dikreditkan lewat batas: periksa","Sudah dikreditkan"),IF(S154&lt;&gt;"Boleh diproses","Titik 1: periksa status vendor",IF(OR(I154&lt;&gt;"Cocok",J154&lt;&gt;"Valid"),"Titik 3: faktur bermasalah",IF(K154="Ya","Titik 2: periksa pembebanan biaya",IF(Q154&lt;0,"Titik 2: lewat batas kredit",IF(Q154&lt;=Parameter!$B$6,"Titik 2: segera kreditkan","Siap dikreditkan")))))))</f>
        <v/>
      </c>
    </row>
    <row r="155" customFormat="false" ht="15" hidden="false" customHeight="false" outlineLevel="0" collapsed="false">
      <c r="A155" s="27"/>
      <c r="B155" s="27"/>
      <c r="C155" s="28"/>
      <c r="D155" s="28"/>
      <c r="E155" s="29"/>
      <c r="F155" s="27"/>
      <c r="G155" s="30"/>
      <c r="H155" s="30"/>
      <c r="I155" s="27"/>
      <c r="J155" s="27"/>
      <c r="K155" s="27"/>
      <c r="L155" s="29"/>
      <c r="M155" s="27"/>
      <c r="N155" s="31" t="str">
        <f aca="false">IF(E155="","",EOMONTH(E155,0))</f>
        <v/>
      </c>
      <c r="O155" s="32" t="str">
        <f aca="false">IF(E155="","",EOMONTH(E155,0)+Parameter!$B$5)</f>
        <v/>
      </c>
      <c r="P155" s="32" t="str">
        <f aca="false">IF(E155="","",EOMONTH(E155,Parameter!$B$4))</f>
        <v/>
      </c>
      <c r="Q155" s="33" t="str">
        <f aca="false">IF(OR(E155="",L155&lt;&gt;""),"",P155-Parameter!$B$9)</f>
        <v/>
      </c>
      <c r="R155" s="34" t="str">
        <f aca="false">IF(OR(G155="",G155=0,H155=""),"",H155/G155)</f>
        <v/>
      </c>
      <c r="S155" s="35" t="str">
        <f aca="false">IF(C155="","",IFERROR(INDEX('Validasi Vendor'!$J$5:$J$505,MATCH(C155,'Validasi Vendor'!$C$5:$C$505,0)),"Belum terdaftar"))</f>
        <v/>
      </c>
      <c r="T155" s="35" t="str">
        <f aca="false">IF(E155="","",IF(L155&lt;&gt;"",IF(EOMONTH(L155,0)&gt;P155,"Dikreditkan lewat batas: periksa","Sudah dikreditkan"),IF(S155&lt;&gt;"Boleh diproses","Titik 1: periksa status vendor",IF(OR(I155&lt;&gt;"Cocok",J155&lt;&gt;"Valid"),"Titik 3: faktur bermasalah",IF(K155="Ya","Titik 2: periksa pembebanan biaya",IF(Q155&lt;0,"Titik 2: lewat batas kredit",IF(Q155&lt;=Parameter!$B$6,"Titik 2: segera kreditkan","Siap dikreditkan")))))))</f>
        <v/>
      </c>
    </row>
    <row r="156" customFormat="false" ht="15" hidden="false" customHeight="false" outlineLevel="0" collapsed="false">
      <c r="A156" s="27"/>
      <c r="B156" s="27"/>
      <c r="C156" s="28"/>
      <c r="D156" s="28"/>
      <c r="E156" s="29"/>
      <c r="F156" s="27"/>
      <c r="G156" s="30"/>
      <c r="H156" s="30"/>
      <c r="I156" s="27"/>
      <c r="J156" s="27"/>
      <c r="K156" s="27"/>
      <c r="L156" s="29"/>
      <c r="M156" s="27"/>
      <c r="N156" s="31" t="str">
        <f aca="false">IF(E156="","",EOMONTH(E156,0))</f>
        <v/>
      </c>
      <c r="O156" s="32" t="str">
        <f aca="false">IF(E156="","",EOMONTH(E156,0)+Parameter!$B$5)</f>
        <v/>
      </c>
      <c r="P156" s="32" t="str">
        <f aca="false">IF(E156="","",EOMONTH(E156,Parameter!$B$4))</f>
        <v/>
      </c>
      <c r="Q156" s="33" t="str">
        <f aca="false">IF(OR(E156="",L156&lt;&gt;""),"",P156-Parameter!$B$9)</f>
        <v/>
      </c>
      <c r="R156" s="34" t="str">
        <f aca="false">IF(OR(G156="",G156=0,H156=""),"",H156/G156)</f>
        <v/>
      </c>
      <c r="S156" s="35" t="str">
        <f aca="false">IF(C156="","",IFERROR(INDEX('Validasi Vendor'!$J$5:$J$505,MATCH(C156,'Validasi Vendor'!$C$5:$C$505,0)),"Belum terdaftar"))</f>
        <v/>
      </c>
      <c r="T156" s="35" t="str">
        <f aca="false">IF(E156="","",IF(L156&lt;&gt;"",IF(EOMONTH(L156,0)&gt;P156,"Dikreditkan lewat batas: periksa","Sudah dikreditkan"),IF(S156&lt;&gt;"Boleh diproses","Titik 1: periksa status vendor",IF(OR(I156&lt;&gt;"Cocok",J156&lt;&gt;"Valid"),"Titik 3: faktur bermasalah",IF(K156="Ya","Titik 2: periksa pembebanan biaya",IF(Q156&lt;0,"Titik 2: lewat batas kredit",IF(Q156&lt;=Parameter!$B$6,"Titik 2: segera kreditkan","Siap dikreditkan")))))))</f>
        <v/>
      </c>
    </row>
    <row r="157" customFormat="false" ht="15" hidden="false" customHeight="false" outlineLevel="0" collapsed="false">
      <c r="A157" s="27"/>
      <c r="B157" s="27"/>
      <c r="C157" s="28"/>
      <c r="D157" s="28"/>
      <c r="E157" s="29"/>
      <c r="F157" s="27"/>
      <c r="G157" s="30"/>
      <c r="H157" s="30"/>
      <c r="I157" s="27"/>
      <c r="J157" s="27"/>
      <c r="K157" s="27"/>
      <c r="L157" s="29"/>
      <c r="M157" s="27"/>
      <c r="N157" s="31" t="str">
        <f aca="false">IF(E157="","",EOMONTH(E157,0))</f>
        <v/>
      </c>
      <c r="O157" s="32" t="str">
        <f aca="false">IF(E157="","",EOMONTH(E157,0)+Parameter!$B$5)</f>
        <v/>
      </c>
      <c r="P157" s="32" t="str">
        <f aca="false">IF(E157="","",EOMONTH(E157,Parameter!$B$4))</f>
        <v/>
      </c>
      <c r="Q157" s="33" t="str">
        <f aca="false">IF(OR(E157="",L157&lt;&gt;""),"",P157-Parameter!$B$9)</f>
        <v/>
      </c>
      <c r="R157" s="34" t="str">
        <f aca="false">IF(OR(G157="",G157=0,H157=""),"",H157/G157)</f>
        <v/>
      </c>
      <c r="S157" s="35" t="str">
        <f aca="false">IF(C157="","",IFERROR(INDEX('Validasi Vendor'!$J$5:$J$505,MATCH(C157,'Validasi Vendor'!$C$5:$C$505,0)),"Belum terdaftar"))</f>
        <v/>
      </c>
      <c r="T157" s="35" t="str">
        <f aca="false">IF(E157="","",IF(L157&lt;&gt;"",IF(EOMONTH(L157,0)&gt;P157,"Dikreditkan lewat batas: periksa","Sudah dikreditkan"),IF(S157&lt;&gt;"Boleh diproses","Titik 1: periksa status vendor",IF(OR(I157&lt;&gt;"Cocok",J157&lt;&gt;"Valid"),"Titik 3: faktur bermasalah",IF(K157="Ya","Titik 2: periksa pembebanan biaya",IF(Q157&lt;0,"Titik 2: lewat batas kredit",IF(Q157&lt;=Parameter!$B$6,"Titik 2: segera kreditkan","Siap dikreditkan")))))))</f>
        <v/>
      </c>
    </row>
    <row r="158" customFormat="false" ht="15" hidden="false" customHeight="false" outlineLevel="0" collapsed="false">
      <c r="A158" s="27"/>
      <c r="B158" s="27"/>
      <c r="C158" s="28"/>
      <c r="D158" s="28"/>
      <c r="E158" s="29"/>
      <c r="F158" s="27"/>
      <c r="G158" s="30"/>
      <c r="H158" s="30"/>
      <c r="I158" s="27"/>
      <c r="J158" s="27"/>
      <c r="K158" s="27"/>
      <c r="L158" s="29"/>
      <c r="M158" s="27"/>
      <c r="N158" s="31" t="str">
        <f aca="false">IF(E158="","",EOMONTH(E158,0))</f>
        <v/>
      </c>
      <c r="O158" s="32" t="str">
        <f aca="false">IF(E158="","",EOMONTH(E158,0)+Parameter!$B$5)</f>
        <v/>
      </c>
      <c r="P158" s="32" t="str">
        <f aca="false">IF(E158="","",EOMONTH(E158,Parameter!$B$4))</f>
        <v/>
      </c>
      <c r="Q158" s="33" t="str">
        <f aca="false">IF(OR(E158="",L158&lt;&gt;""),"",P158-Parameter!$B$9)</f>
        <v/>
      </c>
      <c r="R158" s="34" t="str">
        <f aca="false">IF(OR(G158="",G158=0,H158=""),"",H158/G158)</f>
        <v/>
      </c>
      <c r="S158" s="35" t="str">
        <f aca="false">IF(C158="","",IFERROR(INDEX('Validasi Vendor'!$J$5:$J$505,MATCH(C158,'Validasi Vendor'!$C$5:$C$505,0)),"Belum terdaftar"))</f>
        <v/>
      </c>
      <c r="T158" s="35" t="str">
        <f aca="false">IF(E158="","",IF(L158&lt;&gt;"",IF(EOMONTH(L158,0)&gt;P158,"Dikreditkan lewat batas: periksa","Sudah dikreditkan"),IF(S158&lt;&gt;"Boleh diproses","Titik 1: periksa status vendor",IF(OR(I158&lt;&gt;"Cocok",J158&lt;&gt;"Valid"),"Titik 3: faktur bermasalah",IF(K158="Ya","Titik 2: periksa pembebanan biaya",IF(Q158&lt;0,"Titik 2: lewat batas kredit",IF(Q158&lt;=Parameter!$B$6,"Titik 2: segera kreditkan","Siap dikreditkan")))))))</f>
        <v/>
      </c>
    </row>
    <row r="159" customFormat="false" ht="15" hidden="false" customHeight="false" outlineLevel="0" collapsed="false">
      <c r="A159" s="27"/>
      <c r="B159" s="27"/>
      <c r="C159" s="28"/>
      <c r="D159" s="28"/>
      <c r="E159" s="29"/>
      <c r="F159" s="27"/>
      <c r="G159" s="30"/>
      <c r="H159" s="30"/>
      <c r="I159" s="27"/>
      <c r="J159" s="27"/>
      <c r="K159" s="27"/>
      <c r="L159" s="29"/>
      <c r="M159" s="27"/>
      <c r="N159" s="31" t="str">
        <f aca="false">IF(E159="","",EOMONTH(E159,0))</f>
        <v/>
      </c>
      <c r="O159" s="32" t="str">
        <f aca="false">IF(E159="","",EOMONTH(E159,0)+Parameter!$B$5)</f>
        <v/>
      </c>
      <c r="P159" s="32" t="str">
        <f aca="false">IF(E159="","",EOMONTH(E159,Parameter!$B$4))</f>
        <v/>
      </c>
      <c r="Q159" s="33" t="str">
        <f aca="false">IF(OR(E159="",L159&lt;&gt;""),"",P159-Parameter!$B$9)</f>
        <v/>
      </c>
      <c r="R159" s="34" t="str">
        <f aca="false">IF(OR(G159="",G159=0,H159=""),"",H159/G159)</f>
        <v/>
      </c>
      <c r="S159" s="35" t="str">
        <f aca="false">IF(C159="","",IFERROR(INDEX('Validasi Vendor'!$J$5:$J$505,MATCH(C159,'Validasi Vendor'!$C$5:$C$505,0)),"Belum terdaftar"))</f>
        <v/>
      </c>
      <c r="T159" s="35" t="str">
        <f aca="false">IF(E159="","",IF(L159&lt;&gt;"",IF(EOMONTH(L159,0)&gt;P159,"Dikreditkan lewat batas: periksa","Sudah dikreditkan"),IF(S159&lt;&gt;"Boleh diproses","Titik 1: periksa status vendor",IF(OR(I159&lt;&gt;"Cocok",J159&lt;&gt;"Valid"),"Titik 3: faktur bermasalah",IF(K159="Ya","Titik 2: periksa pembebanan biaya",IF(Q159&lt;0,"Titik 2: lewat batas kredit",IF(Q159&lt;=Parameter!$B$6,"Titik 2: segera kreditkan","Siap dikreditkan")))))))</f>
        <v/>
      </c>
    </row>
    <row r="160" customFormat="false" ht="15" hidden="false" customHeight="false" outlineLevel="0" collapsed="false">
      <c r="A160" s="27"/>
      <c r="B160" s="27"/>
      <c r="C160" s="28"/>
      <c r="D160" s="28"/>
      <c r="E160" s="29"/>
      <c r="F160" s="27"/>
      <c r="G160" s="30"/>
      <c r="H160" s="30"/>
      <c r="I160" s="27"/>
      <c r="J160" s="27"/>
      <c r="K160" s="27"/>
      <c r="L160" s="29"/>
      <c r="M160" s="27"/>
      <c r="N160" s="31" t="str">
        <f aca="false">IF(E160="","",EOMONTH(E160,0))</f>
        <v/>
      </c>
      <c r="O160" s="32" t="str">
        <f aca="false">IF(E160="","",EOMONTH(E160,0)+Parameter!$B$5)</f>
        <v/>
      </c>
      <c r="P160" s="32" t="str">
        <f aca="false">IF(E160="","",EOMONTH(E160,Parameter!$B$4))</f>
        <v/>
      </c>
      <c r="Q160" s="33" t="str">
        <f aca="false">IF(OR(E160="",L160&lt;&gt;""),"",P160-Parameter!$B$9)</f>
        <v/>
      </c>
      <c r="R160" s="34" t="str">
        <f aca="false">IF(OR(G160="",G160=0,H160=""),"",H160/G160)</f>
        <v/>
      </c>
      <c r="S160" s="35" t="str">
        <f aca="false">IF(C160="","",IFERROR(INDEX('Validasi Vendor'!$J$5:$J$505,MATCH(C160,'Validasi Vendor'!$C$5:$C$505,0)),"Belum terdaftar"))</f>
        <v/>
      </c>
      <c r="T160" s="35" t="str">
        <f aca="false">IF(E160="","",IF(L160&lt;&gt;"",IF(EOMONTH(L160,0)&gt;P160,"Dikreditkan lewat batas: periksa","Sudah dikreditkan"),IF(S160&lt;&gt;"Boleh diproses","Titik 1: periksa status vendor",IF(OR(I160&lt;&gt;"Cocok",J160&lt;&gt;"Valid"),"Titik 3: faktur bermasalah",IF(K160="Ya","Titik 2: periksa pembebanan biaya",IF(Q160&lt;0,"Titik 2: lewat batas kredit",IF(Q160&lt;=Parameter!$B$6,"Titik 2: segera kreditkan","Siap dikreditkan")))))))</f>
        <v/>
      </c>
    </row>
    <row r="161" customFormat="false" ht="15" hidden="false" customHeight="false" outlineLevel="0" collapsed="false">
      <c r="A161" s="27"/>
      <c r="B161" s="27"/>
      <c r="C161" s="28"/>
      <c r="D161" s="28"/>
      <c r="E161" s="29"/>
      <c r="F161" s="27"/>
      <c r="G161" s="30"/>
      <c r="H161" s="30"/>
      <c r="I161" s="27"/>
      <c r="J161" s="27"/>
      <c r="K161" s="27"/>
      <c r="L161" s="29"/>
      <c r="M161" s="27"/>
      <c r="N161" s="31" t="str">
        <f aca="false">IF(E161="","",EOMONTH(E161,0))</f>
        <v/>
      </c>
      <c r="O161" s="32" t="str">
        <f aca="false">IF(E161="","",EOMONTH(E161,0)+Parameter!$B$5)</f>
        <v/>
      </c>
      <c r="P161" s="32" t="str">
        <f aca="false">IF(E161="","",EOMONTH(E161,Parameter!$B$4))</f>
        <v/>
      </c>
      <c r="Q161" s="33" t="str">
        <f aca="false">IF(OR(E161="",L161&lt;&gt;""),"",P161-Parameter!$B$9)</f>
        <v/>
      </c>
      <c r="R161" s="34" t="str">
        <f aca="false">IF(OR(G161="",G161=0,H161=""),"",H161/G161)</f>
        <v/>
      </c>
      <c r="S161" s="35" t="str">
        <f aca="false">IF(C161="","",IFERROR(INDEX('Validasi Vendor'!$J$5:$J$505,MATCH(C161,'Validasi Vendor'!$C$5:$C$505,0)),"Belum terdaftar"))</f>
        <v/>
      </c>
      <c r="T161" s="35" t="str">
        <f aca="false">IF(E161="","",IF(L161&lt;&gt;"",IF(EOMONTH(L161,0)&gt;P161,"Dikreditkan lewat batas: periksa","Sudah dikreditkan"),IF(S161&lt;&gt;"Boleh diproses","Titik 1: periksa status vendor",IF(OR(I161&lt;&gt;"Cocok",J161&lt;&gt;"Valid"),"Titik 3: faktur bermasalah",IF(K161="Ya","Titik 2: periksa pembebanan biaya",IF(Q161&lt;0,"Titik 2: lewat batas kredit",IF(Q161&lt;=Parameter!$B$6,"Titik 2: segera kreditkan","Siap dikreditkan")))))))</f>
        <v/>
      </c>
    </row>
    <row r="162" customFormat="false" ht="15" hidden="false" customHeight="false" outlineLevel="0" collapsed="false">
      <c r="A162" s="27"/>
      <c r="B162" s="27"/>
      <c r="C162" s="28"/>
      <c r="D162" s="28"/>
      <c r="E162" s="29"/>
      <c r="F162" s="27"/>
      <c r="G162" s="30"/>
      <c r="H162" s="30"/>
      <c r="I162" s="27"/>
      <c r="J162" s="27"/>
      <c r="K162" s="27"/>
      <c r="L162" s="29"/>
      <c r="M162" s="27"/>
      <c r="N162" s="31" t="str">
        <f aca="false">IF(E162="","",EOMONTH(E162,0))</f>
        <v/>
      </c>
      <c r="O162" s="32" t="str">
        <f aca="false">IF(E162="","",EOMONTH(E162,0)+Parameter!$B$5)</f>
        <v/>
      </c>
      <c r="P162" s="32" t="str">
        <f aca="false">IF(E162="","",EOMONTH(E162,Parameter!$B$4))</f>
        <v/>
      </c>
      <c r="Q162" s="33" t="str">
        <f aca="false">IF(OR(E162="",L162&lt;&gt;""),"",P162-Parameter!$B$9)</f>
        <v/>
      </c>
      <c r="R162" s="34" t="str">
        <f aca="false">IF(OR(G162="",G162=0,H162=""),"",H162/G162)</f>
        <v/>
      </c>
      <c r="S162" s="35" t="str">
        <f aca="false">IF(C162="","",IFERROR(INDEX('Validasi Vendor'!$J$5:$J$505,MATCH(C162,'Validasi Vendor'!$C$5:$C$505,0)),"Belum terdaftar"))</f>
        <v/>
      </c>
      <c r="T162" s="35" t="str">
        <f aca="false">IF(E162="","",IF(L162&lt;&gt;"",IF(EOMONTH(L162,0)&gt;P162,"Dikreditkan lewat batas: periksa","Sudah dikreditkan"),IF(S162&lt;&gt;"Boleh diproses","Titik 1: periksa status vendor",IF(OR(I162&lt;&gt;"Cocok",J162&lt;&gt;"Valid"),"Titik 3: faktur bermasalah",IF(K162="Ya","Titik 2: periksa pembebanan biaya",IF(Q162&lt;0,"Titik 2: lewat batas kredit",IF(Q162&lt;=Parameter!$B$6,"Titik 2: segera kreditkan","Siap dikreditkan")))))))</f>
        <v/>
      </c>
    </row>
    <row r="163" customFormat="false" ht="15" hidden="false" customHeight="false" outlineLevel="0" collapsed="false">
      <c r="A163" s="27"/>
      <c r="B163" s="27"/>
      <c r="C163" s="28"/>
      <c r="D163" s="28"/>
      <c r="E163" s="29"/>
      <c r="F163" s="27"/>
      <c r="G163" s="30"/>
      <c r="H163" s="30"/>
      <c r="I163" s="27"/>
      <c r="J163" s="27"/>
      <c r="K163" s="27"/>
      <c r="L163" s="29"/>
      <c r="M163" s="27"/>
      <c r="N163" s="31" t="str">
        <f aca="false">IF(E163="","",EOMONTH(E163,0))</f>
        <v/>
      </c>
      <c r="O163" s="32" t="str">
        <f aca="false">IF(E163="","",EOMONTH(E163,0)+Parameter!$B$5)</f>
        <v/>
      </c>
      <c r="P163" s="32" t="str">
        <f aca="false">IF(E163="","",EOMONTH(E163,Parameter!$B$4))</f>
        <v/>
      </c>
      <c r="Q163" s="33" t="str">
        <f aca="false">IF(OR(E163="",L163&lt;&gt;""),"",P163-Parameter!$B$9)</f>
        <v/>
      </c>
      <c r="R163" s="34" t="str">
        <f aca="false">IF(OR(G163="",G163=0,H163=""),"",H163/G163)</f>
        <v/>
      </c>
      <c r="S163" s="35" t="str">
        <f aca="false">IF(C163="","",IFERROR(INDEX('Validasi Vendor'!$J$5:$J$505,MATCH(C163,'Validasi Vendor'!$C$5:$C$505,0)),"Belum terdaftar"))</f>
        <v/>
      </c>
      <c r="T163" s="35" t="str">
        <f aca="false">IF(E163="","",IF(L163&lt;&gt;"",IF(EOMONTH(L163,0)&gt;P163,"Dikreditkan lewat batas: periksa","Sudah dikreditkan"),IF(S163&lt;&gt;"Boleh diproses","Titik 1: periksa status vendor",IF(OR(I163&lt;&gt;"Cocok",J163&lt;&gt;"Valid"),"Titik 3: faktur bermasalah",IF(K163="Ya","Titik 2: periksa pembebanan biaya",IF(Q163&lt;0,"Titik 2: lewat batas kredit",IF(Q163&lt;=Parameter!$B$6,"Titik 2: segera kreditkan","Siap dikreditkan")))))))</f>
        <v/>
      </c>
    </row>
    <row r="164" customFormat="false" ht="15" hidden="false" customHeight="false" outlineLevel="0" collapsed="false">
      <c r="A164" s="27"/>
      <c r="B164" s="27"/>
      <c r="C164" s="28"/>
      <c r="D164" s="28"/>
      <c r="E164" s="29"/>
      <c r="F164" s="27"/>
      <c r="G164" s="30"/>
      <c r="H164" s="30"/>
      <c r="I164" s="27"/>
      <c r="J164" s="27"/>
      <c r="K164" s="27"/>
      <c r="L164" s="29"/>
      <c r="M164" s="27"/>
      <c r="N164" s="31" t="str">
        <f aca="false">IF(E164="","",EOMONTH(E164,0))</f>
        <v/>
      </c>
      <c r="O164" s="32" t="str">
        <f aca="false">IF(E164="","",EOMONTH(E164,0)+Parameter!$B$5)</f>
        <v/>
      </c>
      <c r="P164" s="32" t="str">
        <f aca="false">IF(E164="","",EOMONTH(E164,Parameter!$B$4))</f>
        <v/>
      </c>
      <c r="Q164" s="33" t="str">
        <f aca="false">IF(OR(E164="",L164&lt;&gt;""),"",P164-Parameter!$B$9)</f>
        <v/>
      </c>
      <c r="R164" s="34" t="str">
        <f aca="false">IF(OR(G164="",G164=0,H164=""),"",H164/G164)</f>
        <v/>
      </c>
      <c r="S164" s="35" t="str">
        <f aca="false">IF(C164="","",IFERROR(INDEX('Validasi Vendor'!$J$5:$J$505,MATCH(C164,'Validasi Vendor'!$C$5:$C$505,0)),"Belum terdaftar"))</f>
        <v/>
      </c>
      <c r="T164" s="35" t="str">
        <f aca="false">IF(E164="","",IF(L164&lt;&gt;"",IF(EOMONTH(L164,0)&gt;P164,"Dikreditkan lewat batas: periksa","Sudah dikreditkan"),IF(S164&lt;&gt;"Boleh diproses","Titik 1: periksa status vendor",IF(OR(I164&lt;&gt;"Cocok",J164&lt;&gt;"Valid"),"Titik 3: faktur bermasalah",IF(K164="Ya","Titik 2: periksa pembebanan biaya",IF(Q164&lt;0,"Titik 2: lewat batas kredit",IF(Q164&lt;=Parameter!$B$6,"Titik 2: segera kreditkan","Siap dikreditkan")))))))</f>
        <v/>
      </c>
    </row>
    <row r="165" customFormat="false" ht="15" hidden="false" customHeight="false" outlineLevel="0" collapsed="false">
      <c r="A165" s="27"/>
      <c r="B165" s="27"/>
      <c r="C165" s="28"/>
      <c r="D165" s="28"/>
      <c r="E165" s="29"/>
      <c r="F165" s="27"/>
      <c r="G165" s="30"/>
      <c r="H165" s="30"/>
      <c r="I165" s="27"/>
      <c r="J165" s="27"/>
      <c r="K165" s="27"/>
      <c r="L165" s="29"/>
      <c r="M165" s="27"/>
      <c r="N165" s="31" t="str">
        <f aca="false">IF(E165="","",EOMONTH(E165,0))</f>
        <v/>
      </c>
      <c r="O165" s="32" t="str">
        <f aca="false">IF(E165="","",EOMONTH(E165,0)+Parameter!$B$5)</f>
        <v/>
      </c>
      <c r="P165" s="32" t="str">
        <f aca="false">IF(E165="","",EOMONTH(E165,Parameter!$B$4))</f>
        <v/>
      </c>
      <c r="Q165" s="33" t="str">
        <f aca="false">IF(OR(E165="",L165&lt;&gt;""),"",P165-Parameter!$B$9)</f>
        <v/>
      </c>
      <c r="R165" s="34" t="str">
        <f aca="false">IF(OR(G165="",G165=0,H165=""),"",H165/G165)</f>
        <v/>
      </c>
      <c r="S165" s="35" t="str">
        <f aca="false">IF(C165="","",IFERROR(INDEX('Validasi Vendor'!$J$5:$J$505,MATCH(C165,'Validasi Vendor'!$C$5:$C$505,0)),"Belum terdaftar"))</f>
        <v/>
      </c>
      <c r="T165" s="35" t="str">
        <f aca="false">IF(E165="","",IF(L165&lt;&gt;"",IF(EOMONTH(L165,0)&gt;P165,"Dikreditkan lewat batas: periksa","Sudah dikreditkan"),IF(S165&lt;&gt;"Boleh diproses","Titik 1: periksa status vendor",IF(OR(I165&lt;&gt;"Cocok",J165&lt;&gt;"Valid"),"Titik 3: faktur bermasalah",IF(K165="Ya","Titik 2: periksa pembebanan biaya",IF(Q165&lt;0,"Titik 2: lewat batas kredit",IF(Q165&lt;=Parameter!$B$6,"Titik 2: segera kreditkan","Siap dikreditkan")))))))</f>
        <v/>
      </c>
    </row>
    <row r="166" customFormat="false" ht="15" hidden="false" customHeight="false" outlineLevel="0" collapsed="false">
      <c r="A166" s="27"/>
      <c r="B166" s="27"/>
      <c r="C166" s="28"/>
      <c r="D166" s="28"/>
      <c r="E166" s="29"/>
      <c r="F166" s="27"/>
      <c r="G166" s="30"/>
      <c r="H166" s="30"/>
      <c r="I166" s="27"/>
      <c r="J166" s="27"/>
      <c r="K166" s="27"/>
      <c r="L166" s="29"/>
      <c r="M166" s="27"/>
      <c r="N166" s="31" t="str">
        <f aca="false">IF(E166="","",EOMONTH(E166,0))</f>
        <v/>
      </c>
      <c r="O166" s="32" t="str">
        <f aca="false">IF(E166="","",EOMONTH(E166,0)+Parameter!$B$5)</f>
        <v/>
      </c>
      <c r="P166" s="32" t="str">
        <f aca="false">IF(E166="","",EOMONTH(E166,Parameter!$B$4))</f>
        <v/>
      </c>
      <c r="Q166" s="33" t="str">
        <f aca="false">IF(OR(E166="",L166&lt;&gt;""),"",P166-Parameter!$B$9)</f>
        <v/>
      </c>
      <c r="R166" s="34" t="str">
        <f aca="false">IF(OR(G166="",G166=0,H166=""),"",H166/G166)</f>
        <v/>
      </c>
      <c r="S166" s="35" t="str">
        <f aca="false">IF(C166="","",IFERROR(INDEX('Validasi Vendor'!$J$5:$J$505,MATCH(C166,'Validasi Vendor'!$C$5:$C$505,0)),"Belum terdaftar"))</f>
        <v/>
      </c>
      <c r="T166" s="35" t="str">
        <f aca="false">IF(E166="","",IF(L166&lt;&gt;"",IF(EOMONTH(L166,0)&gt;P166,"Dikreditkan lewat batas: periksa","Sudah dikreditkan"),IF(S166&lt;&gt;"Boleh diproses","Titik 1: periksa status vendor",IF(OR(I166&lt;&gt;"Cocok",J166&lt;&gt;"Valid"),"Titik 3: faktur bermasalah",IF(K166="Ya","Titik 2: periksa pembebanan biaya",IF(Q166&lt;0,"Titik 2: lewat batas kredit",IF(Q166&lt;=Parameter!$B$6,"Titik 2: segera kreditkan","Siap dikreditkan")))))))</f>
        <v/>
      </c>
    </row>
    <row r="167" customFormat="false" ht="15" hidden="false" customHeight="false" outlineLevel="0" collapsed="false">
      <c r="A167" s="27"/>
      <c r="B167" s="27"/>
      <c r="C167" s="28"/>
      <c r="D167" s="28"/>
      <c r="E167" s="29"/>
      <c r="F167" s="27"/>
      <c r="G167" s="30"/>
      <c r="H167" s="30"/>
      <c r="I167" s="27"/>
      <c r="J167" s="27"/>
      <c r="K167" s="27"/>
      <c r="L167" s="29"/>
      <c r="M167" s="27"/>
      <c r="N167" s="31" t="str">
        <f aca="false">IF(E167="","",EOMONTH(E167,0))</f>
        <v/>
      </c>
      <c r="O167" s="32" t="str">
        <f aca="false">IF(E167="","",EOMONTH(E167,0)+Parameter!$B$5)</f>
        <v/>
      </c>
      <c r="P167" s="32" t="str">
        <f aca="false">IF(E167="","",EOMONTH(E167,Parameter!$B$4))</f>
        <v/>
      </c>
      <c r="Q167" s="33" t="str">
        <f aca="false">IF(OR(E167="",L167&lt;&gt;""),"",P167-Parameter!$B$9)</f>
        <v/>
      </c>
      <c r="R167" s="34" t="str">
        <f aca="false">IF(OR(G167="",G167=0,H167=""),"",H167/G167)</f>
        <v/>
      </c>
      <c r="S167" s="35" t="str">
        <f aca="false">IF(C167="","",IFERROR(INDEX('Validasi Vendor'!$J$5:$J$505,MATCH(C167,'Validasi Vendor'!$C$5:$C$505,0)),"Belum terdaftar"))</f>
        <v/>
      </c>
      <c r="T167" s="35" t="str">
        <f aca="false">IF(E167="","",IF(L167&lt;&gt;"",IF(EOMONTH(L167,0)&gt;P167,"Dikreditkan lewat batas: periksa","Sudah dikreditkan"),IF(S167&lt;&gt;"Boleh diproses","Titik 1: periksa status vendor",IF(OR(I167&lt;&gt;"Cocok",J167&lt;&gt;"Valid"),"Titik 3: faktur bermasalah",IF(K167="Ya","Titik 2: periksa pembebanan biaya",IF(Q167&lt;0,"Titik 2: lewat batas kredit",IF(Q167&lt;=Parameter!$B$6,"Titik 2: segera kreditkan","Siap dikreditkan")))))))</f>
        <v/>
      </c>
    </row>
    <row r="168" customFormat="false" ht="15" hidden="false" customHeight="false" outlineLevel="0" collapsed="false">
      <c r="A168" s="27"/>
      <c r="B168" s="27"/>
      <c r="C168" s="28"/>
      <c r="D168" s="28"/>
      <c r="E168" s="29"/>
      <c r="F168" s="27"/>
      <c r="G168" s="30"/>
      <c r="H168" s="30"/>
      <c r="I168" s="27"/>
      <c r="J168" s="27"/>
      <c r="K168" s="27"/>
      <c r="L168" s="29"/>
      <c r="M168" s="27"/>
      <c r="N168" s="31" t="str">
        <f aca="false">IF(E168="","",EOMONTH(E168,0))</f>
        <v/>
      </c>
      <c r="O168" s="32" t="str">
        <f aca="false">IF(E168="","",EOMONTH(E168,0)+Parameter!$B$5)</f>
        <v/>
      </c>
      <c r="P168" s="32" t="str">
        <f aca="false">IF(E168="","",EOMONTH(E168,Parameter!$B$4))</f>
        <v/>
      </c>
      <c r="Q168" s="33" t="str">
        <f aca="false">IF(OR(E168="",L168&lt;&gt;""),"",P168-Parameter!$B$9)</f>
        <v/>
      </c>
      <c r="R168" s="34" t="str">
        <f aca="false">IF(OR(G168="",G168=0,H168=""),"",H168/G168)</f>
        <v/>
      </c>
      <c r="S168" s="35" t="str">
        <f aca="false">IF(C168="","",IFERROR(INDEX('Validasi Vendor'!$J$5:$J$505,MATCH(C168,'Validasi Vendor'!$C$5:$C$505,0)),"Belum terdaftar"))</f>
        <v/>
      </c>
      <c r="T168" s="35" t="str">
        <f aca="false">IF(E168="","",IF(L168&lt;&gt;"",IF(EOMONTH(L168,0)&gt;P168,"Dikreditkan lewat batas: periksa","Sudah dikreditkan"),IF(S168&lt;&gt;"Boleh diproses","Titik 1: periksa status vendor",IF(OR(I168&lt;&gt;"Cocok",J168&lt;&gt;"Valid"),"Titik 3: faktur bermasalah",IF(K168="Ya","Titik 2: periksa pembebanan biaya",IF(Q168&lt;0,"Titik 2: lewat batas kredit",IF(Q168&lt;=Parameter!$B$6,"Titik 2: segera kreditkan","Siap dikreditkan")))))))</f>
        <v/>
      </c>
    </row>
    <row r="169" customFormat="false" ht="15" hidden="false" customHeight="false" outlineLevel="0" collapsed="false">
      <c r="A169" s="27"/>
      <c r="B169" s="27"/>
      <c r="C169" s="28"/>
      <c r="D169" s="28"/>
      <c r="E169" s="29"/>
      <c r="F169" s="27"/>
      <c r="G169" s="30"/>
      <c r="H169" s="30"/>
      <c r="I169" s="27"/>
      <c r="J169" s="27"/>
      <c r="K169" s="27"/>
      <c r="L169" s="29"/>
      <c r="M169" s="27"/>
      <c r="N169" s="31" t="str">
        <f aca="false">IF(E169="","",EOMONTH(E169,0))</f>
        <v/>
      </c>
      <c r="O169" s="32" t="str">
        <f aca="false">IF(E169="","",EOMONTH(E169,0)+Parameter!$B$5)</f>
        <v/>
      </c>
      <c r="P169" s="32" t="str">
        <f aca="false">IF(E169="","",EOMONTH(E169,Parameter!$B$4))</f>
        <v/>
      </c>
      <c r="Q169" s="33" t="str">
        <f aca="false">IF(OR(E169="",L169&lt;&gt;""),"",P169-Parameter!$B$9)</f>
        <v/>
      </c>
      <c r="R169" s="34" t="str">
        <f aca="false">IF(OR(G169="",G169=0,H169=""),"",H169/G169)</f>
        <v/>
      </c>
      <c r="S169" s="35" t="str">
        <f aca="false">IF(C169="","",IFERROR(INDEX('Validasi Vendor'!$J$5:$J$505,MATCH(C169,'Validasi Vendor'!$C$5:$C$505,0)),"Belum terdaftar"))</f>
        <v/>
      </c>
      <c r="T169" s="35" t="str">
        <f aca="false">IF(E169="","",IF(L169&lt;&gt;"",IF(EOMONTH(L169,0)&gt;P169,"Dikreditkan lewat batas: periksa","Sudah dikreditkan"),IF(S169&lt;&gt;"Boleh diproses","Titik 1: periksa status vendor",IF(OR(I169&lt;&gt;"Cocok",J169&lt;&gt;"Valid"),"Titik 3: faktur bermasalah",IF(K169="Ya","Titik 2: periksa pembebanan biaya",IF(Q169&lt;0,"Titik 2: lewat batas kredit",IF(Q169&lt;=Parameter!$B$6,"Titik 2: segera kreditkan","Siap dikreditkan")))))))</f>
        <v/>
      </c>
    </row>
    <row r="170" customFormat="false" ht="15" hidden="false" customHeight="false" outlineLevel="0" collapsed="false">
      <c r="A170" s="27"/>
      <c r="B170" s="27"/>
      <c r="C170" s="28"/>
      <c r="D170" s="28"/>
      <c r="E170" s="29"/>
      <c r="F170" s="27"/>
      <c r="G170" s="30"/>
      <c r="H170" s="30"/>
      <c r="I170" s="27"/>
      <c r="J170" s="27"/>
      <c r="K170" s="27"/>
      <c r="L170" s="29"/>
      <c r="M170" s="27"/>
      <c r="N170" s="31" t="str">
        <f aca="false">IF(E170="","",EOMONTH(E170,0))</f>
        <v/>
      </c>
      <c r="O170" s="32" t="str">
        <f aca="false">IF(E170="","",EOMONTH(E170,0)+Parameter!$B$5)</f>
        <v/>
      </c>
      <c r="P170" s="32" t="str">
        <f aca="false">IF(E170="","",EOMONTH(E170,Parameter!$B$4))</f>
        <v/>
      </c>
      <c r="Q170" s="33" t="str">
        <f aca="false">IF(OR(E170="",L170&lt;&gt;""),"",P170-Parameter!$B$9)</f>
        <v/>
      </c>
      <c r="R170" s="34" t="str">
        <f aca="false">IF(OR(G170="",G170=0,H170=""),"",H170/G170)</f>
        <v/>
      </c>
      <c r="S170" s="35" t="str">
        <f aca="false">IF(C170="","",IFERROR(INDEX('Validasi Vendor'!$J$5:$J$505,MATCH(C170,'Validasi Vendor'!$C$5:$C$505,0)),"Belum terdaftar"))</f>
        <v/>
      </c>
      <c r="T170" s="35" t="str">
        <f aca="false">IF(E170="","",IF(L170&lt;&gt;"",IF(EOMONTH(L170,0)&gt;P170,"Dikreditkan lewat batas: periksa","Sudah dikreditkan"),IF(S170&lt;&gt;"Boleh diproses","Titik 1: periksa status vendor",IF(OR(I170&lt;&gt;"Cocok",J170&lt;&gt;"Valid"),"Titik 3: faktur bermasalah",IF(K170="Ya","Titik 2: periksa pembebanan biaya",IF(Q170&lt;0,"Titik 2: lewat batas kredit",IF(Q170&lt;=Parameter!$B$6,"Titik 2: segera kreditkan","Siap dikreditkan")))))))</f>
        <v/>
      </c>
    </row>
    <row r="171" customFormat="false" ht="15" hidden="false" customHeight="false" outlineLevel="0" collapsed="false">
      <c r="A171" s="27"/>
      <c r="B171" s="27"/>
      <c r="C171" s="28"/>
      <c r="D171" s="28"/>
      <c r="E171" s="29"/>
      <c r="F171" s="27"/>
      <c r="G171" s="30"/>
      <c r="H171" s="30"/>
      <c r="I171" s="27"/>
      <c r="J171" s="27"/>
      <c r="K171" s="27"/>
      <c r="L171" s="29"/>
      <c r="M171" s="27"/>
      <c r="N171" s="31" t="str">
        <f aca="false">IF(E171="","",EOMONTH(E171,0))</f>
        <v/>
      </c>
      <c r="O171" s="32" t="str">
        <f aca="false">IF(E171="","",EOMONTH(E171,0)+Parameter!$B$5)</f>
        <v/>
      </c>
      <c r="P171" s="32" t="str">
        <f aca="false">IF(E171="","",EOMONTH(E171,Parameter!$B$4))</f>
        <v/>
      </c>
      <c r="Q171" s="33" t="str">
        <f aca="false">IF(OR(E171="",L171&lt;&gt;""),"",P171-Parameter!$B$9)</f>
        <v/>
      </c>
      <c r="R171" s="34" t="str">
        <f aca="false">IF(OR(G171="",G171=0,H171=""),"",H171/G171)</f>
        <v/>
      </c>
      <c r="S171" s="35" t="str">
        <f aca="false">IF(C171="","",IFERROR(INDEX('Validasi Vendor'!$J$5:$J$505,MATCH(C171,'Validasi Vendor'!$C$5:$C$505,0)),"Belum terdaftar"))</f>
        <v/>
      </c>
      <c r="T171" s="35" t="str">
        <f aca="false">IF(E171="","",IF(L171&lt;&gt;"",IF(EOMONTH(L171,0)&gt;P171,"Dikreditkan lewat batas: periksa","Sudah dikreditkan"),IF(S171&lt;&gt;"Boleh diproses","Titik 1: periksa status vendor",IF(OR(I171&lt;&gt;"Cocok",J171&lt;&gt;"Valid"),"Titik 3: faktur bermasalah",IF(K171="Ya","Titik 2: periksa pembebanan biaya",IF(Q171&lt;0,"Titik 2: lewat batas kredit",IF(Q171&lt;=Parameter!$B$6,"Titik 2: segera kreditkan","Siap dikreditkan")))))))</f>
        <v/>
      </c>
    </row>
    <row r="172" customFormat="false" ht="15" hidden="false" customHeight="false" outlineLevel="0" collapsed="false">
      <c r="A172" s="27"/>
      <c r="B172" s="27"/>
      <c r="C172" s="28"/>
      <c r="D172" s="28"/>
      <c r="E172" s="29"/>
      <c r="F172" s="27"/>
      <c r="G172" s="30"/>
      <c r="H172" s="30"/>
      <c r="I172" s="27"/>
      <c r="J172" s="27"/>
      <c r="K172" s="27"/>
      <c r="L172" s="29"/>
      <c r="M172" s="27"/>
      <c r="N172" s="31" t="str">
        <f aca="false">IF(E172="","",EOMONTH(E172,0))</f>
        <v/>
      </c>
      <c r="O172" s="32" t="str">
        <f aca="false">IF(E172="","",EOMONTH(E172,0)+Parameter!$B$5)</f>
        <v/>
      </c>
      <c r="P172" s="32" t="str">
        <f aca="false">IF(E172="","",EOMONTH(E172,Parameter!$B$4))</f>
        <v/>
      </c>
      <c r="Q172" s="33" t="str">
        <f aca="false">IF(OR(E172="",L172&lt;&gt;""),"",P172-Parameter!$B$9)</f>
        <v/>
      </c>
      <c r="R172" s="34" t="str">
        <f aca="false">IF(OR(G172="",G172=0,H172=""),"",H172/G172)</f>
        <v/>
      </c>
      <c r="S172" s="35" t="str">
        <f aca="false">IF(C172="","",IFERROR(INDEX('Validasi Vendor'!$J$5:$J$505,MATCH(C172,'Validasi Vendor'!$C$5:$C$505,0)),"Belum terdaftar"))</f>
        <v/>
      </c>
      <c r="T172" s="35" t="str">
        <f aca="false">IF(E172="","",IF(L172&lt;&gt;"",IF(EOMONTH(L172,0)&gt;P172,"Dikreditkan lewat batas: periksa","Sudah dikreditkan"),IF(S172&lt;&gt;"Boleh diproses","Titik 1: periksa status vendor",IF(OR(I172&lt;&gt;"Cocok",J172&lt;&gt;"Valid"),"Titik 3: faktur bermasalah",IF(K172="Ya","Titik 2: periksa pembebanan biaya",IF(Q172&lt;0,"Titik 2: lewat batas kredit",IF(Q172&lt;=Parameter!$B$6,"Titik 2: segera kreditkan","Siap dikreditkan")))))))</f>
        <v/>
      </c>
    </row>
    <row r="173" customFormat="false" ht="15" hidden="false" customHeight="false" outlineLevel="0" collapsed="false">
      <c r="A173" s="27"/>
      <c r="B173" s="27"/>
      <c r="C173" s="28"/>
      <c r="D173" s="28"/>
      <c r="E173" s="29"/>
      <c r="F173" s="27"/>
      <c r="G173" s="30"/>
      <c r="H173" s="30"/>
      <c r="I173" s="27"/>
      <c r="J173" s="27"/>
      <c r="K173" s="27"/>
      <c r="L173" s="29"/>
      <c r="M173" s="27"/>
      <c r="N173" s="31" t="str">
        <f aca="false">IF(E173="","",EOMONTH(E173,0))</f>
        <v/>
      </c>
      <c r="O173" s="32" t="str">
        <f aca="false">IF(E173="","",EOMONTH(E173,0)+Parameter!$B$5)</f>
        <v/>
      </c>
      <c r="P173" s="32" t="str">
        <f aca="false">IF(E173="","",EOMONTH(E173,Parameter!$B$4))</f>
        <v/>
      </c>
      <c r="Q173" s="33" t="str">
        <f aca="false">IF(OR(E173="",L173&lt;&gt;""),"",P173-Parameter!$B$9)</f>
        <v/>
      </c>
      <c r="R173" s="34" t="str">
        <f aca="false">IF(OR(G173="",G173=0,H173=""),"",H173/G173)</f>
        <v/>
      </c>
      <c r="S173" s="35" t="str">
        <f aca="false">IF(C173="","",IFERROR(INDEX('Validasi Vendor'!$J$5:$J$505,MATCH(C173,'Validasi Vendor'!$C$5:$C$505,0)),"Belum terdaftar"))</f>
        <v/>
      </c>
      <c r="T173" s="35" t="str">
        <f aca="false">IF(E173="","",IF(L173&lt;&gt;"",IF(EOMONTH(L173,0)&gt;P173,"Dikreditkan lewat batas: periksa","Sudah dikreditkan"),IF(S173&lt;&gt;"Boleh diproses","Titik 1: periksa status vendor",IF(OR(I173&lt;&gt;"Cocok",J173&lt;&gt;"Valid"),"Titik 3: faktur bermasalah",IF(K173="Ya","Titik 2: periksa pembebanan biaya",IF(Q173&lt;0,"Titik 2: lewat batas kredit",IF(Q173&lt;=Parameter!$B$6,"Titik 2: segera kreditkan","Siap dikreditkan")))))))</f>
        <v/>
      </c>
    </row>
    <row r="174" customFormat="false" ht="15" hidden="false" customHeight="false" outlineLevel="0" collapsed="false">
      <c r="A174" s="27"/>
      <c r="B174" s="27"/>
      <c r="C174" s="28"/>
      <c r="D174" s="28"/>
      <c r="E174" s="29"/>
      <c r="F174" s="27"/>
      <c r="G174" s="30"/>
      <c r="H174" s="30"/>
      <c r="I174" s="27"/>
      <c r="J174" s="27"/>
      <c r="K174" s="27"/>
      <c r="L174" s="29"/>
      <c r="M174" s="27"/>
      <c r="N174" s="31" t="str">
        <f aca="false">IF(E174="","",EOMONTH(E174,0))</f>
        <v/>
      </c>
      <c r="O174" s="32" t="str">
        <f aca="false">IF(E174="","",EOMONTH(E174,0)+Parameter!$B$5)</f>
        <v/>
      </c>
      <c r="P174" s="32" t="str">
        <f aca="false">IF(E174="","",EOMONTH(E174,Parameter!$B$4))</f>
        <v/>
      </c>
      <c r="Q174" s="33" t="str">
        <f aca="false">IF(OR(E174="",L174&lt;&gt;""),"",P174-Parameter!$B$9)</f>
        <v/>
      </c>
      <c r="R174" s="34" t="str">
        <f aca="false">IF(OR(G174="",G174=0,H174=""),"",H174/G174)</f>
        <v/>
      </c>
      <c r="S174" s="35" t="str">
        <f aca="false">IF(C174="","",IFERROR(INDEX('Validasi Vendor'!$J$5:$J$505,MATCH(C174,'Validasi Vendor'!$C$5:$C$505,0)),"Belum terdaftar"))</f>
        <v/>
      </c>
      <c r="T174" s="35" t="str">
        <f aca="false">IF(E174="","",IF(L174&lt;&gt;"",IF(EOMONTH(L174,0)&gt;P174,"Dikreditkan lewat batas: periksa","Sudah dikreditkan"),IF(S174&lt;&gt;"Boleh diproses","Titik 1: periksa status vendor",IF(OR(I174&lt;&gt;"Cocok",J174&lt;&gt;"Valid"),"Titik 3: faktur bermasalah",IF(K174="Ya","Titik 2: periksa pembebanan biaya",IF(Q174&lt;0,"Titik 2: lewat batas kredit",IF(Q174&lt;=Parameter!$B$6,"Titik 2: segera kreditkan","Siap dikreditkan")))))))</f>
        <v/>
      </c>
    </row>
    <row r="175" customFormat="false" ht="15" hidden="false" customHeight="false" outlineLevel="0" collapsed="false">
      <c r="A175" s="27"/>
      <c r="B175" s="27"/>
      <c r="C175" s="28"/>
      <c r="D175" s="28"/>
      <c r="E175" s="29"/>
      <c r="F175" s="27"/>
      <c r="G175" s="30"/>
      <c r="H175" s="30"/>
      <c r="I175" s="27"/>
      <c r="J175" s="27"/>
      <c r="K175" s="27"/>
      <c r="L175" s="29"/>
      <c r="M175" s="27"/>
      <c r="N175" s="31" t="str">
        <f aca="false">IF(E175="","",EOMONTH(E175,0))</f>
        <v/>
      </c>
      <c r="O175" s="32" t="str">
        <f aca="false">IF(E175="","",EOMONTH(E175,0)+Parameter!$B$5)</f>
        <v/>
      </c>
      <c r="P175" s="32" t="str">
        <f aca="false">IF(E175="","",EOMONTH(E175,Parameter!$B$4))</f>
        <v/>
      </c>
      <c r="Q175" s="33" t="str">
        <f aca="false">IF(OR(E175="",L175&lt;&gt;""),"",P175-Parameter!$B$9)</f>
        <v/>
      </c>
      <c r="R175" s="34" t="str">
        <f aca="false">IF(OR(G175="",G175=0,H175=""),"",H175/G175)</f>
        <v/>
      </c>
      <c r="S175" s="35" t="str">
        <f aca="false">IF(C175="","",IFERROR(INDEX('Validasi Vendor'!$J$5:$J$505,MATCH(C175,'Validasi Vendor'!$C$5:$C$505,0)),"Belum terdaftar"))</f>
        <v/>
      </c>
      <c r="T175" s="35" t="str">
        <f aca="false">IF(E175="","",IF(L175&lt;&gt;"",IF(EOMONTH(L175,0)&gt;P175,"Dikreditkan lewat batas: periksa","Sudah dikreditkan"),IF(S175&lt;&gt;"Boleh diproses","Titik 1: periksa status vendor",IF(OR(I175&lt;&gt;"Cocok",J175&lt;&gt;"Valid"),"Titik 3: faktur bermasalah",IF(K175="Ya","Titik 2: periksa pembebanan biaya",IF(Q175&lt;0,"Titik 2: lewat batas kredit",IF(Q175&lt;=Parameter!$B$6,"Titik 2: segera kreditkan","Siap dikreditkan")))))))</f>
        <v/>
      </c>
    </row>
    <row r="176" customFormat="false" ht="15" hidden="false" customHeight="false" outlineLevel="0" collapsed="false">
      <c r="A176" s="27"/>
      <c r="B176" s="27"/>
      <c r="C176" s="28"/>
      <c r="D176" s="28"/>
      <c r="E176" s="29"/>
      <c r="F176" s="27"/>
      <c r="G176" s="30"/>
      <c r="H176" s="30"/>
      <c r="I176" s="27"/>
      <c r="J176" s="27"/>
      <c r="K176" s="27"/>
      <c r="L176" s="29"/>
      <c r="M176" s="27"/>
      <c r="N176" s="31" t="str">
        <f aca="false">IF(E176="","",EOMONTH(E176,0))</f>
        <v/>
      </c>
      <c r="O176" s="32" t="str">
        <f aca="false">IF(E176="","",EOMONTH(E176,0)+Parameter!$B$5)</f>
        <v/>
      </c>
      <c r="P176" s="32" t="str">
        <f aca="false">IF(E176="","",EOMONTH(E176,Parameter!$B$4))</f>
        <v/>
      </c>
      <c r="Q176" s="33" t="str">
        <f aca="false">IF(OR(E176="",L176&lt;&gt;""),"",P176-Parameter!$B$9)</f>
        <v/>
      </c>
      <c r="R176" s="34" t="str">
        <f aca="false">IF(OR(G176="",G176=0,H176=""),"",H176/G176)</f>
        <v/>
      </c>
      <c r="S176" s="35" t="str">
        <f aca="false">IF(C176="","",IFERROR(INDEX('Validasi Vendor'!$J$5:$J$505,MATCH(C176,'Validasi Vendor'!$C$5:$C$505,0)),"Belum terdaftar"))</f>
        <v/>
      </c>
      <c r="T176" s="35" t="str">
        <f aca="false">IF(E176="","",IF(L176&lt;&gt;"",IF(EOMONTH(L176,0)&gt;P176,"Dikreditkan lewat batas: periksa","Sudah dikreditkan"),IF(S176&lt;&gt;"Boleh diproses","Titik 1: periksa status vendor",IF(OR(I176&lt;&gt;"Cocok",J176&lt;&gt;"Valid"),"Titik 3: faktur bermasalah",IF(K176="Ya","Titik 2: periksa pembebanan biaya",IF(Q176&lt;0,"Titik 2: lewat batas kredit",IF(Q176&lt;=Parameter!$B$6,"Titik 2: segera kreditkan","Siap dikreditkan")))))))</f>
        <v/>
      </c>
    </row>
    <row r="177" customFormat="false" ht="15" hidden="false" customHeight="false" outlineLevel="0" collapsed="false">
      <c r="A177" s="27"/>
      <c r="B177" s="27"/>
      <c r="C177" s="28"/>
      <c r="D177" s="28"/>
      <c r="E177" s="29"/>
      <c r="F177" s="27"/>
      <c r="G177" s="30"/>
      <c r="H177" s="30"/>
      <c r="I177" s="27"/>
      <c r="J177" s="27"/>
      <c r="K177" s="27"/>
      <c r="L177" s="29"/>
      <c r="M177" s="27"/>
      <c r="N177" s="31" t="str">
        <f aca="false">IF(E177="","",EOMONTH(E177,0))</f>
        <v/>
      </c>
      <c r="O177" s="32" t="str">
        <f aca="false">IF(E177="","",EOMONTH(E177,0)+Parameter!$B$5)</f>
        <v/>
      </c>
      <c r="P177" s="32" t="str">
        <f aca="false">IF(E177="","",EOMONTH(E177,Parameter!$B$4))</f>
        <v/>
      </c>
      <c r="Q177" s="33" t="str">
        <f aca="false">IF(OR(E177="",L177&lt;&gt;""),"",P177-Parameter!$B$9)</f>
        <v/>
      </c>
      <c r="R177" s="34" t="str">
        <f aca="false">IF(OR(G177="",G177=0,H177=""),"",H177/G177)</f>
        <v/>
      </c>
      <c r="S177" s="35" t="str">
        <f aca="false">IF(C177="","",IFERROR(INDEX('Validasi Vendor'!$J$5:$J$505,MATCH(C177,'Validasi Vendor'!$C$5:$C$505,0)),"Belum terdaftar"))</f>
        <v/>
      </c>
      <c r="T177" s="35" t="str">
        <f aca="false">IF(E177="","",IF(L177&lt;&gt;"",IF(EOMONTH(L177,0)&gt;P177,"Dikreditkan lewat batas: periksa","Sudah dikreditkan"),IF(S177&lt;&gt;"Boleh diproses","Titik 1: periksa status vendor",IF(OR(I177&lt;&gt;"Cocok",J177&lt;&gt;"Valid"),"Titik 3: faktur bermasalah",IF(K177="Ya","Titik 2: periksa pembebanan biaya",IF(Q177&lt;0,"Titik 2: lewat batas kredit",IF(Q177&lt;=Parameter!$B$6,"Titik 2: segera kreditkan","Siap dikreditkan")))))))</f>
        <v/>
      </c>
    </row>
    <row r="178" customFormat="false" ht="15" hidden="false" customHeight="false" outlineLevel="0" collapsed="false">
      <c r="A178" s="27"/>
      <c r="B178" s="27"/>
      <c r="C178" s="28"/>
      <c r="D178" s="28"/>
      <c r="E178" s="29"/>
      <c r="F178" s="27"/>
      <c r="G178" s="30"/>
      <c r="H178" s="30"/>
      <c r="I178" s="27"/>
      <c r="J178" s="27"/>
      <c r="K178" s="27"/>
      <c r="L178" s="29"/>
      <c r="M178" s="27"/>
      <c r="N178" s="31" t="str">
        <f aca="false">IF(E178="","",EOMONTH(E178,0))</f>
        <v/>
      </c>
      <c r="O178" s="32" t="str">
        <f aca="false">IF(E178="","",EOMONTH(E178,0)+Parameter!$B$5)</f>
        <v/>
      </c>
      <c r="P178" s="32" t="str">
        <f aca="false">IF(E178="","",EOMONTH(E178,Parameter!$B$4))</f>
        <v/>
      </c>
      <c r="Q178" s="33" t="str">
        <f aca="false">IF(OR(E178="",L178&lt;&gt;""),"",P178-Parameter!$B$9)</f>
        <v/>
      </c>
      <c r="R178" s="34" t="str">
        <f aca="false">IF(OR(G178="",G178=0,H178=""),"",H178/G178)</f>
        <v/>
      </c>
      <c r="S178" s="35" t="str">
        <f aca="false">IF(C178="","",IFERROR(INDEX('Validasi Vendor'!$J$5:$J$505,MATCH(C178,'Validasi Vendor'!$C$5:$C$505,0)),"Belum terdaftar"))</f>
        <v/>
      </c>
      <c r="T178" s="35" t="str">
        <f aca="false">IF(E178="","",IF(L178&lt;&gt;"",IF(EOMONTH(L178,0)&gt;P178,"Dikreditkan lewat batas: periksa","Sudah dikreditkan"),IF(S178&lt;&gt;"Boleh diproses","Titik 1: periksa status vendor",IF(OR(I178&lt;&gt;"Cocok",J178&lt;&gt;"Valid"),"Titik 3: faktur bermasalah",IF(K178="Ya","Titik 2: periksa pembebanan biaya",IF(Q178&lt;0,"Titik 2: lewat batas kredit",IF(Q178&lt;=Parameter!$B$6,"Titik 2: segera kreditkan","Siap dikreditkan")))))))</f>
        <v/>
      </c>
    </row>
    <row r="179" customFormat="false" ht="15" hidden="false" customHeight="false" outlineLevel="0" collapsed="false">
      <c r="A179" s="27"/>
      <c r="B179" s="27"/>
      <c r="C179" s="28"/>
      <c r="D179" s="28"/>
      <c r="E179" s="29"/>
      <c r="F179" s="27"/>
      <c r="G179" s="30"/>
      <c r="H179" s="30"/>
      <c r="I179" s="27"/>
      <c r="J179" s="27"/>
      <c r="K179" s="27"/>
      <c r="L179" s="29"/>
      <c r="M179" s="27"/>
      <c r="N179" s="31" t="str">
        <f aca="false">IF(E179="","",EOMONTH(E179,0))</f>
        <v/>
      </c>
      <c r="O179" s="32" t="str">
        <f aca="false">IF(E179="","",EOMONTH(E179,0)+Parameter!$B$5)</f>
        <v/>
      </c>
      <c r="P179" s="32" t="str">
        <f aca="false">IF(E179="","",EOMONTH(E179,Parameter!$B$4))</f>
        <v/>
      </c>
      <c r="Q179" s="33" t="str">
        <f aca="false">IF(OR(E179="",L179&lt;&gt;""),"",P179-Parameter!$B$9)</f>
        <v/>
      </c>
      <c r="R179" s="34" t="str">
        <f aca="false">IF(OR(G179="",G179=0,H179=""),"",H179/G179)</f>
        <v/>
      </c>
      <c r="S179" s="35" t="str">
        <f aca="false">IF(C179="","",IFERROR(INDEX('Validasi Vendor'!$J$5:$J$505,MATCH(C179,'Validasi Vendor'!$C$5:$C$505,0)),"Belum terdaftar"))</f>
        <v/>
      </c>
      <c r="T179" s="35" t="str">
        <f aca="false">IF(E179="","",IF(L179&lt;&gt;"",IF(EOMONTH(L179,0)&gt;P179,"Dikreditkan lewat batas: periksa","Sudah dikreditkan"),IF(S179&lt;&gt;"Boleh diproses","Titik 1: periksa status vendor",IF(OR(I179&lt;&gt;"Cocok",J179&lt;&gt;"Valid"),"Titik 3: faktur bermasalah",IF(K179="Ya","Titik 2: periksa pembebanan biaya",IF(Q179&lt;0,"Titik 2: lewat batas kredit",IF(Q179&lt;=Parameter!$B$6,"Titik 2: segera kreditkan","Siap dikreditkan")))))))</f>
        <v/>
      </c>
    </row>
    <row r="180" customFormat="false" ht="15" hidden="false" customHeight="false" outlineLevel="0" collapsed="false">
      <c r="A180" s="27"/>
      <c r="B180" s="27"/>
      <c r="C180" s="28"/>
      <c r="D180" s="28"/>
      <c r="E180" s="29"/>
      <c r="F180" s="27"/>
      <c r="G180" s="30"/>
      <c r="H180" s="30"/>
      <c r="I180" s="27"/>
      <c r="J180" s="27"/>
      <c r="K180" s="27"/>
      <c r="L180" s="29"/>
      <c r="M180" s="27"/>
      <c r="N180" s="31" t="str">
        <f aca="false">IF(E180="","",EOMONTH(E180,0))</f>
        <v/>
      </c>
      <c r="O180" s="32" t="str">
        <f aca="false">IF(E180="","",EOMONTH(E180,0)+Parameter!$B$5)</f>
        <v/>
      </c>
      <c r="P180" s="32" t="str">
        <f aca="false">IF(E180="","",EOMONTH(E180,Parameter!$B$4))</f>
        <v/>
      </c>
      <c r="Q180" s="33" t="str">
        <f aca="false">IF(OR(E180="",L180&lt;&gt;""),"",P180-Parameter!$B$9)</f>
        <v/>
      </c>
      <c r="R180" s="34" t="str">
        <f aca="false">IF(OR(G180="",G180=0,H180=""),"",H180/G180)</f>
        <v/>
      </c>
      <c r="S180" s="35" t="str">
        <f aca="false">IF(C180="","",IFERROR(INDEX('Validasi Vendor'!$J$5:$J$505,MATCH(C180,'Validasi Vendor'!$C$5:$C$505,0)),"Belum terdaftar"))</f>
        <v/>
      </c>
      <c r="T180" s="35" t="str">
        <f aca="false">IF(E180="","",IF(L180&lt;&gt;"",IF(EOMONTH(L180,0)&gt;P180,"Dikreditkan lewat batas: periksa","Sudah dikreditkan"),IF(S180&lt;&gt;"Boleh diproses","Titik 1: periksa status vendor",IF(OR(I180&lt;&gt;"Cocok",J180&lt;&gt;"Valid"),"Titik 3: faktur bermasalah",IF(K180="Ya","Titik 2: periksa pembebanan biaya",IF(Q180&lt;0,"Titik 2: lewat batas kredit",IF(Q180&lt;=Parameter!$B$6,"Titik 2: segera kreditkan","Siap dikreditkan")))))))</f>
        <v/>
      </c>
    </row>
    <row r="181" customFormat="false" ht="15" hidden="false" customHeight="false" outlineLevel="0" collapsed="false">
      <c r="A181" s="27"/>
      <c r="B181" s="27"/>
      <c r="C181" s="28"/>
      <c r="D181" s="28"/>
      <c r="E181" s="29"/>
      <c r="F181" s="27"/>
      <c r="G181" s="30"/>
      <c r="H181" s="30"/>
      <c r="I181" s="27"/>
      <c r="J181" s="27"/>
      <c r="K181" s="27"/>
      <c r="L181" s="29"/>
      <c r="M181" s="27"/>
      <c r="N181" s="31" t="str">
        <f aca="false">IF(E181="","",EOMONTH(E181,0))</f>
        <v/>
      </c>
      <c r="O181" s="32" t="str">
        <f aca="false">IF(E181="","",EOMONTH(E181,0)+Parameter!$B$5)</f>
        <v/>
      </c>
      <c r="P181" s="32" t="str">
        <f aca="false">IF(E181="","",EOMONTH(E181,Parameter!$B$4))</f>
        <v/>
      </c>
      <c r="Q181" s="33" t="str">
        <f aca="false">IF(OR(E181="",L181&lt;&gt;""),"",P181-Parameter!$B$9)</f>
        <v/>
      </c>
      <c r="R181" s="34" t="str">
        <f aca="false">IF(OR(G181="",G181=0,H181=""),"",H181/G181)</f>
        <v/>
      </c>
      <c r="S181" s="35" t="str">
        <f aca="false">IF(C181="","",IFERROR(INDEX('Validasi Vendor'!$J$5:$J$505,MATCH(C181,'Validasi Vendor'!$C$5:$C$505,0)),"Belum terdaftar"))</f>
        <v/>
      </c>
      <c r="T181" s="35" t="str">
        <f aca="false">IF(E181="","",IF(L181&lt;&gt;"",IF(EOMONTH(L181,0)&gt;P181,"Dikreditkan lewat batas: periksa","Sudah dikreditkan"),IF(S181&lt;&gt;"Boleh diproses","Titik 1: periksa status vendor",IF(OR(I181&lt;&gt;"Cocok",J181&lt;&gt;"Valid"),"Titik 3: faktur bermasalah",IF(K181="Ya","Titik 2: periksa pembebanan biaya",IF(Q181&lt;0,"Titik 2: lewat batas kredit",IF(Q181&lt;=Parameter!$B$6,"Titik 2: segera kreditkan","Siap dikreditkan")))))))</f>
        <v/>
      </c>
    </row>
    <row r="182" customFormat="false" ht="15" hidden="false" customHeight="false" outlineLevel="0" collapsed="false">
      <c r="A182" s="27"/>
      <c r="B182" s="27"/>
      <c r="C182" s="28"/>
      <c r="D182" s="28"/>
      <c r="E182" s="29"/>
      <c r="F182" s="27"/>
      <c r="G182" s="30"/>
      <c r="H182" s="30"/>
      <c r="I182" s="27"/>
      <c r="J182" s="27"/>
      <c r="K182" s="27"/>
      <c r="L182" s="29"/>
      <c r="M182" s="27"/>
      <c r="N182" s="31" t="str">
        <f aca="false">IF(E182="","",EOMONTH(E182,0))</f>
        <v/>
      </c>
      <c r="O182" s="32" t="str">
        <f aca="false">IF(E182="","",EOMONTH(E182,0)+Parameter!$B$5)</f>
        <v/>
      </c>
      <c r="P182" s="32" t="str">
        <f aca="false">IF(E182="","",EOMONTH(E182,Parameter!$B$4))</f>
        <v/>
      </c>
      <c r="Q182" s="33" t="str">
        <f aca="false">IF(OR(E182="",L182&lt;&gt;""),"",P182-Parameter!$B$9)</f>
        <v/>
      </c>
      <c r="R182" s="34" t="str">
        <f aca="false">IF(OR(G182="",G182=0,H182=""),"",H182/G182)</f>
        <v/>
      </c>
      <c r="S182" s="35" t="str">
        <f aca="false">IF(C182="","",IFERROR(INDEX('Validasi Vendor'!$J$5:$J$505,MATCH(C182,'Validasi Vendor'!$C$5:$C$505,0)),"Belum terdaftar"))</f>
        <v/>
      </c>
      <c r="T182" s="35" t="str">
        <f aca="false">IF(E182="","",IF(L182&lt;&gt;"",IF(EOMONTH(L182,0)&gt;P182,"Dikreditkan lewat batas: periksa","Sudah dikreditkan"),IF(S182&lt;&gt;"Boleh diproses","Titik 1: periksa status vendor",IF(OR(I182&lt;&gt;"Cocok",J182&lt;&gt;"Valid"),"Titik 3: faktur bermasalah",IF(K182="Ya","Titik 2: periksa pembebanan biaya",IF(Q182&lt;0,"Titik 2: lewat batas kredit",IF(Q182&lt;=Parameter!$B$6,"Titik 2: segera kreditkan","Siap dikreditkan")))))))</f>
        <v/>
      </c>
    </row>
    <row r="183" customFormat="false" ht="15" hidden="false" customHeight="false" outlineLevel="0" collapsed="false">
      <c r="A183" s="27"/>
      <c r="B183" s="27"/>
      <c r="C183" s="28"/>
      <c r="D183" s="28"/>
      <c r="E183" s="29"/>
      <c r="F183" s="27"/>
      <c r="G183" s="30"/>
      <c r="H183" s="30"/>
      <c r="I183" s="27"/>
      <c r="J183" s="27"/>
      <c r="K183" s="27"/>
      <c r="L183" s="29"/>
      <c r="M183" s="27"/>
      <c r="N183" s="31" t="str">
        <f aca="false">IF(E183="","",EOMONTH(E183,0))</f>
        <v/>
      </c>
      <c r="O183" s="32" t="str">
        <f aca="false">IF(E183="","",EOMONTH(E183,0)+Parameter!$B$5)</f>
        <v/>
      </c>
      <c r="P183" s="32" t="str">
        <f aca="false">IF(E183="","",EOMONTH(E183,Parameter!$B$4))</f>
        <v/>
      </c>
      <c r="Q183" s="33" t="str">
        <f aca="false">IF(OR(E183="",L183&lt;&gt;""),"",P183-Parameter!$B$9)</f>
        <v/>
      </c>
      <c r="R183" s="34" t="str">
        <f aca="false">IF(OR(G183="",G183=0,H183=""),"",H183/G183)</f>
        <v/>
      </c>
      <c r="S183" s="35" t="str">
        <f aca="false">IF(C183="","",IFERROR(INDEX('Validasi Vendor'!$J$5:$J$505,MATCH(C183,'Validasi Vendor'!$C$5:$C$505,0)),"Belum terdaftar"))</f>
        <v/>
      </c>
      <c r="T183" s="35" t="str">
        <f aca="false">IF(E183="","",IF(L183&lt;&gt;"",IF(EOMONTH(L183,0)&gt;P183,"Dikreditkan lewat batas: periksa","Sudah dikreditkan"),IF(S183&lt;&gt;"Boleh diproses","Titik 1: periksa status vendor",IF(OR(I183&lt;&gt;"Cocok",J183&lt;&gt;"Valid"),"Titik 3: faktur bermasalah",IF(K183="Ya","Titik 2: periksa pembebanan biaya",IF(Q183&lt;0,"Titik 2: lewat batas kredit",IF(Q183&lt;=Parameter!$B$6,"Titik 2: segera kreditkan","Siap dikreditkan")))))))</f>
        <v/>
      </c>
    </row>
    <row r="184" customFormat="false" ht="15" hidden="false" customHeight="false" outlineLevel="0" collapsed="false">
      <c r="A184" s="27"/>
      <c r="B184" s="27"/>
      <c r="C184" s="28"/>
      <c r="D184" s="28"/>
      <c r="E184" s="29"/>
      <c r="F184" s="27"/>
      <c r="G184" s="30"/>
      <c r="H184" s="30"/>
      <c r="I184" s="27"/>
      <c r="J184" s="27"/>
      <c r="K184" s="27"/>
      <c r="L184" s="29"/>
      <c r="M184" s="27"/>
      <c r="N184" s="31" t="str">
        <f aca="false">IF(E184="","",EOMONTH(E184,0))</f>
        <v/>
      </c>
      <c r="O184" s="32" t="str">
        <f aca="false">IF(E184="","",EOMONTH(E184,0)+Parameter!$B$5)</f>
        <v/>
      </c>
      <c r="P184" s="32" t="str">
        <f aca="false">IF(E184="","",EOMONTH(E184,Parameter!$B$4))</f>
        <v/>
      </c>
      <c r="Q184" s="33" t="str">
        <f aca="false">IF(OR(E184="",L184&lt;&gt;""),"",P184-Parameter!$B$9)</f>
        <v/>
      </c>
      <c r="R184" s="34" t="str">
        <f aca="false">IF(OR(G184="",G184=0,H184=""),"",H184/G184)</f>
        <v/>
      </c>
      <c r="S184" s="35" t="str">
        <f aca="false">IF(C184="","",IFERROR(INDEX('Validasi Vendor'!$J$5:$J$505,MATCH(C184,'Validasi Vendor'!$C$5:$C$505,0)),"Belum terdaftar"))</f>
        <v/>
      </c>
      <c r="T184" s="35" t="str">
        <f aca="false">IF(E184="","",IF(L184&lt;&gt;"",IF(EOMONTH(L184,0)&gt;P184,"Dikreditkan lewat batas: periksa","Sudah dikreditkan"),IF(S184&lt;&gt;"Boleh diproses","Titik 1: periksa status vendor",IF(OR(I184&lt;&gt;"Cocok",J184&lt;&gt;"Valid"),"Titik 3: faktur bermasalah",IF(K184="Ya","Titik 2: periksa pembebanan biaya",IF(Q184&lt;0,"Titik 2: lewat batas kredit",IF(Q184&lt;=Parameter!$B$6,"Titik 2: segera kreditkan","Siap dikreditkan")))))))</f>
        <v/>
      </c>
    </row>
    <row r="185" customFormat="false" ht="15" hidden="false" customHeight="false" outlineLevel="0" collapsed="false">
      <c r="A185" s="27"/>
      <c r="B185" s="27"/>
      <c r="C185" s="28"/>
      <c r="D185" s="28"/>
      <c r="E185" s="29"/>
      <c r="F185" s="27"/>
      <c r="G185" s="30"/>
      <c r="H185" s="30"/>
      <c r="I185" s="27"/>
      <c r="J185" s="27"/>
      <c r="K185" s="27"/>
      <c r="L185" s="29"/>
      <c r="M185" s="27"/>
      <c r="N185" s="31" t="str">
        <f aca="false">IF(E185="","",EOMONTH(E185,0))</f>
        <v/>
      </c>
      <c r="O185" s="32" t="str">
        <f aca="false">IF(E185="","",EOMONTH(E185,0)+Parameter!$B$5)</f>
        <v/>
      </c>
      <c r="P185" s="32" t="str">
        <f aca="false">IF(E185="","",EOMONTH(E185,Parameter!$B$4))</f>
        <v/>
      </c>
      <c r="Q185" s="33" t="str">
        <f aca="false">IF(OR(E185="",L185&lt;&gt;""),"",P185-Parameter!$B$9)</f>
        <v/>
      </c>
      <c r="R185" s="34" t="str">
        <f aca="false">IF(OR(G185="",G185=0,H185=""),"",H185/G185)</f>
        <v/>
      </c>
      <c r="S185" s="35" t="str">
        <f aca="false">IF(C185="","",IFERROR(INDEX('Validasi Vendor'!$J$5:$J$505,MATCH(C185,'Validasi Vendor'!$C$5:$C$505,0)),"Belum terdaftar"))</f>
        <v/>
      </c>
      <c r="T185" s="35" t="str">
        <f aca="false">IF(E185="","",IF(L185&lt;&gt;"",IF(EOMONTH(L185,0)&gt;P185,"Dikreditkan lewat batas: periksa","Sudah dikreditkan"),IF(S185&lt;&gt;"Boleh diproses","Titik 1: periksa status vendor",IF(OR(I185&lt;&gt;"Cocok",J185&lt;&gt;"Valid"),"Titik 3: faktur bermasalah",IF(K185="Ya","Titik 2: periksa pembebanan biaya",IF(Q185&lt;0,"Titik 2: lewat batas kredit",IF(Q185&lt;=Parameter!$B$6,"Titik 2: segera kreditkan","Siap dikreditkan")))))))</f>
        <v/>
      </c>
    </row>
    <row r="186" customFormat="false" ht="15" hidden="false" customHeight="false" outlineLevel="0" collapsed="false">
      <c r="A186" s="27"/>
      <c r="B186" s="27"/>
      <c r="C186" s="28"/>
      <c r="D186" s="28"/>
      <c r="E186" s="29"/>
      <c r="F186" s="27"/>
      <c r="G186" s="30"/>
      <c r="H186" s="30"/>
      <c r="I186" s="27"/>
      <c r="J186" s="27"/>
      <c r="K186" s="27"/>
      <c r="L186" s="29"/>
      <c r="M186" s="27"/>
      <c r="N186" s="31" t="str">
        <f aca="false">IF(E186="","",EOMONTH(E186,0))</f>
        <v/>
      </c>
      <c r="O186" s="32" t="str">
        <f aca="false">IF(E186="","",EOMONTH(E186,0)+Parameter!$B$5)</f>
        <v/>
      </c>
      <c r="P186" s="32" t="str">
        <f aca="false">IF(E186="","",EOMONTH(E186,Parameter!$B$4))</f>
        <v/>
      </c>
      <c r="Q186" s="33" t="str">
        <f aca="false">IF(OR(E186="",L186&lt;&gt;""),"",P186-Parameter!$B$9)</f>
        <v/>
      </c>
      <c r="R186" s="34" t="str">
        <f aca="false">IF(OR(G186="",G186=0,H186=""),"",H186/G186)</f>
        <v/>
      </c>
      <c r="S186" s="35" t="str">
        <f aca="false">IF(C186="","",IFERROR(INDEX('Validasi Vendor'!$J$5:$J$505,MATCH(C186,'Validasi Vendor'!$C$5:$C$505,0)),"Belum terdaftar"))</f>
        <v/>
      </c>
      <c r="T186" s="35" t="str">
        <f aca="false">IF(E186="","",IF(L186&lt;&gt;"",IF(EOMONTH(L186,0)&gt;P186,"Dikreditkan lewat batas: periksa","Sudah dikreditkan"),IF(S186&lt;&gt;"Boleh diproses","Titik 1: periksa status vendor",IF(OR(I186&lt;&gt;"Cocok",J186&lt;&gt;"Valid"),"Titik 3: faktur bermasalah",IF(K186="Ya","Titik 2: periksa pembebanan biaya",IF(Q186&lt;0,"Titik 2: lewat batas kredit",IF(Q186&lt;=Parameter!$B$6,"Titik 2: segera kreditkan","Siap dikreditkan")))))))</f>
        <v/>
      </c>
    </row>
    <row r="187" customFormat="false" ht="15" hidden="false" customHeight="false" outlineLevel="0" collapsed="false">
      <c r="A187" s="27"/>
      <c r="B187" s="27"/>
      <c r="C187" s="28"/>
      <c r="D187" s="28"/>
      <c r="E187" s="29"/>
      <c r="F187" s="27"/>
      <c r="G187" s="30"/>
      <c r="H187" s="30"/>
      <c r="I187" s="27"/>
      <c r="J187" s="27"/>
      <c r="K187" s="27"/>
      <c r="L187" s="29"/>
      <c r="M187" s="27"/>
      <c r="N187" s="31" t="str">
        <f aca="false">IF(E187="","",EOMONTH(E187,0))</f>
        <v/>
      </c>
      <c r="O187" s="32" t="str">
        <f aca="false">IF(E187="","",EOMONTH(E187,0)+Parameter!$B$5)</f>
        <v/>
      </c>
      <c r="P187" s="32" t="str">
        <f aca="false">IF(E187="","",EOMONTH(E187,Parameter!$B$4))</f>
        <v/>
      </c>
      <c r="Q187" s="33" t="str">
        <f aca="false">IF(OR(E187="",L187&lt;&gt;""),"",P187-Parameter!$B$9)</f>
        <v/>
      </c>
      <c r="R187" s="34" t="str">
        <f aca="false">IF(OR(G187="",G187=0,H187=""),"",H187/G187)</f>
        <v/>
      </c>
      <c r="S187" s="35" t="str">
        <f aca="false">IF(C187="","",IFERROR(INDEX('Validasi Vendor'!$J$5:$J$505,MATCH(C187,'Validasi Vendor'!$C$5:$C$505,0)),"Belum terdaftar"))</f>
        <v/>
      </c>
      <c r="T187" s="35" t="str">
        <f aca="false">IF(E187="","",IF(L187&lt;&gt;"",IF(EOMONTH(L187,0)&gt;P187,"Dikreditkan lewat batas: periksa","Sudah dikreditkan"),IF(S187&lt;&gt;"Boleh diproses","Titik 1: periksa status vendor",IF(OR(I187&lt;&gt;"Cocok",J187&lt;&gt;"Valid"),"Titik 3: faktur bermasalah",IF(K187="Ya","Titik 2: periksa pembebanan biaya",IF(Q187&lt;0,"Titik 2: lewat batas kredit",IF(Q187&lt;=Parameter!$B$6,"Titik 2: segera kreditkan","Siap dikreditkan")))))))</f>
        <v/>
      </c>
    </row>
    <row r="188" customFormat="false" ht="15" hidden="false" customHeight="false" outlineLevel="0" collapsed="false">
      <c r="A188" s="27"/>
      <c r="B188" s="27"/>
      <c r="C188" s="28"/>
      <c r="D188" s="28"/>
      <c r="E188" s="29"/>
      <c r="F188" s="27"/>
      <c r="G188" s="30"/>
      <c r="H188" s="30"/>
      <c r="I188" s="27"/>
      <c r="J188" s="27"/>
      <c r="K188" s="27"/>
      <c r="L188" s="29"/>
      <c r="M188" s="27"/>
      <c r="N188" s="31" t="str">
        <f aca="false">IF(E188="","",EOMONTH(E188,0))</f>
        <v/>
      </c>
      <c r="O188" s="32" t="str">
        <f aca="false">IF(E188="","",EOMONTH(E188,0)+Parameter!$B$5)</f>
        <v/>
      </c>
      <c r="P188" s="32" t="str">
        <f aca="false">IF(E188="","",EOMONTH(E188,Parameter!$B$4))</f>
        <v/>
      </c>
      <c r="Q188" s="33" t="str">
        <f aca="false">IF(OR(E188="",L188&lt;&gt;""),"",P188-Parameter!$B$9)</f>
        <v/>
      </c>
      <c r="R188" s="34" t="str">
        <f aca="false">IF(OR(G188="",G188=0,H188=""),"",H188/G188)</f>
        <v/>
      </c>
      <c r="S188" s="35" t="str">
        <f aca="false">IF(C188="","",IFERROR(INDEX('Validasi Vendor'!$J$5:$J$505,MATCH(C188,'Validasi Vendor'!$C$5:$C$505,0)),"Belum terdaftar"))</f>
        <v/>
      </c>
      <c r="T188" s="35" t="str">
        <f aca="false">IF(E188="","",IF(L188&lt;&gt;"",IF(EOMONTH(L188,0)&gt;P188,"Dikreditkan lewat batas: periksa","Sudah dikreditkan"),IF(S188&lt;&gt;"Boleh diproses","Titik 1: periksa status vendor",IF(OR(I188&lt;&gt;"Cocok",J188&lt;&gt;"Valid"),"Titik 3: faktur bermasalah",IF(K188="Ya","Titik 2: periksa pembebanan biaya",IF(Q188&lt;0,"Titik 2: lewat batas kredit",IF(Q188&lt;=Parameter!$B$6,"Titik 2: segera kreditkan","Siap dikreditkan")))))))</f>
        <v/>
      </c>
    </row>
    <row r="189" customFormat="false" ht="15" hidden="false" customHeight="false" outlineLevel="0" collapsed="false">
      <c r="A189" s="27"/>
      <c r="B189" s="27"/>
      <c r="C189" s="28"/>
      <c r="D189" s="28"/>
      <c r="E189" s="29"/>
      <c r="F189" s="27"/>
      <c r="G189" s="30"/>
      <c r="H189" s="30"/>
      <c r="I189" s="27"/>
      <c r="J189" s="27"/>
      <c r="K189" s="27"/>
      <c r="L189" s="29"/>
      <c r="M189" s="27"/>
      <c r="N189" s="31" t="str">
        <f aca="false">IF(E189="","",EOMONTH(E189,0))</f>
        <v/>
      </c>
      <c r="O189" s="32" t="str">
        <f aca="false">IF(E189="","",EOMONTH(E189,0)+Parameter!$B$5)</f>
        <v/>
      </c>
      <c r="P189" s="32" t="str">
        <f aca="false">IF(E189="","",EOMONTH(E189,Parameter!$B$4))</f>
        <v/>
      </c>
      <c r="Q189" s="33" t="str">
        <f aca="false">IF(OR(E189="",L189&lt;&gt;""),"",P189-Parameter!$B$9)</f>
        <v/>
      </c>
      <c r="R189" s="34" t="str">
        <f aca="false">IF(OR(G189="",G189=0,H189=""),"",H189/G189)</f>
        <v/>
      </c>
      <c r="S189" s="35" t="str">
        <f aca="false">IF(C189="","",IFERROR(INDEX('Validasi Vendor'!$J$5:$J$505,MATCH(C189,'Validasi Vendor'!$C$5:$C$505,0)),"Belum terdaftar"))</f>
        <v/>
      </c>
      <c r="T189" s="35" t="str">
        <f aca="false">IF(E189="","",IF(L189&lt;&gt;"",IF(EOMONTH(L189,0)&gt;P189,"Dikreditkan lewat batas: periksa","Sudah dikreditkan"),IF(S189&lt;&gt;"Boleh diproses","Titik 1: periksa status vendor",IF(OR(I189&lt;&gt;"Cocok",J189&lt;&gt;"Valid"),"Titik 3: faktur bermasalah",IF(K189="Ya","Titik 2: periksa pembebanan biaya",IF(Q189&lt;0,"Titik 2: lewat batas kredit",IF(Q189&lt;=Parameter!$B$6,"Titik 2: segera kreditkan","Siap dikreditkan")))))))</f>
        <v/>
      </c>
    </row>
    <row r="190" customFormat="false" ht="15" hidden="false" customHeight="false" outlineLevel="0" collapsed="false">
      <c r="A190" s="27"/>
      <c r="B190" s="27"/>
      <c r="C190" s="28"/>
      <c r="D190" s="28"/>
      <c r="E190" s="29"/>
      <c r="F190" s="27"/>
      <c r="G190" s="30"/>
      <c r="H190" s="30"/>
      <c r="I190" s="27"/>
      <c r="J190" s="27"/>
      <c r="K190" s="27"/>
      <c r="L190" s="29"/>
      <c r="M190" s="27"/>
      <c r="N190" s="31" t="str">
        <f aca="false">IF(E190="","",EOMONTH(E190,0))</f>
        <v/>
      </c>
      <c r="O190" s="32" t="str">
        <f aca="false">IF(E190="","",EOMONTH(E190,0)+Parameter!$B$5)</f>
        <v/>
      </c>
      <c r="P190" s="32" t="str">
        <f aca="false">IF(E190="","",EOMONTH(E190,Parameter!$B$4))</f>
        <v/>
      </c>
      <c r="Q190" s="33" t="str">
        <f aca="false">IF(OR(E190="",L190&lt;&gt;""),"",P190-Parameter!$B$9)</f>
        <v/>
      </c>
      <c r="R190" s="34" t="str">
        <f aca="false">IF(OR(G190="",G190=0,H190=""),"",H190/G190)</f>
        <v/>
      </c>
      <c r="S190" s="35" t="str">
        <f aca="false">IF(C190="","",IFERROR(INDEX('Validasi Vendor'!$J$5:$J$505,MATCH(C190,'Validasi Vendor'!$C$5:$C$505,0)),"Belum terdaftar"))</f>
        <v/>
      </c>
      <c r="T190" s="35" t="str">
        <f aca="false">IF(E190="","",IF(L190&lt;&gt;"",IF(EOMONTH(L190,0)&gt;P190,"Dikreditkan lewat batas: periksa","Sudah dikreditkan"),IF(S190&lt;&gt;"Boleh diproses","Titik 1: periksa status vendor",IF(OR(I190&lt;&gt;"Cocok",J190&lt;&gt;"Valid"),"Titik 3: faktur bermasalah",IF(K190="Ya","Titik 2: periksa pembebanan biaya",IF(Q190&lt;0,"Titik 2: lewat batas kredit",IF(Q190&lt;=Parameter!$B$6,"Titik 2: segera kreditkan","Siap dikreditkan")))))))</f>
        <v/>
      </c>
    </row>
    <row r="191" customFormat="false" ht="15" hidden="false" customHeight="false" outlineLevel="0" collapsed="false">
      <c r="A191" s="27"/>
      <c r="B191" s="27"/>
      <c r="C191" s="28"/>
      <c r="D191" s="28"/>
      <c r="E191" s="29"/>
      <c r="F191" s="27"/>
      <c r="G191" s="30"/>
      <c r="H191" s="30"/>
      <c r="I191" s="27"/>
      <c r="J191" s="27"/>
      <c r="K191" s="27"/>
      <c r="L191" s="29"/>
      <c r="M191" s="27"/>
      <c r="N191" s="31" t="str">
        <f aca="false">IF(E191="","",EOMONTH(E191,0))</f>
        <v/>
      </c>
      <c r="O191" s="32" t="str">
        <f aca="false">IF(E191="","",EOMONTH(E191,0)+Parameter!$B$5)</f>
        <v/>
      </c>
      <c r="P191" s="32" t="str">
        <f aca="false">IF(E191="","",EOMONTH(E191,Parameter!$B$4))</f>
        <v/>
      </c>
      <c r="Q191" s="33" t="str">
        <f aca="false">IF(OR(E191="",L191&lt;&gt;""),"",P191-Parameter!$B$9)</f>
        <v/>
      </c>
      <c r="R191" s="34" t="str">
        <f aca="false">IF(OR(G191="",G191=0,H191=""),"",H191/G191)</f>
        <v/>
      </c>
      <c r="S191" s="35" t="str">
        <f aca="false">IF(C191="","",IFERROR(INDEX('Validasi Vendor'!$J$5:$J$505,MATCH(C191,'Validasi Vendor'!$C$5:$C$505,0)),"Belum terdaftar"))</f>
        <v/>
      </c>
      <c r="T191" s="35" t="str">
        <f aca="false">IF(E191="","",IF(L191&lt;&gt;"",IF(EOMONTH(L191,0)&gt;P191,"Dikreditkan lewat batas: periksa","Sudah dikreditkan"),IF(S191&lt;&gt;"Boleh diproses","Titik 1: periksa status vendor",IF(OR(I191&lt;&gt;"Cocok",J191&lt;&gt;"Valid"),"Titik 3: faktur bermasalah",IF(K191="Ya","Titik 2: periksa pembebanan biaya",IF(Q191&lt;0,"Titik 2: lewat batas kredit",IF(Q191&lt;=Parameter!$B$6,"Titik 2: segera kreditkan","Siap dikreditkan")))))))</f>
        <v/>
      </c>
    </row>
    <row r="192" customFormat="false" ht="15" hidden="false" customHeight="false" outlineLevel="0" collapsed="false">
      <c r="A192" s="27"/>
      <c r="B192" s="27"/>
      <c r="C192" s="28"/>
      <c r="D192" s="28"/>
      <c r="E192" s="29"/>
      <c r="F192" s="27"/>
      <c r="G192" s="30"/>
      <c r="H192" s="30"/>
      <c r="I192" s="27"/>
      <c r="J192" s="27"/>
      <c r="K192" s="27"/>
      <c r="L192" s="29"/>
      <c r="M192" s="27"/>
      <c r="N192" s="31" t="str">
        <f aca="false">IF(E192="","",EOMONTH(E192,0))</f>
        <v/>
      </c>
      <c r="O192" s="32" t="str">
        <f aca="false">IF(E192="","",EOMONTH(E192,0)+Parameter!$B$5)</f>
        <v/>
      </c>
      <c r="P192" s="32" t="str">
        <f aca="false">IF(E192="","",EOMONTH(E192,Parameter!$B$4))</f>
        <v/>
      </c>
      <c r="Q192" s="33" t="str">
        <f aca="false">IF(OR(E192="",L192&lt;&gt;""),"",P192-Parameter!$B$9)</f>
        <v/>
      </c>
      <c r="R192" s="34" t="str">
        <f aca="false">IF(OR(G192="",G192=0,H192=""),"",H192/G192)</f>
        <v/>
      </c>
      <c r="S192" s="35" t="str">
        <f aca="false">IF(C192="","",IFERROR(INDEX('Validasi Vendor'!$J$5:$J$505,MATCH(C192,'Validasi Vendor'!$C$5:$C$505,0)),"Belum terdaftar"))</f>
        <v/>
      </c>
      <c r="T192" s="35" t="str">
        <f aca="false">IF(E192="","",IF(L192&lt;&gt;"",IF(EOMONTH(L192,0)&gt;P192,"Dikreditkan lewat batas: periksa","Sudah dikreditkan"),IF(S192&lt;&gt;"Boleh diproses","Titik 1: periksa status vendor",IF(OR(I192&lt;&gt;"Cocok",J192&lt;&gt;"Valid"),"Titik 3: faktur bermasalah",IF(K192="Ya","Titik 2: periksa pembebanan biaya",IF(Q192&lt;0,"Titik 2: lewat batas kredit",IF(Q192&lt;=Parameter!$B$6,"Titik 2: segera kreditkan","Siap dikreditkan")))))))</f>
        <v/>
      </c>
    </row>
    <row r="193" customFormat="false" ht="15" hidden="false" customHeight="false" outlineLevel="0" collapsed="false">
      <c r="A193" s="27"/>
      <c r="B193" s="27"/>
      <c r="C193" s="28"/>
      <c r="D193" s="28"/>
      <c r="E193" s="29"/>
      <c r="F193" s="27"/>
      <c r="G193" s="30"/>
      <c r="H193" s="30"/>
      <c r="I193" s="27"/>
      <c r="J193" s="27"/>
      <c r="K193" s="27"/>
      <c r="L193" s="29"/>
      <c r="M193" s="27"/>
      <c r="N193" s="31" t="str">
        <f aca="false">IF(E193="","",EOMONTH(E193,0))</f>
        <v/>
      </c>
      <c r="O193" s="32" t="str">
        <f aca="false">IF(E193="","",EOMONTH(E193,0)+Parameter!$B$5)</f>
        <v/>
      </c>
      <c r="P193" s="32" t="str">
        <f aca="false">IF(E193="","",EOMONTH(E193,Parameter!$B$4))</f>
        <v/>
      </c>
      <c r="Q193" s="33" t="str">
        <f aca="false">IF(OR(E193="",L193&lt;&gt;""),"",P193-Parameter!$B$9)</f>
        <v/>
      </c>
      <c r="R193" s="34" t="str">
        <f aca="false">IF(OR(G193="",G193=0,H193=""),"",H193/G193)</f>
        <v/>
      </c>
      <c r="S193" s="35" t="str">
        <f aca="false">IF(C193="","",IFERROR(INDEX('Validasi Vendor'!$J$5:$J$505,MATCH(C193,'Validasi Vendor'!$C$5:$C$505,0)),"Belum terdaftar"))</f>
        <v/>
      </c>
      <c r="T193" s="35" t="str">
        <f aca="false">IF(E193="","",IF(L193&lt;&gt;"",IF(EOMONTH(L193,0)&gt;P193,"Dikreditkan lewat batas: periksa","Sudah dikreditkan"),IF(S193&lt;&gt;"Boleh diproses","Titik 1: periksa status vendor",IF(OR(I193&lt;&gt;"Cocok",J193&lt;&gt;"Valid"),"Titik 3: faktur bermasalah",IF(K193="Ya","Titik 2: periksa pembebanan biaya",IF(Q193&lt;0,"Titik 2: lewat batas kredit",IF(Q193&lt;=Parameter!$B$6,"Titik 2: segera kreditkan","Siap dikreditkan")))))))</f>
        <v/>
      </c>
    </row>
    <row r="194" customFormat="false" ht="15" hidden="false" customHeight="false" outlineLevel="0" collapsed="false">
      <c r="A194" s="27"/>
      <c r="B194" s="27"/>
      <c r="C194" s="28"/>
      <c r="D194" s="28"/>
      <c r="E194" s="29"/>
      <c r="F194" s="27"/>
      <c r="G194" s="30"/>
      <c r="H194" s="30"/>
      <c r="I194" s="27"/>
      <c r="J194" s="27"/>
      <c r="K194" s="27"/>
      <c r="L194" s="29"/>
      <c r="M194" s="27"/>
      <c r="N194" s="31" t="str">
        <f aca="false">IF(E194="","",EOMONTH(E194,0))</f>
        <v/>
      </c>
      <c r="O194" s="32" t="str">
        <f aca="false">IF(E194="","",EOMONTH(E194,0)+Parameter!$B$5)</f>
        <v/>
      </c>
      <c r="P194" s="32" t="str">
        <f aca="false">IF(E194="","",EOMONTH(E194,Parameter!$B$4))</f>
        <v/>
      </c>
      <c r="Q194" s="33" t="str">
        <f aca="false">IF(OR(E194="",L194&lt;&gt;""),"",P194-Parameter!$B$9)</f>
        <v/>
      </c>
      <c r="R194" s="34" t="str">
        <f aca="false">IF(OR(G194="",G194=0,H194=""),"",H194/G194)</f>
        <v/>
      </c>
      <c r="S194" s="35" t="str">
        <f aca="false">IF(C194="","",IFERROR(INDEX('Validasi Vendor'!$J$5:$J$505,MATCH(C194,'Validasi Vendor'!$C$5:$C$505,0)),"Belum terdaftar"))</f>
        <v/>
      </c>
      <c r="T194" s="35" t="str">
        <f aca="false">IF(E194="","",IF(L194&lt;&gt;"",IF(EOMONTH(L194,0)&gt;P194,"Dikreditkan lewat batas: periksa","Sudah dikreditkan"),IF(S194&lt;&gt;"Boleh diproses","Titik 1: periksa status vendor",IF(OR(I194&lt;&gt;"Cocok",J194&lt;&gt;"Valid"),"Titik 3: faktur bermasalah",IF(K194="Ya","Titik 2: periksa pembebanan biaya",IF(Q194&lt;0,"Titik 2: lewat batas kredit",IF(Q194&lt;=Parameter!$B$6,"Titik 2: segera kreditkan","Siap dikreditkan")))))))</f>
        <v/>
      </c>
    </row>
    <row r="195" customFormat="false" ht="15" hidden="false" customHeight="false" outlineLevel="0" collapsed="false">
      <c r="A195" s="27"/>
      <c r="B195" s="27"/>
      <c r="C195" s="28"/>
      <c r="D195" s="28"/>
      <c r="E195" s="29"/>
      <c r="F195" s="27"/>
      <c r="G195" s="30"/>
      <c r="H195" s="30"/>
      <c r="I195" s="27"/>
      <c r="J195" s="27"/>
      <c r="K195" s="27"/>
      <c r="L195" s="29"/>
      <c r="M195" s="27"/>
      <c r="N195" s="31" t="str">
        <f aca="false">IF(E195="","",EOMONTH(E195,0))</f>
        <v/>
      </c>
      <c r="O195" s="32" t="str">
        <f aca="false">IF(E195="","",EOMONTH(E195,0)+Parameter!$B$5)</f>
        <v/>
      </c>
      <c r="P195" s="32" t="str">
        <f aca="false">IF(E195="","",EOMONTH(E195,Parameter!$B$4))</f>
        <v/>
      </c>
      <c r="Q195" s="33" t="str">
        <f aca="false">IF(OR(E195="",L195&lt;&gt;""),"",P195-Parameter!$B$9)</f>
        <v/>
      </c>
      <c r="R195" s="34" t="str">
        <f aca="false">IF(OR(G195="",G195=0,H195=""),"",H195/G195)</f>
        <v/>
      </c>
      <c r="S195" s="35" t="str">
        <f aca="false">IF(C195="","",IFERROR(INDEX('Validasi Vendor'!$J$5:$J$505,MATCH(C195,'Validasi Vendor'!$C$5:$C$505,0)),"Belum terdaftar"))</f>
        <v/>
      </c>
      <c r="T195" s="35" t="str">
        <f aca="false">IF(E195="","",IF(L195&lt;&gt;"",IF(EOMONTH(L195,0)&gt;P195,"Dikreditkan lewat batas: periksa","Sudah dikreditkan"),IF(S195&lt;&gt;"Boleh diproses","Titik 1: periksa status vendor",IF(OR(I195&lt;&gt;"Cocok",J195&lt;&gt;"Valid"),"Titik 3: faktur bermasalah",IF(K195="Ya","Titik 2: periksa pembebanan biaya",IF(Q195&lt;0,"Titik 2: lewat batas kredit",IF(Q195&lt;=Parameter!$B$6,"Titik 2: segera kreditkan","Siap dikreditkan")))))))</f>
        <v/>
      </c>
    </row>
    <row r="196" customFormat="false" ht="15" hidden="false" customHeight="false" outlineLevel="0" collapsed="false">
      <c r="A196" s="27"/>
      <c r="B196" s="27"/>
      <c r="C196" s="28"/>
      <c r="D196" s="28"/>
      <c r="E196" s="29"/>
      <c r="F196" s="27"/>
      <c r="G196" s="30"/>
      <c r="H196" s="30"/>
      <c r="I196" s="27"/>
      <c r="J196" s="27"/>
      <c r="K196" s="27"/>
      <c r="L196" s="29"/>
      <c r="M196" s="27"/>
      <c r="N196" s="31" t="str">
        <f aca="false">IF(E196="","",EOMONTH(E196,0))</f>
        <v/>
      </c>
      <c r="O196" s="32" t="str">
        <f aca="false">IF(E196="","",EOMONTH(E196,0)+Parameter!$B$5)</f>
        <v/>
      </c>
      <c r="P196" s="32" t="str">
        <f aca="false">IF(E196="","",EOMONTH(E196,Parameter!$B$4))</f>
        <v/>
      </c>
      <c r="Q196" s="33" t="str">
        <f aca="false">IF(OR(E196="",L196&lt;&gt;""),"",P196-Parameter!$B$9)</f>
        <v/>
      </c>
      <c r="R196" s="34" t="str">
        <f aca="false">IF(OR(G196="",G196=0,H196=""),"",H196/G196)</f>
        <v/>
      </c>
      <c r="S196" s="35" t="str">
        <f aca="false">IF(C196="","",IFERROR(INDEX('Validasi Vendor'!$J$5:$J$505,MATCH(C196,'Validasi Vendor'!$C$5:$C$505,0)),"Belum terdaftar"))</f>
        <v/>
      </c>
      <c r="T196" s="35" t="str">
        <f aca="false">IF(E196="","",IF(L196&lt;&gt;"",IF(EOMONTH(L196,0)&gt;P196,"Dikreditkan lewat batas: periksa","Sudah dikreditkan"),IF(S196&lt;&gt;"Boleh diproses","Titik 1: periksa status vendor",IF(OR(I196&lt;&gt;"Cocok",J196&lt;&gt;"Valid"),"Titik 3: faktur bermasalah",IF(K196="Ya","Titik 2: periksa pembebanan biaya",IF(Q196&lt;0,"Titik 2: lewat batas kredit",IF(Q196&lt;=Parameter!$B$6,"Titik 2: segera kreditkan","Siap dikreditkan")))))))</f>
        <v/>
      </c>
    </row>
    <row r="197" customFormat="false" ht="15" hidden="false" customHeight="false" outlineLevel="0" collapsed="false">
      <c r="A197" s="27"/>
      <c r="B197" s="27"/>
      <c r="C197" s="28"/>
      <c r="D197" s="28"/>
      <c r="E197" s="29"/>
      <c r="F197" s="27"/>
      <c r="G197" s="30"/>
      <c r="H197" s="30"/>
      <c r="I197" s="27"/>
      <c r="J197" s="27"/>
      <c r="K197" s="27"/>
      <c r="L197" s="29"/>
      <c r="M197" s="27"/>
      <c r="N197" s="31" t="str">
        <f aca="false">IF(E197="","",EOMONTH(E197,0))</f>
        <v/>
      </c>
      <c r="O197" s="32" t="str">
        <f aca="false">IF(E197="","",EOMONTH(E197,0)+Parameter!$B$5)</f>
        <v/>
      </c>
      <c r="P197" s="32" t="str">
        <f aca="false">IF(E197="","",EOMONTH(E197,Parameter!$B$4))</f>
        <v/>
      </c>
      <c r="Q197" s="33" t="str">
        <f aca="false">IF(OR(E197="",L197&lt;&gt;""),"",P197-Parameter!$B$9)</f>
        <v/>
      </c>
      <c r="R197" s="34" t="str">
        <f aca="false">IF(OR(G197="",G197=0,H197=""),"",H197/G197)</f>
        <v/>
      </c>
      <c r="S197" s="35" t="str">
        <f aca="false">IF(C197="","",IFERROR(INDEX('Validasi Vendor'!$J$5:$J$505,MATCH(C197,'Validasi Vendor'!$C$5:$C$505,0)),"Belum terdaftar"))</f>
        <v/>
      </c>
      <c r="T197" s="35" t="str">
        <f aca="false">IF(E197="","",IF(L197&lt;&gt;"",IF(EOMONTH(L197,0)&gt;P197,"Dikreditkan lewat batas: periksa","Sudah dikreditkan"),IF(S197&lt;&gt;"Boleh diproses","Titik 1: periksa status vendor",IF(OR(I197&lt;&gt;"Cocok",J197&lt;&gt;"Valid"),"Titik 3: faktur bermasalah",IF(K197="Ya","Titik 2: periksa pembebanan biaya",IF(Q197&lt;0,"Titik 2: lewat batas kredit",IF(Q197&lt;=Parameter!$B$6,"Titik 2: segera kreditkan","Siap dikreditkan")))))))</f>
        <v/>
      </c>
    </row>
    <row r="198" customFormat="false" ht="15" hidden="false" customHeight="false" outlineLevel="0" collapsed="false">
      <c r="A198" s="27"/>
      <c r="B198" s="27"/>
      <c r="C198" s="28"/>
      <c r="D198" s="28"/>
      <c r="E198" s="29"/>
      <c r="F198" s="27"/>
      <c r="G198" s="30"/>
      <c r="H198" s="30"/>
      <c r="I198" s="27"/>
      <c r="J198" s="27"/>
      <c r="K198" s="27"/>
      <c r="L198" s="29"/>
      <c r="M198" s="27"/>
      <c r="N198" s="31" t="str">
        <f aca="false">IF(E198="","",EOMONTH(E198,0))</f>
        <v/>
      </c>
      <c r="O198" s="32" t="str">
        <f aca="false">IF(E198="","",EOMONTH(E198,0)+Parameter!$B$5)</f>
        <v/>
      </c>
      <c r="P198" s="32" t="str">
        <f aca="false">IF(E198="","",EOMONTH(E198,Parameter!$B$4))</f>
        <v/>
      </c>
      <c r="Q198" s="33" t="str">
        <f aca="false">IF(OR(E198="",L198&lt;&gt;""),"",P198-Parameter!$B$9)</f>
        <v/>
      </c>
      <c r="R198" s="34" t="str">
        <f aca="false">IF(OR(G198="",G198=0,H198=""),"",H198/G198)</f>
        <v/>
      </c>
      <c r="S198" s="35" t="str">
        <f aca="false">IF(C198="","",IFERROR(INDEX('Validasi Vendor'!$J$5:$J$505,MATCH(C198,'Validasi Vendor'!$C$5:$C$505,0)),"Belum terdaftar"))</f>
        <v/>
      </c>
      <c r="T198" s="35" t="str">
        <f aca="false">IF(E198="","",IF(L198&lt;&gt;"",IF(EOMONTH(L198,0)&gt;P198,"Dikreditkan lewat batas: periksa","Sudah dikreditkan"),IF(S198&lt;&gt;"Boleh diproses","Titik 1: periksa status vendor",IF(OR(I198&lt;&gt;"Cocok",J198&lt;&gt;"Valid"),"Titik 3: faktur bermasalah",IF(K198="Ya","Titik 2: periksa pembebanan biaya",IF(Q198&lt;0,"Titik 2: lewat batas kredit",IF(Q198&lt;=Parameter!$B$6,"Titik 2: segera kreditkan","Siap dikreditkan")))))))</f>
        <v/>
      </c>
    </row>
    <row r="199" customFormat="false" ht="15" hidden="false" customHeight="false" outlineLevel="0" collapsed="false">
      <c r="A199" s="27"/>
      <c r="B199" s="27"/>
      <c r="C199" s="28"/>
      <c r="D199" s="28"/>
      <c r="E199" s="29"/>
      <c r="F199" s="27"/>
      <c r="G199" s="30"/>
      <c r="H199" s="30"/>
      <c r="I199" s="27"/>
      <c r="J199" s="27"/>
      <c r="K199" s="27"/>
      <c r="L199" s="29"/>
      <c r="M199" s="27"/>
      <c r="N199" s="31" t="str">
        <f aca="false">IF(E199="","",EOMONTH(E199,0))</f>
        <v/>
      </c>
      <c r="O199" s="32" t="str">
        <f aca="false">IF(E199="","",EOMONTH(E199,0)+Parameter!$B$5)</f>
        <v/>
      </c>
      <c r="P199" s="32" t="str">
        <f aca="false">IF(E199="","",EOMONTH(E199,Parameter!$B$4))</f>
        <v/>
      </c>
      <c r="Q199" s="33" t="str">
        <f aca="false">IF(OR(E199="",L199&lt;&gt;""),"",P199-Parameter!$B$9)</f>
        <v/>
      </c>
      <c r="R199" s="34" t="str">
        <f aca="false">IF(OR(G199="",G199=0,H199=""),"",H199/G199)</f>
        <v/>
      </c>
      <c r="S199" s="35" t="str">
        <f aca="false">IF(C199="","",IFERROR(INDEX('Validasi Vendor'!$J$5:$J$505,MATCH(C199,'Validasi Vendor'!$C$5:$C$505,0)),"Belum terdaftar"))</f>
        <v/>
      </c>
      <c r="T199" s="35" t="str">
        <f aca="false">IF(E199="","",IF(L199&lt;&gt;"",IF(EOMONTH(L199,0)&gt;P199,"Dikreditkan lewat batas: periksa","Sudah dikreditkan"),IF(S199&lt;&gt;"Boleh diproses","Titik 1: periksa status vendor",IF(OR(I199&lt;&gt;"Cocok",J199&lt;&gt;"Valid"),"Titik 3: faktur bermasalah",IF(K199="Ya","Titik 2: periksa pembebanan biaya",IF(Q199&lt;0,"Titik 2: lewat batas kredit",IF(Q199&lt;=Parameter!$B$6,"Titik 2: segera kreditkan","Siap dikreditkan")))))))</f>
        <v/>
      </c>
    </row>
    <row r="200" customFormat="false" ht="15" hidden="false" customHeight="false" outlineLevel="0" collapsed="false">
      <c r="A200" s="27"/>
      <c r="B200" s="27"/>
      <c r="C200" s="28"/>
      <c r="D200" s="28"/>
      <c r="E200" s="29"/>
      <c r="F200" s="27"/>
      <c r="G200" s="30"/>
      <c r="H200" s="30"/>
      <c r="I200" s="27"/>
      <c r="J200" s="27"/>
      <c r="K200" s="27"/>
      <c r="L200" s="29"/>
      <c r="M200" s="27"/>
      <c r="N200" s="31" t="str">
        <f aca="false">IF(E200="","",EOMONTH(E200,0))</f>
        <v/>
      </c>
      <c r="O200" s="32" t="str">
        <f aca="false">IF(E200="","",EOMONTH(E200,0)+Parameter!$B$5)</f>
        <v/>
      </c>
      <c r="P200" s="32" t="str">
        <f aca="false">IF(E200="","",EOMONTH(E200,Parameter!$B$4))</f>
        <v/>
      </c>
      <c r="Q200" s="33" t="str">
        <f aca="false">IF(OR(E200="",L200&lt;&gt;""),"",P200-Parameter!$B$9)</f>
        <v/>
      </c>
      <c r="R200" s="34" t="str">
        <f aca="false">IF(OR(G200="",G200=0,H200=""),"",H200/G200)</f>
        <v/>
      </c>
      <c r="S200" s="35" t="str">
        <f aca="false">IF(C200="","",IFERROR(INDEX('Validasi Vendor'!$J$5:$J$505,MATCH(C200,'Validasi Vendor'!$C$5:$C$505,0)),"Belum terdaftar"))</f>
        <v/>
      </c>
      <c r="T200" s="35" t="str">
        <f aca="false">IF(E200="","",IF(L200&lt;&gt;"",IF(EOMONTH(L200,0)&gt;P200,"Dikreditkan lewat batas: periksa","Sudah dikreditkan"),IF(S200&lt;&gt;"Boleh diproses","Titik 1: periksa status vendor",IF(OR(I200&lt;&gt;"Cocok",J200&lt;&gt;"Valid"),"Titik 3: faktur bermasalah",IF(K200="Ya","Titik 2: periksa pembebanan biaya",IF(Q200&lt;0,"Titik 2: lewat batas kredit",IF(Q200&lt;=Parameter!$B$6,"Titik 2: segera kreditkan","Siap dikreditkan")))))))</f>
        <v/>
      </c>
    </row>
    <row r="201" customFormat="false" ht="15" hidden="false" customHeight="false" outlineLevel="0" collapsed="false">
      <c r="A201" s="27"/>
      <c r="B201" s="27"/>
      <c r="C201" s="28"/>
      <c r="D201" s="28"/>
      <c r="E201" s="29"/>
      <c r="F201" s="27"/>
      <c r="G201" s="30"/>
      <c r="H201" s="30"/>
      <c r="I201" s="27"/>
      <c r="J201" s="27"/>
      <c r="K201" s="27"/>
      <c r="L201" s="29"/>
      <c r="M201" s="27"/>
      <c r="N201" s="31" t="str">
        <f aca="false">IF(E201="","",EOMONTH(E201,0))</f>
        <v/>
      </c>
      <c r="O201" s="32" t="str">
        <f aca="false">IF(E201="","",EOMONTH(E201,0)+Parameter!$B$5)</f>
        <v/>
      </c>
      <c r="P201" s="32" t="str">
        <f aca="false">IF(E201="","",EOMONTH(E201,Parameter!$B$4))</f>
        <v/>
      </c>
      <c r="Q201" s="33" t="str">
        <f aca="false">IF(OR(E201="",L201&lt;&gt;""),"",P201-Parameter!$B$9)</f>
        <v/>
      </c>
      <c r="R201" s="34" t="str">
        <f aca="false">IF(OR(G201="",G201=0,H201=""),"",H201/G201)</f>
        <v/>
      </c>
      <c r="S201" s="35" t="str">
        <f aca="false">IF(C201="","",IFERROR(INDEX('Validasi Vendor'!$J$5:$J$505,MATCH(C201,'Validasi Vendor'!$C$5:$C$505,0)),"Belum terdaftar"))</f>
        <v/>
      </c>
      <c r="T201" s="35" t="str">
        <f aca="false">IF(E201="","",IF(L201&lt;&gt;"",IF(EOMONTH(L201,0)&gt;P201,"Dikreditkan lewat batas: periksa","Sudah dikreditkan"),IF(S201&lt;&gt;"Boleh diproses","Titik 1: periksa status vendor",IF(OR(I201&lt;&gt;"Cocok",J201&lt;&gt;"Valid"),"Titik 3: faktur bermasalah",IF(K201="Ya","Titik 2: periksa pembebanan biaya",IF(Q201&lt;0,"Titik 2: lewat batas kredit",IF(Q201&lt;=Parameter!$B$6,"Titik 2: segera kreditkan","Siap dikreditkan")))))))</f>
        <v/>
      </c>
    </row>
    <row r="202" customFormat="false" ht="15" hidden="false" customHeight="false" outlineLevel="0" collapsed="false">
      <c r="A202" s="27"/>
      <c r="B202" s="27"/>
      <c r="C202" s="28"/>
      <c r="D202" s="28"/>
      <c r="E202" s="29"/>
      <c r="F202" s="27"/>
      <c r="G202" s="30"/>
      <c r="H202" s="30"/>
      <c r="I202" s="27"/>
      <c r="J202" s="27"/>
      <c r="K202" s="27"/>
      <c r="L202" s="29"/>
      <c r="M202" s="27"/>
      <c r="N202" s="31" t="str">
        <f aca="false">IF(E202="","",EOMONTH(E202,0))</f>
        <v/>
      </c>
      <c r="O202" s="32" t="str">
        <f aca="false">IF(E202="","",EOMONTH(E202,0)+Parameter!$B$5)</f>
        <v/>
      </c>
      <c r="P202" s="32" t="str">
        <f aca="false">IF(E202="","",EOMONTH(E202,Parameter!$B$4))</f>
        <v/>
      </c>
      <c r="Q202" s="33" t="str">
        <f aca="false">IF(OR(E202="",L202&lt;&gt;""),"",P202-Parameter!$B$9)</f>
        <v/>
      </c>
      <c r="R202" s="34" t="str">
        <f aca="false">IF(OR(G202="",G202=0,H202=""),"",H202/G202)</f>
        <v/>
      </c>
      <c r="S202" s="35" t="str">
        <f aca="false">IF(C202="","",IFERROR(INDEX('Validasi Vendor'!$J$5:$J$505,MATCH(C202,'Validasi Vendor'!$C$5:$C$505,0)),"Belum terdaftar"))</f>
        <v/>
      </c>
      <c r="T202" s="35" t="str">
        <f aca="false">IF(E202="","",IF(L202&lt;&gt;"",IF(EOMONTH(L202,0)&gt;P202,"Dikreditkan lewat batas: periksa","Sudah dikreditkan"),IF(S202&lt;&gt;"Boleh diproses","Titik 1: periksa status vendor",IF(OR(I202&lt;&gt;"Cocok",J202&lt;&gt;"Valid"),"Titik 3: faktur bermasalah",IF(K202="Ya","Titik 2: periksa pembebanan biaya",IF(Q202&lt;0,"Titik 2: lewat batas kredit",IF(Q202&lt;=Parameter!$B$6,"Titik 2: segera kreditkan","Siap dikreditkan")))))))</f>
        <v/>
      </c>
    </row>
    <row r="203" customFormat="false" ht="15" hidden="false" customHeight="false" outlineLevel="0" collapsed="false">
      <c r="A203" s="27"/>
      <c r="B203" s="27"/>
      <c r="C203" s="28"/>
      <c r="D203" s="28"/>
      <c r="E203" s="29"/>
      <c r="F203" s="27"/>
      <c r="G203" s="30"/>
      <c r="H203" s="30"/>
      <c r="I203" s="27"/>
      <c r="J203" s="27"/>
      <c r="K203" s="27"/>
      <c r="L203" s="29"/>
      <c r="M203" s="27"/>
      <c r="N203" s="31" t="str">
        <f aca="false">IF(E203="","",EOMONTH(E203,0))</f>
        <v/>
      </c>
      <c r="O203" s="32" t="str">
        <f aca="false">IF(E203="","",EOMONTH(E203,0)+Parameter!$B$5)</f>
        <v/>
      </c>
      <c r="P203" s="32" t="str">
        <f aca="false">IF(E203="","",EOMONTH(E203,Parameter!$B$4))</f>
        <v/>
      </c>
      <c r="Q203" s="33" t="str">
        <f aca="false">IF(OR(E203="",L203&lt;&gt;""),"",P203-Parameter!$B$9)</f>
        <v/>
      </c>
      <c r="R203" s="34" t="str">
        <f aca="false">IF(OR(G203="",G203=0,H203=""),"",H203/G203)</f>
        <v/>
      </c>
      <c r="S203" s="35" t="str">
        <f aca="false">IF(C203="","",IFERROR(INDEX('Validasi Vendor'!$J$5:$J$505,MATCH(C203,'Validasi Vendor'!$C$5:$C$505,0)),"Belum terdaftar"))</f>
        <v/>
      </c>
      <c r="T203" s="35" t="str">
        <f aca="false">IF(E203="","",IF(L203&lt;&gt;"",IF(EOMONTH(L203,0)&gt;P203,"Dikreditkan lewat batas: periksa","Sudah dikreditkan"),IF(S203&lt;&gt;"Boleh diproses","Titik 1: periksa status vendor",IF(OR(I203&lt;&gt;"Cocok",J203&lt;&gt;"Valid"),"Titik 3: faktur bermasalah",IF(K203="Ya","Titik 2: periksa pembebanan biaya",IF(Q203&lt;0,"Titik 2: lewat batas kredit",IF(Q203&lt;=Parameter!$B$6,"Titik 2: segera kreditkan","Siap dikreditkan")))))))</f>
        <v/>
      </c>
    </row>
    <row r="204" customFormat="false" ht="15" hidden="false" customHeight="false" outlineLevel="0" collapsed="false">
      <c r="A204" s="27"/>
      <c r="B204" s="27"/>
      <c r="C204" s="28"/>
      <c r="D204" s="28"/>
      <c r="E204" s="29"/>
      <c r="F204" s="27"/>
      <c r="G204" s="30"/>
      <c r="H204" s="30"/>
      <c r="I204" s="27"/>
      <c r="J204" s="27"/>
      <c r="K204" s="27"/>
      <c r="L204" s="29"/>
      <c r="M204" s="27"/>
      <c r="N204" s="31" t="str">
        <f aca="false">IF(E204="","",EOMONTH(E204,0))</f>
        <v/>
      </c>
      <c r="O204" s="32" t="str">
        <f aca="false">IF(E204="","",EOMONTH(E204,0)+Parameter!$B$5)</f>
        <v/>
      </c>
      <c r="P204" s="32" t="str">
        <f aca="false">IF(E204="","",EOMONTH(E204,Parameter!$B$4))</f>
        <v/>
      </c>
      <c r="Q204" s="33" t="str">
        <f aca="false">IF(OR(E204="",L204&lt;&gt;""),"",P204-Parameter!$B$9)</f>
        <v/>
      </c>
      <c r="R204" s="34" t="str">
        <f aca="false">IF(OR(G204="",G204=0,H204=""),"",H204/G204)</f>
        <v/>
      </c>
      <c r="S204" s="35" t="str">
        <f aca="false">IF(C204="","",IFERROR(INDEX('Validasi Vendor'!$J$5:$J$505,MATCH(C204,'Validasi Vendor'!$C$5:$C$505,0)),"Belum terdaftar"))</f>
        <v/>
      </c>
      <c r="T204" s="35" t="str">
        <f aca="false">IF(E204="","",IF(L204&lt;&gt;"",IF(EOMONTH(L204,0)&gt;P204,"Dikreditkan lewat batas: periksa","Sudah dikreditkan"),IF(S204&lt;&gt;"Boleh diproses","Titik 1: periksa status vendor",IF(OR(I204&lt;&gt;"Cocok",J204&lt;&gt;"Valid"),"Titik 3: faktur bermasalah",IF(K204="Ya","Titik 2: periksa pembebanan biaya",IF(Q204&lt;0,"Titik 2: lewat batas kredit",IF(Q204&lt;=Parameter!$B$6,"Titik 2: segera kreditkan","Siap dikreditkan")))))))</f>
        <v/>
      </c>
    </row>
    <row r="205" customFormat="false" ht="15" hidden="false" customHeight="false" outlineLevel="0" collapsed="false">
      <c r="A205" s="27"/>
      <c r="B205" s="27"/>
      <c r="C205" s="28"/>
      <c r="D205" s="28"/>
      <c r="E205" s="29"/>
      <c r="F205" s="27"/>
      <c r="G205" s="30"/>
      <c r="H205" s="30"/>
      <c r="I205" s="27"/>
      <c r="J205" s="27"/>
      <c r="K205" s="27"/>
      <c r="L205" s="29"/>
      <c r="M205" s="27"/>
      <c r="N205" s="31" t="str">
        <f aca="false">IF(E205="","",EOMONTH(E205,0))</f>
        <v/>
      </c>
      <c r="O205" s="32" t="str">
        <f aca="false">IF(E205="","",EOMONTH(E205,0)+Parameter!$B$5)</f>
        <v/>
      </c>
      <c r="P205" s="32" t="str">
        <f aca="false">IF(E205="","",EOMONTH(E205,Parameter!$B$4))</f>
        <v/>
      </c>
      <c r="Q205" s="33" t="str">
        <f aca="false">IF(OR(E205="",L205&lt;&gt;""),"",P205-Parameter!$B$9)</f>
        <v/>
      </c>
      <c r="R205" s="34" t="str">
        <f aca="false">IF(OR(G205="",G205=0,H205=""),"",H205/G205)</f>
        <v/>
      </c>
      <c r="S205" s="35" t="str">
        <f aca="false">IF(C205="","",IFERROR(INDEX('Validasi Vendor'!$J$5:$J$505,MATCH(C205,'Validasi Vendor'!$C$5:$C$505,0)),"Belum terdaftar"))</f>
        <v/>
      </c>
      <c r="T205" s="35" t="str">
        <f aca="false">IF(E205="","",IF(L205&lt;&gt;"",IF(EOMONTH(L205,0)&gt;P205,"Dikreditkan lewat batas: periksa","Sudah dikreditkan"),IF(S205&lt;&gt;"Boleh diproses","Titik 1: periksa status vendor",IF(OR(I205&lt;&gt;"Cocok",J205&lt;&gt;"Valid"),"Titik 3: faktur bermasalah",IF(K205="Ya","Titik 2: periksa pembebanan biaya",IF(Q205&lt;0,"Titik 2: lewat batas kredit",IF(Q205&lt;=Parameter!$B$6,"Titik 2: segera kreditkan","Siap dikreditkan")))))))</f>
        <v/>
      </c>
    </row>
    <row r="206" customFormat="false" ht="15" hidden="false" customHeight="false" outlineLevel="0" collapsed="false">
      <c r="A206" s="27"/>
      <c r="B206" s="27"/>
      <c r="C206" s="28"/>
      <c r="D206" s="28"/>
      <c r="E206" s="29"/>
      <c r="F206" s="27"/>
      <c r="G206" s="30"/>
      <c r="H206" s="30"/>
      <c r="I206" s="27"/>
      <c r="J206" s="27"/>
      <c r="K206" s="27"/>
      <c r="L206" s="29"/>
      <c r="M206" s="27"/>
      <c r="N206" s="31" t="str">
        <f aca="false">IF(E206="","",EOMONTH(E206,0))</f>
        <v/>
      </c>
      <c r="O206" s="32" t="str">
        <f aca="false">IF(E206="","",EOMONTH(E206,0)+Parameter!$B$5)</f>
        <v/>
      </c>
      <c r="P206" s="32" t="str">
        <f aca="false">IF(E206="","",EOMONTH(E206,Parameter!$B$4))</f>
        <v/>
      </c>
      <c r="Q206" s="33" t="str">
        <f aca="false">IF(OR(E206="",L206&lt;&gt;""),"",P206-Parameter!$B$9)</f>
        <v/>
      </c>
      <c r="R206" s="34" t="str">
        <f aca="false">IF(OR(G206="",G206=0,H206=""),"",H206/G206)</f>
        <v/>
      </c>
      <c r="S206" s="35" t="str">
        <f aca="false">IF(C206="","",IFERROR(INDEX('Validasi Vendor'!$J$5:$J$505,MATCH(C206,'Validasi Vendor'!$C$5:$C$505,0)),"Belum terdaftar"))</f>
        <v/>
      </c>
      <c r="T206" s="35" t="str">
        <f aca="false">IF(E206="","",IF(L206&lt;&gt;"",IF(EOMONTH(L206,0)&gt;P206,"Dikreditkan lewat batas: periksa","Sudah dikreditkan"),IF(S206&lt;&gt;"Boleh diproses","Titik 1: periksa status vendor",IF(OR(I206&lt;&gt;"Cocok",J206&lt;&gt;"Valid"),"Titik 3: faktur bermasalah",IF(K206="Ya","Titik 2: periksa pembebanan biaya",IF(Q206&lt;0,"Titik 2: lewat batas kredit",IF(Q206&lt;=Parameter!$B$6,"Titik 2: segera kreditkan","Siap dikreditkan")))))))</f>
        <v/>
      </c>
    </row>
    <row r="207" customFormat="false" ht="15" hidden="false" customHeight="false" outlineLevel="0" collapsed="false">
      <c r="A207" s="27"/>
      <c r="B207" s="27"/>
      <c r="C207" s="28"/>
      <c r="D207" s="28"/>
      <c r="E207" s="29"/>
      <c r="F207" s="27"/>
      <c r="G207" s="30"/>
      <c r="H207" s="30"/>
      <c r="I207" s="27"/>
      <c r="J207" s="27"/>
      <c r="K207" s="27"/>
      <c r="L207" s="29"/>
      <c r="M207" s="27"/>
      <c r="N207" s="31" t="str">
        <f aca="false">IF(E207="","",EOMONTH(E207,0))</f>
        <v/>
      </c>
      <c r="O207" s="32" t="str">
        <f aca="false">IF(E207="","",EOMONTH(E207,0)+Parameter!$B$5)</f>
        <v/>
      </c>
      <c r="P207" s="32" t="str">
        <f aca="false">IF(E207="","",EOMONTH(E207,Parameter!$B$4))</f>
        <v/>
      </c>
      <c r="Q207" s="33" t="str">
        <f aca="false">IF(OR(E207="",L207&lt;&gt;""),"",P207-Parameter!$B$9)</f>
        <v/>
      </c>
      <c r="R207" s="34" t="str">
        <f aca="false">IF(OR(G207="",G207=0,H207=""),"",H207/G207)</f>
        <v/>
      </c>
      <c r="S207" s="35" t="str">
        <f aca="false">IF(C207="","",IFERROR(INDEX('Validasi Vendor'!$J$5:$J$505,MATCH(C207,'Validasi Vendor'!$C$5:$C$505,0)),"Belum terdaftar"))</f>
        <v/>
      </c>
      <c r="T207" s="35" t="str">
        <f aca="false">IF(E207="","",IF(L207&lt;&gt;"",IF(EOMONTH(L207,0)&gt;P207,"Dikreditkan lewat batas: periksa","Sudah dikreditkan"),IF(S207&lt;&gt;"Boleh diproses","Titik 1: periksa status vendor",IF(OR(I207&lt;&gt;"Cocok",J207&lt;&gt;"Valid"),"Titik 3: faktur bermasalah",IF(K207="Ya","Titik 2: periksa pembebanan biaya",IF(Q207&lt;0,"Titik 2: lewat batas kredit",IF(Q207&lt;=Parameter!$B$6,"Titik 2: segera kreditkan","Siap dikreditkan")))))))</f>
        <v/>
      </c>
    </row>
    <row r="208" customFormat="false" ht="15" hidden="false" customHeight="false" outlineLevel="0" collapsed="false">
      <c r="A208" s="27"/>
      <c r="B208" s="27"/>
      <c r="C208" s="28"/>
      <c r="D208" s="28"/>
      <c r="E208" s="29"/>
      <c r="F208" s="27"/>
      <c r="G208" s="30"/>
      <c r="H208" s="30"/>
      <c r="I208" s="27"/>
      <c r="J208" s="27"/>
      <c r="K208" s="27"/>
      <c r="L208" s="29"/>
      <c r="M208" s="27"/>
      <c r="N208" s="31" t="str">
        <f aca="false">IF(E208="","",EOMONTH(E208,0))</f>
        <v/>
      </c>
      <c r="O208" s="32" t="str">
        <f aca="false">IF(E208="","",EOMONTH(E208,0)+Parameter!$B$5)</f>
        <v/>
      </c>
      <c r="P208" s="32" t="str">
        <f aca="false">IF(E208="","",EOMONTH(E208,Parameter!$B$4))</f>
        <v/>
      </c>
      <c r="Q208" s="33" t="str">
        <f aca="false">IF(OR(E208="",L208&lt;&gt;""),"",P208-Parameter!$B$9)</f>
        <v/>
      </c>
      <c r="R208" s="34" t="str">
        <f aca="false">IF(OR(G208="",G208=0,H208=""),"",H208/G208)</f>
        <v/>
      </c>
      <c r="S208" s="35" t="str">
        <f aca="false">IF(C208="","",IFERROR(INDEX('Validasi Vendor'!$J$5:$J$505,MATCH(C208,'Validasi Vendor'!$C$5:$C$505,0)),"Belum terdaftar"))</f>
        <v/>
      </c>
      <c r="T208" s="35" t="str">
        <f aca="false">IF(E208="","",IF(L208&lt;&gt;"",IF(EOMONTH(L208,0)&gt;P208,"Dikreditkan lewat batas: periksa","Sudah dikreditkan"),IF(S208&lt;&gt;"Boleh diproses","Titik 1: periksa status vendor",IF(OR(I208&lt;&gt;"Cocok",J208&lt;&gt;"Valid"),"Titik 3: faktur bermasalah",IF(K208="Ya","Titik 2: periksa pembebanan biaya",IF(Q208&lt;0,"Titik 2: lewat batas kredit",IF(Q208&lt;=Parameter!$B$6,"Titik 2: segera kreditkan","Siap dikreditkan")))))))</f>
        <v/>
      </c>
    </row>
    <row r="209" customFormat="false" ht="15" hidden="false" customHeight="false" outlineLevel="0" collapsed="false">
      <c r="A209" s="27"/>
      <c r="B209" s="27"/>
      <c r="C209" s="28"/>
      <c r="D209" s="28"/>
      <c r="E209" s="29"/>
      <c r="F209" s="27"/>
      <c r="G209" s="30"/>
      <c r="H209" s="30"/>
      <c r="I209" s="27"/>
      <c r="J209" s="27"/>
      <c r="K209" s="27"/>
      <c r="L209" s="29"/>
      <c r="M209" s="27"/>
      <c r="N209" s="31" t="str">
        <f aca="false">IF(E209="","",EOMONTH(E209,0))</f>
        <v/>
      </c>
      <c r="O209" s="32" t="str">
        <f aca="false">IF(E209="","",EOMONTH(E209,0)+Parameter!$B$5)</f>
        <v/>
      </c>
      <c r="P209" s="32" t="str">
        <f aca="false">IF(E209="","",EOMONTH(E209,Parameter!$B$4))</f>
        <v/>
      </c>
      <c r="Q209" s="33" t="str">
        <f aca="false">IF(OR(E209="",L209&lt;&gt;""),"",P209-Parameter!$B$9)</f>
        <v/>
      </c>
      <c r="R209" s="34" t="str">
        <f aca="false">IF(OR(G209="",G209=0,H209=""),"",H209/G209)</f>
        <v/>
      </c>
      <c r="S209" s="35" t="str">
        <f aca="false">IF(C209="","",IFERROR(INDEX('Validasi Vendor'!$J$5:$J$505,MATCH(C209,'Validasi Vendor'!$C$5:$C$505,0)),"Belum terdaftar"))</f>
        <v/>
      </c>
      <c r="T209" s="35" t="str">
        <f aca="false">IF(E209="","",IF(L209&lt;&gt;"",IF(EOMONTH(L209,0)&gt;P209,"Dikreditkan lewat batas: periksa","Sudah dikreditkan"),IF(S209&lt;&gt;"Boleh diproses","Titik 1: periksa status vendor",IF(OR(I209&lt;&gt;"Cocok",J209&lt;&gt;"Valid"),"Titik 3: faktur bermasalah",IF(K209="Ya","Titik 2: periksa pembebanan biaya",IF(Q209&lt;0,"Titik 2: lewat batas kredit",IF(Q209&lt;=Parameter!$B$6,"Titik 2: segera kreditkan","Siap dikreditkan")))))))</f>
        <v/>
      </c>
    </row>
    <row r="210" customFormat="false" ht="15" hidden="false" customHeight="false" outlineLevel="0" collapsed="false">
      <c r="A210" s="27"/>
      <c r="B210" s="27"/>
      <c r="C210" s="28"/>
      <c r="D210" s="28"/>
      <c r="E210" s="29"/>
      <c r="F210" s="27"/>
      <c r="G210" s="30"/>
      <c r="H210" s="30"/>
      <c r="I210" s="27"/>
      <c r="J210" s="27"/>
      <c r="K210" s="27"/>
      <c r="L210" s="29"/>
      <c r="M210" s="27"/>
      <c r="N210" s="31" t="str">
        <f aca="false">IF(E210="","",EOMONTH(E210,0))</f>
        <v/>
      </c>
      <c r="O210" s="32" t="str">
        <f aca="false">IF(E210="","",EOMONTH(E210,0)+Parameter!$B$5)</f>
        <v/>
      </c>
      <c r="P210" s="32" t="str">
        <f aca="false">IF(E210="","",EOMONTH(E210,Parameter!$B$4))</f>
        <v/>
      </c>
      <c r="Q210" s="33" t="str">
        <f aca="false">IF(OR(E210="",L210&lt;&gt;""),"",P210-Parameter!$B$9)</f>
        <v/>
      </c>
      <c r="R210" s="34" t="str">
        <f aca="false">IF(OR(G210="",G210=0,H210=""),"",H210/G210)</f>
        <v/>
      </c>
      <c r="S210" s="35" t="str">
        <f aca="false">IF(C210="","",IFERROR(INDEX('Validasi Vendor'!$J$5:$J$505,MATCH(C210,'Validasi Vendor'!$C$5:$C$505,0)),"Belum terdaftar"))</f>
        <v/>
      </c>
      <c r="T210" s="35" t="str">
        <f aca="false">IF(E210="","",IF(L210&lt;&gt;"",IF(EOMONTH(L210,0)&gt;P210,"Dikreditkan lewat batas: periksa","Sudah dikreditkan"),IF(S210&lt;&gt;"Boleh diproses","Titik 1: periksa status vendor",IF(OR(I210&lt;&gt;"Cocok",J210&lt;&gt;"Valid"),"Titik 3: faktur bermasalah",IF(K210="Ya","Titik 2: periksa pembebanan biaya",IF(Q210&lt;0,"Titik 2: lewat batas kredit",IF(Q210&lt;=Parameter!$B$6,"Titik 2: segera kreditkan","Siap dikreditkan")))))))</f>
        <v/>
      </c>
    </row>
    <row r="211" customFormat="false" ht="15" hidden="false" customHeight="false" outlineLevel="0" collapsed="false">
      <c r="A211" s="27"/>
      <c r="B211" s="27"/>
      <c r="C211" s="28"/>
      <c r="D211" s="28"/>
      <c r="E211" s="29"/>
      <c r="F211" s="27"/>
      <c r="G211" s="30"/>
      <c r="H211" s="30"/>
      <c r="I211" s="27"/>
      <c r="J211" s="27"/>
      <c r="K211" s="27"/>
      <c r="L211" s="29"/>
      <c r="M211" s="27"/>
      <c r="N211" s="31" t="str">
        <f aca="false">IF(E211="","",EOMONTH(E211,0))</f>
        <v/>
      </c>
      <c r="O211" s="32" t="str">
        <f aca="false">IF(E211="","",EOMONTH(E211,0)+Parameter!$B$5)</f>
        <v/>
      </c>
      <c r="P211" s="32" t="str">
        <f aca="false">IF(E211="","",EOMONTH(E211,Parameter!$B$4))</f>
        <v/>
      </c>
      <c r="Q211" s="33" t="str">
        <f aca="false">IF(OR(E211="",L211&lt;&gt;""),"",P211-Parameter!$B$9)</f>
        <v/>
      </c>
      <c r="R211" s="34" t="str">
        <f aca="false">IF(OR(G211="",G211=0,H211=""),"",H211/G211)</f>
        <v/>
      </c>
      <c r="S211" s="35" t="str">
        <f aca="false">IF(C211="","",IFERROR(INDEX('Validasi Vendor'!$J$5:$J$505,MATCH(C211,'Validasi Vendor'!$C$5:$C$505,0)),"Belum terdaftar"))</f>
        <v/>
      </c>
      <c r="T211" s="35" t="str">
        <f aca="false">IF(E211="","",IF(L211&lt;&gt;"",IF(EOMONTH(L211,0)&gt;P211,"Dikreditkan lewat batas: periksa","Sudah dikreditkan"),IF(S211&lt;&gt;"Boleh diproses","Titik 1: periksa status vendor",IF(OR(I211&lt;&gt;"Cocok",J211&lt;&gt;"Valid"),"Titik 3: faktur bermasalah",IF(K211="Ya","Titik 2: periksa pembebanan biaya",IF(Q211&lt;0,"Titik 2: lewat batas kredit",IF(Q211&lt;=Parameter!$B$6,"Titik 2: segera kreditkan","Siap dikreditkan")))))))</f>
        <v/>
      </c>
    </row>
    <row r="212" customFormat="false" ht="15" hidden="false" customHeight="false" outlineLevel="0" collapsed="false">
      <c r="A212" s="27"/>
      <c r="B212" s="27"/>
      <c r="C212" s="28"/>
      <c r="D212" s="28"/>
      <c r="E212" s="29"/>
      <c r="F212" s="27"/>
      <c r="G212" s="30"/>
      <c r="H212" s="30"/>
      <c r="I212" s="27"/>
      <c r="J212" s="27"/>
      <c r="K212" s="27"/>
      <c r="L212" s="29"/>
      <c r="M212" s="27"/>
      <c r="N212" s="31" t="str">
        <f aca="false">IF(E212="","",EOMONTH(E212,0))</f>
        <v/>
      </c>
      <c r="O212" s="32" t="str">
        <f aca="false">IF(E212="","",EOMONTH(E212,0)+Parameter!$B$5)</f>
        <v/>
      </c>
      <c r="P212" s="32" t="str">
        <f aca="false">IF(E212="","",EOMONTH(E212,Parameter!$B$4))</f>
        <v/>
      </c>
      <c r="Q212" s="33" t="str">
        <f aca="false">IF(OR(E212="",L212&lt;&gt;""),"",P212-Parameter!$B$9)</f>
        <v/>
      </c>
      <c r="R212" s="34" t="str">
        <f aca="false">IF(OR(G212="",G212=0,H212=""),"",H212/G212)</f>
        <v/>
      </c>
      <c r="S212" s="35" t="str">
        <f aca="false">IF(C212="","",IFERROR(INDEX('Validasi Vendor'!$J$5:$J$505,MATCH(C212,'Validasi Vendor'!$C$5:$C$505,0)),"Belum terdaftar"))</f>
        <v/>
      </c>
      <c r="T212" s="35" t="str">
        <f aca="false">IF(E212="","",IF(L212&lt;&gt;"",IF(EOMONTH(L212,0)&gt;P212,"Dikreditkan lewat batas: periksa","Sudah dikreditkan"),IF(S212&lt;&gt;"Boleh diproses","Titik 1: periksa status vendor",IF(OR(I212&lt;&gt;"Cocok",J212&lt;&gt;"Valid"),"Titik 3: faktur bermasalah",IF(K212="Ya","Titik 2: periksa pembebanan biaya",IF(Q212&lt;0,"Titik 2: lewat batas kredit",IF(Q212&lt;=Parameter!$B$6,"Titik 2: segera kreditkan","Siap dikreditkan")))))))</f>
        <v/>
      </c>
    </row>
    <row r="213" customFormat="false" ht="15" hidden="false" customHeight="false" outlineLevel="0" collapsed="false">
      <c r="A213" s="27"/>
      <c r="B213" s="27"/>
      <c r="C213" s="28"/>
      <c r="D213" s="28"/>
      <c r="E213" s="29"/>
      <c r="F213" s="27"/>
      <c r="G213" s="30"/>
      <c r="H213" s="30"/>
      <c r="I213" s="27"/>
      <c r="J213" s="27"/>
      <c r="K213" s="27"/>
      <c r="L213" s="29"/>
      <c r="M213" s="27"/>
      <c r="N213" s="31" t="str">
        <f aca="false">IF(E213="","",EOMONTH(E213,0))</f>
        <v/>
      </c>
      <c r="O213" s="32" t="str">
        <f aca="false">IF(E213="","",EOMONTH(E213,0)+Parameter!$B$5)</f>
        <v/>
      </c>
      <c r="P213" s="32" t="str">
        <f aca="false">IF(E213="","",EOMONTH(E213,Parameter!$B$4))</f>
        <v/>
      </c>
      <c r="Q213" s="33" t="str">
        <f aca="false">IF(OR(E213="",L213&lt;&gt;""),"",P213-Parameter!$B$9)</f>
        <v/>
      </c>
      <c r="R213" s="34" t="str">
        <f aca="false">IF(OR(G213="",G213=0,H213=""),"",H213/G213)</f>
        <v/>
      </c>
      <c r="S213" s="35" t="str">
        <f aca="false">IF(C213="","",IFERROR(INDEX('Validasi Vendor'!$J$5:$J$505,MATCH(C213,'Validasi Vendor'!$C$5:$C$505,0)),"Belum terdaftar"))</f>
        <v/>
      </c>
      <c r="T213" s="35" t="str">
        <f aca="false">IF(E213="","",IF(L213&lt;&gt;"",IF(EOMONTH(L213,0)&gt;P213,"Dikreditkan lewat batas: periksa","Sudah dikreditkan"),IF(S213&lt;&gt;"Boleh diproses","Titik 1: periksa status vendor",IF(OR(I213&lt;&gt;"Cocok",J213&lt;&gt;"Valid"),"Titik 3: faktur bermasalah",IF(K213="Ya","Titik 2: periksa pembebanan biaya",IF(Q213&lt;0,"Titik 2: lewat batas kredit",IF(Q213&lt;=Parameter!$B$6,"Titik 2: segera kreditkan","Siap dikreditkan")))))))</f>
        <v/>
      </c>
    </row>
    <row r="214" customFormat="false" ht="15" hidden="false" customHeight="false" outlineLevel="0" collapsed="false">
      <c r="A214" s="27"/>
      <c r="B214" s="27"/>
      <c r="C214" s="28"/>
      <c r="D214" s="28"/>
      <c r="E214" s="29"/>
      <c r="F214" s="27"/>
      <c r="G214" s="30"/>
      <c r="H214" s="30"/>
      <c r="I214" s="27"/>
      <c r="J214" s="27"/>
      <c r="K214" s="27"/>
      <c r="L214" s="29"/>
      <c r="M214" s="27"/>
      <c r="N214" s="31" t="str">
        <f aca="false">IF(E214="","",EOMONTH(E214,0))</f>
        <v/>
      </c>
      <c r="O214" s="32" t="str">
        <f aca="false">IF(E214="","",EOMONTH(E214,0)+Parameter!$B$5)</f>
        <v/>
      </c>
      <c r="P214" s="32" t="str">
        <f aca="false">IF(E214="","",EOMONTH(E214,Parameter!$B$4))</f>
        <v/>
      </c>
      <c r="Q214" s="33" t="str">
        <f aca="false">IF(OR(E214="",L214&lt;&gt;""),"",P214-Parameter!$B$9)</f>
        <v/>
      </c>
      <c r="R214" s="34" t="str">
        <f aca="false">IF(OR(G214="",G214=0,H214=""),"",H214/G214)</f>
        <v/>
      </c>
      <c r="S214" s="35" t="str">
        <f aca="false">IF(C214="","",IFERROR(INDEX('Validasi Vendor'!$J$5:$J$505,MATCH(C214,'Validasi Vendor'!$C$5:$C$505,0)),"Belum terdaftar"))</f>
        <v/>
      </c>
      <c r="T214" s="35" t="str">
        <f aca="false">IF(E214="","",IF(L214&lt;&gt;"",IF(EOMONTH(L214,0)&gt;P214,"Dikreditkan lewat batas: periksa","Sudah dikreditkan"),IF(S214&lt;&gt;"Boleh diproses","Titik 1: periksa status vendor",IF(OR(I214&lt;&gt;"Cocok",J214&lt;&gt;"Valid"),"Titik 3: faktur bermasalah",IF(K214="Ya","Titik 2: periksa pembebanan biaya",IF(Q214&lt;0,"Titik 2: lewat batas kredit",IF(Q214&lt;=Parameter!$B$6,"Titik 2: segera kreditkan","Siap dikreditkan")))))))</f>
        <v/>
      </c>
    </row>
    <row r="215" customFormat="false" ht="15" hidden="false" customHeight="false" outlineLevel="0" collapsed="false">
      <c r="A215" s="27"/>
      <c r="B215" s="27"/>
      <c r="C215" s="28"/>
      <c r="D215" s="28"/>
      <c r="E215" s="29"/>
      <c r="F215" s="27"/>
      <c r="G215" s="30"/>
      <c r="H215" s="30"/>
      <c r="I215" s="27"/>
      <c r="J215" s="27"/>
      <c r="K215" s="27"/>
      <c r="L215" s="29"/>
      <c r="M215" s="27"/>
      <c r="N215" s="31" t="str">
        <f aca="false">IF(E215="","",EOMONTH(E215,0))</f>
        <v/>
      </c>
      <c r="O215" s="32" t="str">
        <f aca="false">IF(E215="","",EOMONTH(E215,0)+Parameter!$B$5)</f>
        <v/>
      </c>
      <c r="P215" s="32" t="str">
        <f aca="false">IF(E215="","",EOMONTH(E215,Parameter!$B$4))</f>
        <v/>
      </c>
      <c r="Q215" s="33" t="str">
        <f aca="false">IF(OR(E215="",L215&lt;&gt;""),"",P215-Parameter!$B$9)</f>
        <v/>
      </c>
      <c r="R215" s="34" t="str">
        <f aca="false">IF(OR(G215="",G215=0,H215=""),"",H215/G215)</f>
        <v/>
      </c>
      <c r="S215" s="35" t="str">
        <f aca="false">IF(C215="","",IFERROR(INDEX('Validasi Vendor'!$J$5:$J$505,MATCH(C215,'Validasi Vendor'!$C$5:$C$505,0)),"Belum terdaftar"))</f>
        <v/>
      </c>
      <c r="T215" s="35" t="str">
        <f aca="false">IF(E215="","",IF(L215&lt;&gt;"",IF(EOMONTH(L215,0)&gt;P215,"Dikreditkan lewat batas: periksa","Sudah dikreditkan"),IF(S215&lt;&gt;"Boleh diproses","Titik 1: periksa status vendor",IF(OR(I215&lt;&gt;"Cocok",J215&lt;&gt;"Valid"),"Titik 3: faktur bermasalah",IF(K215="Ya","Titik 2: periksa pembebanan biaya",IF(Q215&lt;0,"Titik 2: lewat batas kredit",IF(Q215&lt;=Parameter!$B$6,"Titik 2: segera kreditkan","Siap dikreditkan")))))))</f>
        <v/>
      </c>
    </row>
    <row r="216" customFormat="false" ht="15" hidden="false" customHeight="false" outlineLevel="0" collapsed="false">
      <c r="A216" s="27"/>
      <c r="B216" s="27"/>
      <c r="C216" s="28"/>
      <c r="D216" s="28"/>
      <c r="E216" s="29"/>
      <c r="F216" s="27"/>
      <c r="G216" s="30"/>
      <c r="H216" s="30"/>
      <c r="I216" s="27"/>
      <c r="J216" s="27"/>
      <c r="K216" s="27"/>
      <c r="L216" s="29"/>
      <c r="M216" s="27"/>
      <c r="N216" s="31" t="str">
        <f aca="false">IF(E216="","",EOMONTH(E216,0))</f>
        <v/>
      </c>
      <c r="O216" s="32" t="str">
        <f aca="false">IF(E216="","",EOMONTH(E216,0)+Parameter!$B$5)</f>
        <v/>
      </c>
      <c r="P216" s="32" t="str">
        <f aca="false">IF(E216="","",EOMONTH(E216,Parameter!$B$4))</f>
        <v/>
      </c>
      <c r="Q216" s="33" t="str">
        <f aca="false">IF(OR(E216="",L216&lt;&gt;""),"",P216-Parameter!$B$9)</f>
        <v/>
      </c>
      <c r="R216" s="34" t="str">
        <f aca="false">IF(OR(G216="",G216=0,H216=""),"",H216/G216)</f>
        <v/>
      </c>
      <c r="S216" s="35" t="str">
        <f aca="false">IF(C216="","",IFERROR(INDEX('Validasi Vendor'!$J$5:$J$505,MATCH(C216,'Validasi Vendor'!$C$5:$C$505,0)),"Belum terdaftar"))</f>
        <v/>
      </c>
      <c r="T216" s="35" t="str">
        <f aca="false">IF(E216="","",IF(L216&lt;&gt;"",IF(EOMONTH(L216,0)&gt;P216,"Dikreditkan lewat batas: periksa","Sudah dikreditkan"),IF(S216&lt;&gt;"Boleh diproses","Titik 1: periksa status vendor",IF(OR(I216&lt;&gt;"Cocok",J216&lt;&gt;"Valid"),"Titik 3: faktur bermasalah",IF(K216="Ya","Titik 2: periksa pembebanan biaya",IF(Q216&lt;0,"Titik 2: lewat batas kredit",IF(Q216&lt;=Parameter!$B$6,"Titik 2: segera kreditkan","Siap dikreditkan")))))))</f>
        <v/>
      </c>
    </row>
    <row r="217" customFormat="false" ht="15" hidden="false" customHeight="false" outlineLevel="0" collapsed="false">
      <c r="A217" s="27"/>
      <c r="B217" s="27"/>
      <c r="C217" s="28"/>
      <c r="D217" s="28"/>
      <c r="E217" s="29"/>
      <c r="F217" s="27"/>
      <c r="G217" s="30"/>
      <c r="H217" s="30"/>
      <c r="I217" s="27"/>
      <c r="J217" s="27"/>
      <c r="K217" s="27"/>
      <c r="L217" s="29"/>
      <c r="M217" s="27"/>
      <c r="N217" s="31" t="str">
        <f aca="false">IF(E217="","",EOMONTH(E217,0))</f>
        <v/>
      </c>
      <c r="O217" s="32" t="str">
        <f aca="false">IF(E217="","",EOMONTH(E217,0)+Parameter!$B$5)</f>
        <v/>
      </c>
      <c r="P217" s="32" t="str">
        <f aca="false">IF(E217="","",EOMONTH(E217,Parameter!$B$4))</f>
        <v/>
      </c>
      <c r="Q217" s="33" t="str">
        <f aca="false">IF(OR(E217="",L217&lt;&gt;""),"",P217-Parameter!$B$9)</f>
        <v/>
      </c>
      <c r="R217" s="34" t="str">
        <f aca="false">IF(OR(G217="",G217=0,H217=""),"",H217/G217)</f>
        <v/>
      </c>
      <c r="S217" s="35" t="str">
        <f aca="false">IF(C217="","",IFERROR(INDEX('Validasi Vendor'!$J$5:$J$505,MATCH(C217,'Validasi Vendor'!$C$5:$C$505,0)),"Belum terdaftar"))</f>
        <v/>
      </c>
      <c r="T217" s="35" t="str">
        <f aca="false">IF(E217="","",IF(L217&lt;&gt;"",IF(EOMONTH(L217,0)&gt;P217,"Dikreditkan lewat batas: periksa","Sudah dikreditkan"),IF(S217&lt;&gt;"Boleh diproses","Titik 1: periksa status vendor",IF(OR(I217&lt;&gt;"Cocok",J217&lt;&gt;"Valid"),"Titik 3: faktur bermasalah",IF(K217="Ya","Titik 2: periksa pembebanan biaya",IF(Q217&lt;0,"Titik 2: lewat batas kredit",IF(Q217&lt;=Parameter!$B$6,"Titik 2: segera kreditkan","Siap dikreditkan")))))))</f>
        <v/>
      </c>
    </row>
    <row r="218" customFormat="false" ht="15" hidden="false" customHeight="false" outlineLevel="0" collapsed="false">
      <c r="A218" s="27"/>
      <c r="B218" s="27"/>
      <c r="C218" s="28"/>
      <c r="D218" s="28"/>
      <c r="E218" s="29"/>
      <c r="F218" s="27"/>
      <c r="G218" s="30"/>
      <c r="H218" s="30"/>
      <c r="I218" s="27"/>
      <c r="J218" s="27"/>
      <c r="K218" s="27"/>
      <c r="L218" s="29"/>
      <c r="M218" s="27"/>
      <c r="N218" s="31" t="str">
        <f aca="false">IF(E218="","",EOMONTH(E218,0))</f>
        <v/>
      </c>
      <c r="O218" s="32" t="str">
        <f aca="false">IF(E218="","",EOMONTH(E218,0)+Parameter!$B$5)</f>
        <v/>
      </c>
      <c r="P218" s="32" t="str">
        <f aca="false">IF(E218="","",EOMONTH(E218,Parameter!$B$4))</f>
        <v/>
      </c>
      <c r="Q218" s="33" t="str">
        <f aca="false">IF(OR(E218="",L218&lt;&gt;""),"",P218-Parameter!$B$9)</f>
        <v/>
      </c>
      <c r="R218" s="34" t="str">
        <f aca="false">IF(OR(G218="",G218=0,H218=""),"",H218/G218)</f>
        <v/>
      </c>
      <c r="S218" s="35" t="str">
        <f aca="false">IF(C218="","",IFERROR(INDEX('Validasi Vendor'!$J$5:$J$505,MATCH(C218,'Validasi Vendor'!$C$5:$C$505,0)),"Belum terdaftar"))</f>
        <v/>
      </c>
      <c r="T218" s="35" t="str">
        <f aca="false">IF(E218="","",IF(L218&lt;&gt;"",IF(EOMONTH(L218,0)&gt;P218,"Dikreditkan lewat batas: periksa","Sudah dikreditkan"),IF(S218&lt;&gt;"Boleh diproses","Titik 1: periksa status vendor",IF(OR(I218&lt;&gt;"Cocok",J218&lt;&gt;"Valid"),"Titik 3: faktur bermasalah",IF(K218="Ya","Titik 2: periksa pembebanan biaya",IF(Q218&lt;0,"Titik 2: lewat batas kredit",IF(Q218&lt;=Parameter!$B$6,"Titik 2: segera kreditkan","Siap dikreditkan")))))))</f>
        <v/>
      </c>
    </row>
    <row r="219" customFormat="false" ht="15" hidden="false" customHeight="false" outlineLevel="0" collapsed="false">
      <c r="A219" s="27"/>
      <c r="B219" s="27"/>
      <c r="C219" s="28"/>
      <c r="D219" s="28"/>
      <c r="E219" s="29"/>
      <c r="F219" s="27"/>
      <c r="G219" s="30"/>
      <c r="H219" s="30"/>
      <c r="I219" s="27"/>
      <c r="J219" s="27"/>
      <c r="K219" s="27"/>
      <c r="L219" s="29"/>
      <c r="M219" s="27"/>
      <c r="N219" s="31" t="str">
        <f aca="false">IF(E219="","",EOMONTH(E219,0))</f>
        <v/>
      </c>
      <c r="O219" s="32" t="str">
        <f aca="false">IF(E219="","",EOMONTH(E219,0)+Parameter!$B$5)</f>
        <v/>
      </c>
      <c r="P219" s="32" t="str">
        <f aca="false">IF(E219="","",EOMONTH(E219,Parameter!$B$4))</f>
        <v/>
      </c>
      <c r="Q219" s="33" t="str">
        <f aca="false">IF(OR(E219="",L219&lt;&gt;""),"",P219-Parameter!$B$9)</f>
        <v/>
      </c>
      <c r="R219" s="34" t="str">
        <f aca="false">IF(OR(G219="",G219=0,H219=""),"",H219/G219)</f>
        <v/>
      </c>
      <c r="S219" s="35" t="str">
        <f aca="false">IF(C219="","",IFERROR(INDEX('Validasi Vendor'!$J$5:$J$505,MATCH(C219,'Validasi Vendor'!$C$5:$C$505,0)),"Belum terdaftar"))</f>
        <v/>
      </c>
      <c r="T219" s="35" t="str">
        <f aca="false">IF(E219="","",IF(L219&lt;&gt;"",IF(EOMONTH(L219,0)&gt;P219,"Dikreditkan lewat batas: periksa","Sudah dikreditkan"),IF(S219&lt;&gt;"Boleh diproses","Titik 1: periksa status vendor",IF(OR(I219&lt;&gt;"Cocok",J219&lt;&gt;"Valid"),"Titik 3: faktur bermasalah",IF(K219="Ya","Titik 2: periksa pembebanan biaya",IF(Q219&lt;0,"Titik 2: lewat batas kredit",IF(Q219&lt;=Parameter!$B$6,"Titik 2: segera kreditkan","Siap dikreditkan")))))))</f>
        <v/>
      </c>
    </row>
    <row r="220" customFormat="false" ht="15" hidden="false" customHeight="false" outlineLevel="0" collapsed="false">
      <c r="A220" s="27"/>
      <c r="B220" s="27"/>
      <c r="C220" s="28"/>
      <c r="D220" s="28"/>
      <c r="E220" s="29"/>
      <c r="F220" s="27"/>
      <c r="G220" s="30"/>
      <c r="H220" s="30"/>
      <c r="I220" s="27"/>
      <c r="J220" s="27"/>
      <c r="K220" s="27"/>
      <c r="L220" s="29"/>
      <c r="M220" s="27"/>
      <c r="N220" s="31" t="str">
        <f aca="false">IF(E220="","",EOMONTH(E220,0))</f>
        <v/>
      </c>
      <c r="O220" s="32" t="str">
        <f aca="false">IF(E220="","",EOMONTH(E220,0)+Parameter!$B$5)</f>
        <v/>
      </c>
      <c r="P220" s="32" t="str">
        <f aca="false">IF(E220="","",EOMONTH(E220,Parameter!$B$4))</f>
        <v/>
      </c>
      <c r="Q220" s="33" t="str">
        <f aca="false">IF(OR(E220="",L220&lt;&gt;""),"",P220-Parameter!$B$9)</f>
        <v/>
      </c>
      <c r="R220" s="34" t="str">
        <f aca="false">IF(OR(G220="",G220=0,H220=""),"",H220/G220)</f>
        <v/>
      </c>
      <c r="S220" s="35" t="str">
        <f aca="false">IF(C220="","",IFERROR(INDEX('Validasi Vendor'!$J$5:$J$505,MATCH(C220,'Validasi Vendor'!$C$5:$C$505,0)),"Belum terdaftar"))</f>
        <v/>
      </c>
      <c r="T220" s="35" t="str">
        <f aca="false">IF(E220="","",IF(L220&lt;&gt;"",IF(EOMONTH(L220,0)&gt;P220,"Dikreditkan lewat batas: periksa","Sudah dikreditkan"),IF(S220&lt;&gt;"Boleh diproses","Titik 1: periksa status vendor",IF(OR(I220&lt;&gt;"Cocok",J220&lt;&gt;"Valid"),"Titik 3: faktur bermasalah",IF(K220="Ya","Titik 2: periksa pembebanan biaya",IF(Q220&lt;0,"Titik 2: lewat batas kredit",IF(Q220&lt;=Parameter!$B$6,"Titik 2: segera kreditkan","Siap dikreditkan")))))))</f>
        <v/>
      </c>
    </row>
    <row r="221" customFormat="false" ht="15" hidden="false" customHeight="false" outlineLevel="0" collapsed="false">
      <c r="A221" s="27"/>
      <c r="B221" s="27"/>
      <c r="C221" s="28"/>
      <c r="D221" s="28"/>
      <c r="E221" s="29"/>
      <c r="F221" s="27"/>
      <c r="G221" s="30"/>
      <c r="H221" s="30"/>
      <c r="I221" s="27"/>
      <c r="J221" s="27"/>
      <c r="K221" s="27"/>
      <c r="L221" s="29"/>
      <c r="M221" s="27"/>
      <c r="N221" s="31" t="str">
        <f aca="false">IF(E221="","",EOMONTH(E221,0))</f>
        <v/>
      </c>
      <c r="O221" s="32" t="str">
        <f aca="false">IF(E221="","",EOMONTH(E221,0)+Parameter!$B$5)</f>
        <v/>
      </c>
      <c r="P221" s="32" t="str">
        <f aca="false">IF(E221="","",EOMONTH(E221,Parameter!$B$4))</f>
        <v/>
      </c>
      <c r="Q221" s="33" t="str">
        <f aca="false">IF(OR(E221="",L221&lt;&gt;""),"",P221-Parameter!$B$9)</f>
        <v/>
      </c>
      <c r="R221" s="34" t="str">
        <f aca="false">IF(OR(G221="",G221=0,H221=""),"",H221/G221)</f>
        <v/>
      </c>
      <c r="S221" s="35" t="str">
        <f aca="false">IF(C221="","",IFERROR(INDEX('Validasi Vendor'!$J$5:$J$505,MATCH(C221,'Validasi Vendor'!$C$5:$C$505,0)),"Belum terdaftar"))</f>
        <v/>
      </c>
      <c r="T221" s="35" t="str">
        <f aca="false">IF(E221="","",IF(L221&lt;&gt;"",IF(EOMONTH(L221,0)&gt;P221,"Dikreditkan lewat batas: periksa","Sudah dikreditkan"),IF(S221&lt;&gt;"Boleh diproses","Titik 1: periksa status vendor",IF(OR(I221&lt;&gt;"Cocok",J221&lt;&gt;"Valid"),"Titik 3: faktur bermasalah",IF(K221="Ya","Titik 2: periksa pembebanan biaya",IF(Q221&lt;0,"Titik 2: lewat batas kredit",IF(Q221&lt;=Parameter!$B$6,"Titik 2: segera kreditkan","Siap dikreditkan")))))))</f>
        <v/>
      </c>
    </row>
    <row r="222" customFormat="false" ht="15" hidden="false" customHeight="false" outlineLevel="0" collapsed="false">
      <c r="A222" s="27"/>
      <c r="B222" s="27"/>
      <c r="C222" s="28"/>
      <c r="D222" s="28"/>
      <c r="E222" s="29"/>
      <c r="F222" s="27"/>
      <c r="G222" s="30"/>
      <c r="H222" s="30"/>
      <c r="I222" s="27"/>
      <c r="J222" s="27"/>
      <c r="K222" s="27"/>
      <c r="L222" s="29"/>
      <c r="M222" s="27"/>
      <c r="N222" s="31" t="str">
        <f aca="false">IF(E222="","",EOMONTH(E222,0))</f>
        <v/>
      </c>
      <c r="O222" s="32" t="str">
        <f aca="false">IF(E222="","",EOMONTH(E222,0)+Parameter!$B$5)</f>
        <v/>
      </c>
      <c r="P222" s="32" t="str">
        <f aca="false">IF(E222="","",EOMONTH(E222,Parameter!$B$4))</f>
        <v/>
      </c>
      <c r="Q222" s="33" t="str">
        <f aca="false">IF(OR(E222="",L222&lt;&gt;""),"",P222-Parameter!$B$9)</f>
        <v/>
      </c>
      <c r="R222" s="34" t="str">
        <f aca="false">IF(OR(G222="",G222=0,H222=""),"",H222/G222)</f>
        <v/>
      </c>
      <c r="S222" s="35" t="str">
        <f aca="false">IF(C222="","",IFERROR(INDEX('Validasi Vendor'!$J$5:$J$505,MATCH(C222,'Validasi Vendor'!$C$5:$C$505,0)),"Belum terdaftar"))</f>
        <v/>
      </c>
      <c r="T222" s="35" t="str">
        <f aca="false">IF(E222="","",IF(L222&lt;&gt;"",IF(EOMONTH(L222,0)&gt;P222,"Dikreditkan lewat batas: periksa","Sudah dikreditkan"),IF(S222&lt;&gt;"Boleh diproses","Titik 1: periksa status vendor",IF(OR(I222&lt;&gt;"Cocok",J222&lt;&gt;"Valid"),"Titik 3: faktur bermasalah",IF(K222="Ya","Titik 2: periksa pembebanan biaya",IF(Q222&lt;0,"Titik 2: lewat batas kredit",IF(Q222&lt;=Parameter!$B$6,"Titik 2: segera kreditkan","Siap dikreditkan")))))))</f>
        <v/>
      </c>
    </row>
    <row r="223" customFormat="false" ht="15" hidden="false" customHeight="false" outlineLevel="0" collapsed="false">
      <c r="A223" s="27"/>
      <c r="B223" s="27"/>
      <c r="C223" s="28"/>
      <c r="D223" s="28"/>
      <c r="E223" s="29"/>
      <c r="F223" s="27"/>
      <c r="G223" s="30"/>
      <c r="H223" s="30"/>
      <c r="I223" s="27"/>
      <c r="J223" s="27"/>
      <c r="K223" s="27"/>
      <c r="L223" s="29"/>
      <c r="M223" s="27"/>
      <c r="N223" s="31" t="str">
        <f aca="false">IF(E223="","",EOMONTH(E223,0))</f>
        <v/>
      </c>
      <c r="O223" s="32" t="str">
        <f aca="false">IF(E223="","",EOMONTH(E223,0)+Parameter!$B$5)</f>
        <v/>
      </c>
      <c r="P223" s="32" t="str">
        <f aca="false">IF(E223="","",EOMONTH(E223,Parameter!$B$4))</f>
        <v/>
      </c>
      <c r="Q223" s="33" t="str">
        <f aca="false">IF(OR(E223="",L223&lt;&gt;""),"",P223-Parameter!$B$9)</f>
        <v/>
      </c>
      <c r="R223" s="34" t="str">
        <f aca="false">IF(OR(G223="",G223=0,H223=""),"",H223/G223)</f>
        <v/>
      </c>
      <c r="S223" s="35" t="str">
        <f aca="false">IF(C223="","",IFERROR(INDEX('Validasi Vendor'!$J$5:$J$505,MATCH(C223,'Validasi Vendor'!$C$5:$C$505,0)),"Belum terdaftar"))</f>
        <v/>
      </c>
      <c r="T223" s="35" t="str">
        <f aca="false">IF(E223="","",IF(L223&lt;&gt;"",IF(EOMONTH(L223,0)&gt;P223,"Dikreditkan lewat batas: periksa","Sudah dikreditkan"),IF(S223&lt;&gt;"Boleh diproses","Titik 1: periksa status vendor",IF(OR(I223&lt;&gt;"Cocok",J223&lt;&gt;"Valid"),"Titik 3: faktur bermasalah",IF(K223="Ya","Titik 2: periksa pembebanan biaya",IF(Q223&lt;0,"Titik 2: lewat batas kredit",IF(Q223&lt;=Parameter!$B$6,"Titik 2: segera kreditkan","Siap dikreditkan")))))))</f>
        <v/>
      </c>
    </row>
    <row r="224" customFormat="false" ht="15" hidden="false" customHeight="false" outlineLevel="0" collapsed="false">
      <c r="A224" s="27"/>
      <c r="B224" s="27"/>
      <c r="C224" s="28"/>
      <c r="D224" s="28"/>
      <c r="E224" s="29"/>
      <c r="F224" s="27"/>
      <c r="G224" s="30"/>
      <c r="H224" s="30"/>
      <c r="I224" s="27"/>
      <c r="J224" s="27"/>
      <c r="K224" s="27"/>
      <c r="L224" s="29"/>
      <c r="M224" s="27"/>
      <c r="N224" s="31" t="str">
        <f aca="false">IF(E224="","",EOMONTH(E224,0))</f>
        <v/>
      </c>
      <c r="O224" s="32" t="str">
        <f aca="false">IF(E224="","",EOMONTH(E224,0)+Parameter!$B$5)</f>
        <v/>
      </c>
      <c r="P224" s="32" t="str">
        <f aca="false">IF(E224="","",EOMONTH(E224,Parameter!$B$4))</f>
        <v/>
      </c>
      <c r="Q224" s="33" t="str">
        <f aca="false">IF(OR(E224="",L224&lt;&gt;""),"",P224-Parameter!$B$9)</f>
        <v/>
      </c>
      <c r="R224" s="34" t="str">
        <f aca="false">IF(OR(G224="",G224=0,H224=""),"",H224/G224)</f>
        <v/>
      </c>
      <c r="S224" s="35" t="str">
        <f aca="false">IF(C224="","",IFERROR(INDEX('Validasi Vendor'!$J$5:$J$505,MATCH(C224,'Validasi Vendor'!$C$5:$C$505,0)),"Belum terdaftar"))</f>
        <v/>
      </c>
      <c r="T224" s="35" t="str">
        <f aca="false">IF(E224="","",IF(L224&lt;&gt;"",IF(EOMONTH(L224,0)&gt;P224,"Dikreditkan lewat batas: periksa","Sudah dikreditkan"),IF(S224&lt;&gt;"Boleh diproses","Titik 1: periksa status vendor",IF(OR(I224&lt;&gt;"Cocok",J224&lt;&gt;"Valid"),"Titik 3: faktur bermasalah",IF(K224="Ya","Titik 2: periksa pembebanan biaya",IF(Q224&lt;0,"Titik 2: lewat batas kredit",IF(Q224&lt;=Parameter!$B$6,"Titik 2: segera kreditkan","Siap dikreditkan")))))))</f>
        <v/>
      </c>
    </row>
    <row r="225" customFormat="false" ht="15" hidden="false" customHeight="false" outlineLevel="0" collapsed="false">
      <c r="A225" s="27"/>
      <c r="B225" s="27"/>
      <c r="C225" s="28"/>
      <c r="D225" s="28"/>
      <c r="E225" s="29"/>
      <c r="F225" s="27"/>
      <c r="G225" s="30"/>
      <c r="H225" s="30"/>
      <c r="I225" s="27"/>
      <c r="J225" s="27"/>
      <c r="K225" s="27"/>
      <c r="L225" s="29"/>
      <c r="M225" s="27"/>
      <c r="N225" s="31" t="str">
        <f aca="false">IF(E225="","",EOMONTH(E225,0))</f>
        <v/>
      </c>
      <c r="O225" s="32" t="str">
        <f aca="false">IF(E225="","",EOMONTH(E225,0)+Parameter!$B$5)</f>
        <v/>
      </c>
      <c r="P225" s="32" t="str">
        <f aca="false">IF(E225="","",EOMONTH(E225,Parameter!$B$4))</f>
        <v/>
      </c>
      <c r="Q225" s="33" t="str">
        <f aca="false">IF(OR(E225="",L225&lt;&gt;""),"",P225-Parameter!$B$9)</f>
        <v/>
      </c>
      <c r="R225" s="34" t="str">
        <f aca="false">IF(OR(G225="",G225=0,H225=""),"",H225/G225)</f>
        <v/>
      </c>
      <c r="S225" s="35" t="str">
        <f aca="false">IF(C225="","",IFERROR(INDEX('Validasi Vendor'!$J$5:$J$505,MATCH(C225,'Validasi Vendor'!$C$5:$C$505,0)),"Belum terdaftar"))</f>
        <v/>
      </c>
      <c r="T225" s="35" t="str">
        <f aca="false">IF(E225="","",IF(L225&lt;&gt;"",IF(EOMONTH(L225,0)&gt;P225,"Dikreditkan lewat batas: periksa","Sudah dikreditkan"),IF(S225&lt;&gt;"Boleh diproses","Titik 1: periksa status vendor",IF(OR(I225&lt;&gt;"Cocok",J225&lt;&gt;"Valid"),"Titik 3: faktur bermasalah",IF(K225="Ya","Titik 2: periksa pembebanan biaya",IF(Q225&lt;0,"Titik 2: lewat batas kredit",IF(Q225&lt;=Parameter!$B$6,"Titik 2: segera kreditkan","Siap dikreditkan")))))))</f>
        <v/>
      </c>
    </row>
    <row r="226" customFormat="false" ht="15" hidden="false" customHeight="false" outlineLevel="0" collapsed="false">
      <c r="A226" s="27"/>
      <c r="B226" s="27"/>
      <c r="C226" s="28"/>
      <c r="D226" s="28"/>
      <c r="E226" s="29"/>
      <c r="F226" s="27"/>
      <c r="G226" s="30"/>
      <c r="H226" s="30"/>
      <c r="I226" s="27"/>
      <c r="J226" s="27"/>
      <c r="K226" s="27"/>
      <c r="L226" s="29"/>
      <c r="M226" s="27"/>
      <c r="N226" s="31" t="str">
        <f aca="false">IF(E226="","",EOMONTH(E226,0))</f>
        <v/>
      </c>
      <c r="O226" s="32" t="str">
        <f aca="false">IF(E226="","",EOMONTH(E226,0)+Parameter!$B$5)</f>
        <v/>
      </c>
      <c r="P226" s="32" t="str">
        <f aca="false">IF(E226="","",EOMONTH(E226,Parameter!$B$4))</f>
        <v/>
      </c>
      <c r="Q226" s="33" t="str">
        <f aca="false">IF(OR(E226="",L226&lt;&gt;""),"",P226-Parameter!$B$9)</f>
        <v/>
      </c>
      <c r="R226" s="34" t="str">
        <f aca="false">IF(OR(G226="",G226=0,H226=""),"",H226/G226)</f>
        <v/>
      </c>
      <c r="S226" s="35" t="str">
        <f aca="false">IF(C226="","",IFERROR(INDEX('Validasi Vendor'!$J$5:$J$505,MATCH(C226,'Validasi Vendor'!$C$5:$C$505,0)),"Belum terdaftar"))</f>
        <v/>
      </c>
      <c r="T226" s="35" t="str">
        <f aca="false">IF(E226="","",IF(L226&lt;&gt;"",IF(EOMONTH(L226,0)&gt;P226,"Dikreditkan lewat batas: periksa","Sudah dikreditkan"),IF(S226&lt;&gt;"Boleh diproses","Titik 1: periksa status vendor",IF(OR(I226&lt;&gt;"Cocok",J226&lt;&gt;"Valid"),"Titik 3: faktur bermasalah",IF(K226="Ya","Titik 2: periksa pembebanan biaya",IF(Q226&lt;0,"Titik 2: lewat batas kredit",IF(Q226&lt;=Parameter!$B$6,"Titik 2: segera kreditkan","Siap dikreditkan")))))))</f>
        <v/>
      </c>
    </row>
    <row r="227" customFormat="false" ht="15" hidden="false" customHeight="false" outlineLevel="0" collapsed="false">
      <c r="A227" s="27"/>
      <c r="B227" s="27"/>
      <c r="C227" s="28"/>
      <c r="D227" s="28"/>
      <c r="E227" s="29"/>
      <c r="F227" s="27"/>
      <c r="G227" s="30"/>
      <c r="H227" s="30"/>
      <c r="I227" s="27"/>
      <c r="J227" s="27"/>
      <c r="K227" s="27"/>
      <c r="L227" s="29"/>
      <c r="M227" s="27"/>
      <c r="N227" s="31" t="str">
        <f aca="false">IF(E227="","",EOMONTH(E227,0))</f>
        <v/>
      </c>
      <c r="O227" s="32" t="str">
        <f aca="false">IF(E227="","",EOMONTH(E227,0)+Parameter!$B$5)</f>
        <v/>
      </c>
      <c r="P227" s="32" t="str">
        <f aca="false">IF(E227="","",EOMONTH(E227,Parameter!$B$4))</f>
        <v/>
      </c>
      <c r="Q227" s="33" t="str">
        <f aca="false">IF(OR(E227="",L227&lt;&gt;""),"",P227-Parameter!$B$9)</f>
        <v/>
      </c>
      <c r="R227" s="34" t="str">
        <f aca="false">IF(OR(G227="",G227=0,H227=""),"",H227/G227)</f>
        <v/>
      </c>
      <c r="S227" s="35" t="str">
        <f aca="false">IF(C227="","",IFERROR(INDEX('Validasi Vendor'!$J$5:$J$505,MATCH(C227,'Validasi Vendor'!$C$5:$C$505,0)),"Belum terdaftar"))</f>
        <v/>
      </c>
      <c r="T227" s="35" t="str">
        <f aca="false">IF(E227="","",IF(L227&lt;&gt;"",IF(EOMONTH(L227,0)&gt;P227,"Dikreditkan lewat batas: periksa","Sudah dikreditkan"),IF(S227&lt;&gt;"Boleh diproses","Titik 1: periksa status vendor",IF(OR(I227&lt;&gt;"Cocok",J227&lt;&gt;"Valid"),"Titik 3: faktur bermasalah",IF(K227="Ya","Titik 2: periksa pembebanan biaya",IF(Q227&lt;0,"Titik 2: lewat batas kredit",IF(Q227&lt;=Parameter!$B$6,"Titik 2: segera kreditkan","Siap dikreditkan")))))))</f>
        <v/>
      </c>
    </row>
    <row r="228" customFormat="false" ht="15" hidden="false" customHeight="false" outlineLevel="0" collapsed="false">
      <c r="A228" s="27"/>
      <c r="B228" s="27"/>
      <c r="C228" s="28"/>
      <c r="D228" s="28"/>
      <c r="E228" s="29"/>
      <c r="F228" s="27"/>
      <c r="G228" s="30"/>
      <c r="H228" s="30"/>
      <c r="I228" s="27"/>
      <c r="J228" s="27"/>
      <c r="K228" s="27"/>
      <c r="L228" s="29"/>
      <c r="M228" s="27"/>
      <c r="N228" s="31" t="str">
        <f aca="false">IF(E228="","",EOMONTH(E228,0))</f>
        <v/>
      </c>
      <c r="O228" s="32" t="str">
        <f aca="false">IF(E228="","",EOMONTH(E228,0)+Parameter!$B$5)</f>
        <v/>
      </c>
      <c r="P228" s="32" t="str">
        <f aca="false">IF(E228="","",EOMONTH(E228,Parameter!$B$4))</f>
        <v/>
      </c>
      <c r="Q228" s="33" t="str">
        <f aca="false">IF(OR(E228="",L228&lt;&gt;""),"",P228-Parameter!$B$9)</f>
        <v/>
      </c>
      <c r="R228" s="34" t="str">
        <f aca="false">IF(OR(G228="",G228=0,H228=""),"",H228/G228)</f>
        <v/>
      </c>
      <c r="S228" s="35" t="str">
        <f aca="false">IF(C228="","",IFERROR(INDEX('Validasi Vendor'!$J$5:$J$505,MATCH(C228,'Validasi Vendor'!$C$5:$C$505,0)),"Belum terdaftar"))</f>
        <v/>
      </c>
      <c r="T228" s="35" t="str">
        <f aca="false">IF(E228="","",IF(L228&lt;&gt;"",IF(EOMONTH(L228,0)&gt;P228,"Dikreditkan lewat batas: periksa","Sudah dikreditkan"),IF(S228&lt;&gt;"Boleh diproses","Titik 1: periksa status vendor",IF(OR(I228&lt;&gt;"Cocok",J228&lt;&gt;"Valid"),"Titik 3: faktur bermasalah",IF(K228="Ya","Titik 2: periksa pembebanan biaya",IF(Q228&lt;0,"Titik 2: lewat batas kredit",IF(Q228&lt;=Parameter!$B$6,"Titik 2: segera kreditkan","Siap dikreditkan")))))))</f>
        <v/>
      </c>
    </row>
    <row r="229" customFormat="false" ht="15" hidden="false" customHeight="false" outlineLevel="0" collapsed="false">
      <c r="A229" s="27"/>
      <c r="B229" s="27"/>
      <c r="C229" s="28"/>
      <c r="D229" s="28"/>
      <c r="E229" s="29"/>
      <c r="F229" s="27"/>
      <c r="G229" s="30"/>
      <c r="H229" s="30"/>
      <c r="I229" s="27"/>
      <c r="J229" s="27"/>
      <c r="K229" s="27"/>
      <c r="L229" s="29"/>
      <c r="M229" s="27"/>
      <c r="N229" s="31" t="str">
        <f aca="false">IF(E229="","",EOMONTH(E229,0))</f>
        <v/>
      </c>
      <c r="O229" s="32" t="str">
        <f aca="false">IF(E229="","",EOMONTH(E229,0)+Parameter!$B$5)</f>
        <v/>
      </c>
      <c r="P229" s="32" t="str">
        <f aca="false">IF(E229="","",EOMONTH(E229,Parameter!$B$4))</f>
        <v/>
      </c>
      <c r="Q229" s="33" t="str">
        <f aca="false">IF(OR(E229="",L229&lt;&gt;""),"",P229-Parameter!$B$9)</f>
        <v/>
      </c>
      <c r="R229" s="34" t="str">
        <f aca="false">IF(OR(G229="",G229=0,H229=""),"",H229/G229)</f>
        <v/>
      </c>
      <c r="S229" s="35" t="str">
        <f aca="false">IF(C229="","",IFERROR(INDEX('Validasi Vendor'!$J$5:$J$505,MATCH(C229,'Validasi Vendor'!$C$5:$C$505,0)),"Belum terdaftar"))</f>
        <v/>
      </c>
      <c r="T229" s="35" t="str">
        <f aca="false">IF(E229="","",IF(L229&lt;&gt;"",IF(EOMONTH(L229,0)&gt;P229,"Dikreditkan lewat batas: periksa","Sudah dikreditkan"),IF(S229&lt;&gt;"Boleh diproses","Titik 1: periksa status vendor",IF(OR(I229&lt;&gt;"Cocok",J229&lt;&gt;"Valid"),"Titik 3: faktur bermasalah",IF(K229="Ya","Titik 2: periksa pembebanan biaya",IF(Q229&lt;0,"Titik 2: lewat batas kredit",IF(Q229&lt;=Parameter!$B$6,"Titik 2: segera kreditkan","Siap dikreditkan")))))))</f>
        <v/>
      </c>
    </row>
    <row r="230" customFormat="false" ht="15" hidden="false" customHeight="false" outlineLevel="0" collapsed="false">
      <c r="A230" s="27"/>
      <c r="B230" s="27"/>
      <c r="C230" s="28"/>
      <c r="D230" s="28"/>
      <c r="E230" s="29"/>
      <c r="F230" s="27"/>
      <c r="G230" s="30"/>
      <c r="H230" s="30"/>
      <c r="I230" s="27"/>
      <c r="J230" s="27"/>
      <c r="K230" s="27"/>
      <c r="L230" s="29"/>
      <c r="M230" s="27"/>
      <c r="N230" s="31" t="str">
        <f aca="false">IF(E230="","",EOMONTH(E230,0))</f>
        <v/>
      </c>
      <c r="O230" s="32" t="str">
        <f aca="false">IF(E230="","",EOMONTH(E230,0)+Parameter!$B$5)</f>
        <v/>
      </c>
      <c r="P230" s="32" t="str">
        <f aca="false">IF(E230="","",EOMONTH(E230,Parameter!$B$4))</f>
        <v/>
      </c>
      <c r="Q230" s="33" t="str">
        <f aca="false">IF(OR(E230="",L230&lt;&gt;""),"",P230-Parameter!$B$9)</f>
        <v/>
      </c>
      <c r="R230" s="34" t="str">
        <f aca="false">IF(OR(G230="",G230=0,H230=""),"",H230/G230)</f>
        <v/>
      </c>
      <c r="S230" s="35" t="str">
        <f aca="false">IF(C230="","",IFERROR(INDEX('Validasi Vendor'!$J$5:$J$505,MATCH(C230,'Validasi Vendor'!$C$5:$C$505,0)),"Belum terdaftar"))</f>
        <v/>
      </c>
      <c r="T230" s="35" t="str">
        <f aca="false">IF(E230="","",IF(L230&lt;&gt;"",IF(EOMONTH(L230,0)&gt;P230,"Dikreditkan lewat batas: periksa","Sudah dikreditkan"),IF(S230&lt;&gt;"Boleh diproses","Titik 1: periksa status vendor",IF(OR(I230&lt;&gt;"Cocok",J230&lt;&gt;"Valid"),"Titik 3: faktur bermasalah",IF(K230="Ya","Titik 2: periksa pembebanan biaya",IF(Q230&lt;0,"Titik 2: lewat batas kredit",IF(Q230&lt;=Parameter!$B$6,"Titik 2: segera kreditkan","Siap dikreditkan")))))))</f>
        <v/>
      </c>
    </row>
    <row r="231" customFormat="false" ht="15" hidden="false" customHeight="false" outlineLevel="0" collapsed="false">
      <c r="A231" s="27"/>
      <c r="B231" s="27"/>
      <c r="C231" s="28"/>
      <c r="D231" s="28"/>
      <c r="E231" s="29"/>
      <c r="F231" s="27"/>
      <c r="G231" s="30"/>
      <c r="H231" s="30"/>
      <c r="I231" s="27"/>
      <c r="J231" s="27"/>
      <c r="K231" s="27"/>
      <c r="L231" s="29"/>
      <c r="M231" s="27"/>
      <c r="N231" s="31" t="str">
        <f aca="false">IF(E231="","",EOMONTH(E231,0))</f>
        <v/>
      </c>
      <c r="O231" s="32" t="str">
        <f aca="false">IF(E231="","",EOMONTH(E231,0)+Parameter!$B$5)</f>
        <v/>
      </c>
      <c r="P231" s="32" t="str">
        <f aca="false">IF(E231="","",EOMONTH(E231,Parameter!$B$4))</f>
        <v/>
      </c>
      <c r="Q231" s="33" t="str">
        <f aca="false">IF(OR(E231="",L231&lt;&gt;""),"",P231-Parameter!$B$9)</f>
        <v/>
      </c>
      <c r="R231" s="34" t="str">
        <f aca="false">IF(OR(G231="",G231=0,H231=""),"",H231/G231)</f>
        <v/>
      </c>
      <c r="S231" s="35" t="str">
        <f aca="false">IF(C231="","",IFERROR(INDEX('Validasi Vendor'!$J$5:$J$505,MATCH(C231,'Validasi Vendor'!$C$5:$C$505,0)),"Belum terdaftar"))</f>
        <v/>
      </c>
      <c r="T231" s="35" t="str">
        <f aca="false">IF(E231="","",IF(L231&lt;&gt;"",IF(EOMONTH(L231,0)&gt;P231,"Dikreditkan lewat batas: periksa","Sudah dikreditkan"),IF(S231&lt;&gt;"Boleh diproses","Titik 1: periksa status vendor",IF(OR(I231&lt;&gt;"Cocok",J231&lt;&gt;"Valid"),"Titik 3: faktur bermasalah",IF(K231="Ya","Titik 2: periksa pembebanan biaya",IF(Q231&lt;0,"Titik 2: lewat batas kredit",IF(Q231&lt;=Parameter!$B$6,"Titik 2: segera kreditkan","Siap dikreditkan")))))))</f>
        <v/>
      </c>
    </row>
    <row r="232" customFormat="false" ht="15" hidden="false" customHeight="false" outlineLevel="0" collapsed="false">
      <c r="A232" s="27"/>
      <c r="B232" s="27"/>
      <c r="C232" s="28"/>
      <c r="D232" s="28"/>
      <c r="E232" s="29"/>
      <c r="F232" s="27"/>
      <c r="G232" s="30"/>
      <c r="H232" s="30"/>
      <c r="I232" s="27"/>
      <c r="J232" s="27"/>
      <c r="K232" s="27"/>
      <c r="L232" s="29"/>
      <c r="M232" s="27"/>
      <c r="N232" s="31" t="str">
        <f aca="false">IF(E232="","",EOMONTH(E232,0))</f>
        <v/>
      </c>
      <c r="O232" s="32" t="str">
        <f aca="false">IF(E232="","",EOMONTH(E232,0)+Parameter!$B$5)</f>
        <v/>
      </c>
      <c r="P232" s="32" t="str">
        <f aca="false">IF(E232="","",EOMONTH(E232,Parameter!$B$4))</f>
        <v/>
      </c>
      <c r="Q232" s="33" t="str">
        <f aca="false">IF(OR(E232="",L232&lt;&gt;""),"",P232-Parameter!$B$9)</f>
        <v/>
      </c>
      <c r="R232" s="34" t="str">
        <f aca="false">IF(OR(G232="",G232=0,H232=""),"",H232/G232)</f>
        <v/>
      </c>
      <c r="S232" s="35" t="str">
        <f aca="false">IF(C232="","",IFERROR(INDEX('Validasi Vendor'!$J$5:$J$505,MATCH(C232,'Validasi Vendor'!$C$5:$C$505,0)),"Belum terdaftar"))</f>
        <v/>
      </c>
      <c r="T232" s="35" t="str">
        <f aca="false">IF(E232="","",IF(L232&lt;&gt;"",IF(EOMONTH(L232,0)&gt;P232,"Dikreditkan lewat batas: periksa","Sudah dikreditkan"),IF(S232&lt;&gt;"Boleh diproses","Titik 1: periksa status vendor",IF(OR(I232&lt;&gt;"Cocok",J232&lt;&gt;"Valid"),"Titik 3: faktur bermasalah",IF(K232="Ya","Titik 2: periksa pembebanan biaya",IF(Q232&lt;0,"Titik 2: lewat batas kredit",IF(Q232&lt;=Parameter!$B$6,"Titik 2: segera kreditkan","Siap dikreditkan")))))))</f>
        <v/>
      </c>
    </row>
    <row r="233" customFormat="false" ht="15" hidden="false" customHeight="false" outlineLevel="0" collapsed="false">
      <c r="A233" s="27"/>
      <c r="B233" s="27"/>
      <c r="C233" s="28"/>
      <c r="D233" s="28"/>
      <c r="E233" s="29"/>
      <c r="F233" s="27"/>
      <c r="G233" s="30"/>
      <c r="H233" s="30"/>
      <c r="I233" s="27"/>
      <c r="J233" s="27"/>
      <c r="K233" s="27"/>
      <c r="L233" s="29"/>
      <c r="M233" s="27"/>
      <c r="N233" s="31" t="str">
        <f aca="false">IF(E233="","",EOMONTH(E233,0))</f>
        <v/>
      </c>
      <c r="O233" s="32" t="str">
        <f aca="false">IF(E233="","",EOMONTH(E233,0)+Parameter!$B$5)</f>
        <v/>
      </c>
      <c r="P233" s="32" t="str">
        <f aca="false">IF(E233="","",EOMONTH(E233,Parameter!$B$4))</f>
        <v/>
      </c>
      <c r="Q233" s="33" t="str">
        <f aca="false">IF(OR(E233="",L233&lt;&gt;""),"",P233-Parameter!$B$9)</f>
        <v/>
      </c>
      <c r="R233" s="34" t="str">
        <f aca="false">IF(OR(G233="",G233=0,H233=""),"",H233/G233)</f>
        <v/>
      </c>
      <c r="S233" s="35" t="str">
        <f aca="false">IF(C233="","",IFERROR(INDEX('Validasi Vendor'!$J$5:$J$505,MATCH(C233,'Validasi Vendor'!$C$5:$C$505,0)),"Belum terdaftar"))</f>
        <v/>
      </c>
      <c r="T233" s="35" t="str">
        <f aca="false">IF(E233="","",IF(L233&lt;&gt;"",IF(EOMONTH(L233,0)&gt;P233,"Dikreditkan lewat batas: periksa","Sudah dikreditkan"),IF(S233&lt;&gt;"Boleh diproses","Titik 1: periksa status vendor",IF(OR(I233&lt;&gt;"Cocok",J233&lt;&gt;"Valid"),"Titik 3: faktur bermasalah",IF(K233="Ya","Titik 2: periksa pembebanan biaya",IF(Q233&lt;0,"Titik 2: lewat batas kredit",IF(Q233&lt;=Parameter!$B$6,"Titik 2: segera kreditkan","Siap dikreditkan")))))))</f>
        <v/>
      </c>
    </row>
    <row r="234" customFormat="false" ht="15" hidden="false" customHeight="false" outlineLevel="0" collapsed="false">
      <c r="A234" s="27"/>
      <c r="B234" s="27"/>
      <c r="C234" s="28"/>
      <c r="D234" s="28"/>
      <c r="E234" s="29"/>
      <c r="F234" s="27"/>
      <c r="G234" s="30"/>
      <c r="H234" s="30"/>
      <c r="I234" s="27"/>
      <c r="J234" s="27"/>
      <c r="K234" s="27"/>
      <c r="L234" s="29"/>
      <c r="M234" s="27"/>
      <c r="N234" s="31" t="str">
        <f aca="false">IF(E234="","",EOMONTH(E234,0))</f>
        <v/>
      </c>
      <c r="O234" s="32" t="str">
        <f aca="false">IF(E234="","",EOMONTH(E234,0)+Parameter!$B$5)</f>
        <v/>
      </c>
      <c r="P234" s="32" t="str">
        <f aca="false">IF(E234="","",EOMONTH(E234,Parameter!$B$4))</f>
        <v/>
      </c>
      <c r="Q234" s="33" t="str">
        <f aca="false">IF(OR(E234="",L234&lt;&gt;""),"",P234-Parameter!$B$9)</f>
        <v/>
      </c>
      <c r="R234" s="34" t="str">
        <f aca="false">IF(OR(G234="",G234=0,H234=""),"",H234/G234)</f>
        <v/>
      </c>
      <c r="S234" s="35" t="str">
        <f aca="false">IF(C234="","",IFERROR(INDEX('Validasi Vendor'!$J$5:$J$505,MATCH(C234,'Validasi Vendor'!$C$5:$C$505,0)),"Belum terdaftar"))</f>
        <v/>
      </c>
      <c r="T234" s="35" t="str">
        <f aca="false">IF(E234="","",IF(L234&lt;&gt;"",IF(EOMONTH(L234,0)&gt;P234,"Dikreditkan lewat batas: periksa","Sudah dikreditkan"),IF(S234&lt;&gt;"Boleh diproses","Titik 1: periksa status vendor",IF(OR(I234&lt;&gt;"Cocok",J234&lt;&gt;"Valid"),"Titik 3: faktur bermasalah",IF(K234="Ya","Titik 2: periksa pembebanan biaya",IF(Q234&lt;0,"Titik 2: lewat batas kredit",IF(Q234&lt;=Parameter!$B$6,"Titik 2: segera kreditkan","Siap dikreditkan")))))))</f>
        <v/>
      </c>
    </row>
    <row r="235" customFormat="false" ht="15" hidden="false" customHeight="false" outlineLevel="0" collapsed="false">
      <c r="A235" s="27"/>
      <c r="B235" s="27"/>
      <c r="C235" s="28"/>
      <c r="D235" s="28"/>
      <c r="E235" s="29"/>
      <c r="F235" s="27"/>
      <c r="G235" s="30"/>
      <c r="H235" s="30"/>
      <c r="I235" s="27"/>
      <c r="J235" s="27"/>
      <c r="K235" s="27"/>
      <c r="L235" s="29"/>
      <c r="M235" s="27"/>
      <c r="N235" s="31" t="str">
        <f aca="false">IF(E235="","",EOMONTH(E235,0))</f>
        <v/>
      </c>
      <c r="O235" s="32" t="str">
        <f aca="false">IF(E235="","",EOMONTH(E235,0)+Parameter!$B$5)</f>
        <v/>
      </c>
      <c r="P235" s="32" t="str">
        <f aca="false">IF(E235="","",EOMONTH(E235,Parameter!$B$4))</f>
        <v/>
      </c>
      <c r="Q235" s="33" t="str">
        <f aca="false">IF(OR(E235="",L235&lt;&gt;""),"",P235-Parameter!$B$9)</f>
        <v/>
      </c>
      <c r="R235" s="34" t="str">
        <f aca="false">IF(OR(G235="",G235=0,H235=""),"",H235/G235)</f>
        <v/>
      </c>
      <c r="S235" s="35" t="str">
        <f aca="false">IF(C235="","",IFERROR(INDEX('Validasi Vendor'!$J$5:$J$505,MATCH(C235,'Validasi Vendor'!$C$5:$C$505,0)),"Belum terdaftar"))</f>
        <v/>
      </c>
      <c r="T235" s="35" t="str">
        <f aca="false">IF(E235="","",IF(L235&lt;&gt;"",IF(EOMONTH(L235,0)&gt;P235,"Dikreditkan lewat batas: periksa","Sudah dikreditkan"),IF(S235&lt;&gt;"Boleh diproses","Titik 1: periksa status vendor",IF(OR(I235&lt;&gt;"Cocok",J235&lt;&gt;"Valid"),"Titik 3: faktur bermasalah",IF(K235="Ya","Titik 2: periksa pembebanan biaya",IF(Q235&lt;0,"Titik 2: lewat batas kredit",IF(Q235&lt;=Parameter!$B$6,"Titik 2: segera kreditkan","Siap dikreditkan")))))))</f>
        <v/>
      </c>
    </row>
    <row r="236" customFormat="false" ht="15" hidden="false" customHeight="false" outlineLevel="0" collapsed="false">
      <c r="A236" s="27"/>
      <c r="B236" s="27"/>
      <c r="C236" s="28"/>
      <c r="D236" s="28"/>
      <c r="E236" s="29"/>
      <c r="F236" s="27"/>
      <c r="G236" s="30"/>
      <c r="H236" s="30"/>
      <c r="I236" s="27"/>
      <c r="J236" s="27"/>
      <c r="K236" s="27"/>
      <c r="L236" s="29"/>
      <c r="M236" s="27"/>
      <c r="N236" s="31" t="str">
        <f aca="false">IF(E236="","",EOMONTH(E236,0))</f>
        <v/>
      </c>
      <c r="O236" s="32" t="str">
        <f aca="false">IF(E236="","",EOMONTH(E236,0)+Parameter!$B$5)</f>
        <v/>
      </c>
      <c r="P236" s="32" t="str">
        <f aca="false">IF(E236="","",EOMONTH(E236,Parameter!$B$4))</f>
        <v/>
      </c>
      <c r="Q236" s="33" t="str">
        <f aca="false">IF(OR(E236="",L236&lt;&gt;""),"",P236-Parameter!$B$9)</f>
        <v/>
      </c>
      <c r="R236" s="34" t="str">
        <f aca="false">IF(OR(G236="",G236=0,H236=""),"",H236/G236)</f>
        <v/>
      </c>
      <c r="S236" s="35" t="str">
        <f aca="false">IF(C236="","",IFERROR(INDEX('Validasi Vendor'!$J$5:$J$505,MATCH(C236,'Validasi Vendor'!$C$5:$C$505,0)),"Belum terdaftar"))</f>
        <v/>
      </c>
      <c r="T236" s="35" t="str">
        <f aca="false">IF(E236="","",IF(L236&lt;&gt;"",IF(EOMONTH(L236,0)&gt;P236,"Dikreditkan lewat batas: periksa","Sudah dikreditkan"),IF(S236&lt;&gt;"Boleh diproses","Titik 1: periksa status vendor",IF(OR(I236&lt;&gt;"Cocok",J236&lt;&gt;"Valid"),"Titik 3: faktur bermasalah",IF(K236="Ya","Titik 2: periksa pembebanan biaya",IF(Q236&lt;0,"Titik 2: lewat batas kredit",IF(Q236&lt;=Parameter!$B$6,"Titik 2: segera kreditkan","Siap dikreditkan")))))))</f>
        <v/>
      </c>
    </row>
    <row r="237" customFormat="false" ht="15" hidden="false" customHeight="false" outlineLevel="0" collapsed="false">
      <c r="A237" s="27"/>
      <c r="B237" s="27"/>
      <c r="C237" s="28"/>
      <c r="D237" s="28"/>
      <c r="E237" s="29"/>
      <c r="F237" s="27"/>
      <c r="G237" s="30"/>
      <c r="H237" s="30"/>
      <c r="I237" s="27"/>
      <c r="J237" s="27"/>
      <c r="K237" s="27"/>
      <c r="L237" s="29"/>
      <c r="M237" s="27"/>
      <c r="N237" s="31" t="str">
        <f aca="false">IF(E237="","",EOMONTH(E237,0))</f>
        <v/>
      </c>
      <c r="O237" s="32" t="str">
        <f aca="false">IF(E237="","",EOMONTH(E237,0)+Parameter!$B$5)</f>
        <v/>
      </c>
      <c r="P237" s="32" t="str">
        <f aca="false">IF(E237="","",EOMONTH(E237,Parameter!$B$4))</f>
        <v/>
      </c>
      <c r="Q237" s="33" t="str">
        <f aca="false">IF(OR(E237="",L237&lt;&gt;""),"",P237-Parameter!$B$9)</f>
        <v/>
      </c>
      <c r="R237" s="34" t="str">
        <f aca="false">IF(OR(G237="",G237=0,H237=""),"",H237/G237)</f>
        <v/>
      </c>
      <c r="S237" s="35" t="str">
        <f aca="false">IF(C237="","",IFERROR(INDEX('Validasi Vendor'!$J$5:$J$505,MATCH(C237,'Validasi Vendor'!$C$5:$C$505,0)),"Belum terdaftar"))</f>
        <v/>
      </c>
      <c r="T237" s="35" t="str">
        <f aca="false">IF(E237="","",IF(L237&lt;&gt;"",IF(EOMONTH(L237,0)&gt;P237,"Dikreditkan lewat batas: periksa","Sudah dikreditkan"),IF(S237&lt;&gt;"Boleh diproses","Titik 1: periksa status vendor",IF(OR(I237&lt;&gt;"Cocok",J237&lt;&gt;"Valid"),"Titik 3: faktur bermasalah",IF(K237="Ya","Titik 2: periksa pembebanan biaya",IF(Q237&lt;0,"Titik 2: lewat batas kredit",IF(Q237&lt;=Parameter!$B$6,"Titik 2: segera kreditkan","Siap dikreditkan")))))))</f>
        <v/>
      </c>
    </row>
    <row r="238" customFormat="false" ht="15" hidden="false" customHeight="false" outlineLevel="0" collapsed="false">
      <c r="A238" s="27"/>
      <c r="B238" s="27"/>
      <c r="C238" s="28"/>
      <c r="D238" s="28"/>
      <c r="E238" s="29"/>
      <c r="F238" s="27"/>
      <c r="G238" s="30"/>
      <c r="H238" s="30"/>
      <c r="I238" s="27"/>
      <c r="J238" s="27"/>
      <c r="K238" s="27"/>
      <c r="L238" s="29"/>
      <c r="M238" s="27"/>
      <c r="N238" s="31" t="str">
        <f aca="false">IF(E238="","",EOMONTH(E238,0))</f>
        <v/>
      </c>
      <c r="O238" s="32" t="str">
        <f aca="false">IF(E238="","",EOMONTH(E238,0)+Parameter!$B$5)</f>
        <v/>
      </c>
      <c r="P238" s="32" t="str">
        <f aca="false">IF(E238="","",EOMONTH(E238,Parameter!$B$4))</f>
        <v/>
      </c>
      <c r="Q238" s="33" t="str">
        <f aca="false">IF(OR(E238="",L238&lt;&gt;""),"",P238-Parameter!$B$9)</f>
        <v/>
      </c>
      <c r="R238" s="34" t="str">
        <f aca="false">IF(OR(G238="",G238=0,H238=""),"",H238/G238)</f>
        <v/>
      </c>
      <c r="S238" s="35" t="str">
        <f aca="false">IF(C238="","",IFERROR(INDEX('Validasi Vendor'!$J$5:$J$505,MATCH(C238,'Validasi Vendor'!$C$5:$C$505,0)),"Belum terdaftar"))</f>
        <v/>
      </c>
      <c r="T238" s="35" t="str">
        <f aca="false">IF(E238="","",IF(L238&lt;&gt;"",IF(EOMONTH(L238,0)&gt;P238,"Dikreditkan lewat batas: periksa","Sudah dikreditkan"),IF(S238&lt;&gt;"Boleh diproses","Titik 1: periksa status vendor",IF(OR(I238&lt;&gt;"Cocok",J238&lt;&gt;"Valid"),"Titik 3: faktur bermasalah",IF(K238="Ya","Titik 2: periksa pembebanan biaya",IF(Q238&lt;0,"Titik 2: lewat batas kredit",IF(Q238&lt;=Parameter!$B$6,"Titik 2: segera kreditkan","Siap dikreditkan")))))))</f>
        <v/>
      </c>
    </row>
    <row r="239" customFormat="false" ht="15" hidden="false" customHeight="false" outlineLevel="0" collapsed="false">
      <c r="A239" s="27"/>
      <c r="B239" s="27"/>
      <c r="C239" s="28"/>
      <c r="D239" s="28"/>
      <c r="E239" s="29"/>
      <c r="F239" s="27"/>
      <c r="G239" s="30"/>
      <c r="H239" s="30"/>
      <c r="I239" s="27"/>
      <c r="J239" s="27"/>
      <c r="K239" s="27"/>
      <c r="L239" s="29"/>
      <c r="M239" s="27"/>
      <c r="N239" s="31" t="str">
        <f aca="false">IF(E239="","",EOMONTH(E239,0))</f>
        <v/>
      </c>
      <c r="O239" s="32" t="str">
        <f aca="false">IF(E239="","",EOMONTH(E239,0)+Parameter!$B$5)</f>
        <v/>
      </c>
      <c r="P239" s="32" t="str">
        <f aca="false">IF(E239="","",EOMONTH(E239,Parameter!$B$4))</f>
        <v/>
      </c>
      <c r="Q239" s="33" t="str">
        <f aca="false">IF(OR(E239="",L239&lt;&gt;""),"",P239-Parameter!$B$9)</f>
        <v/>
      </c>
      <c r="R239" s="34" t="str">
        <f aca="false">IF(OR(G239="",G239=0,H239=""),"",H239/G239)</f>
        <v/>
      </c>
      <c r="S239" s="35" t="str">
        <f aca="false">IF(C239="","",IFERROR(INDEX('Validasi Vendor'!$J$5:$J$505,MATCH(C239,'Validasi Vendor'!$C$5:$C$505,0)),"Belum terdaftar"))</f>
        <v/>
      </c>
      <c r="T239" s="35" t="str">
        <f aca="false">IF(E239="","",IF(L239&lt;&gt;"",IF(EOMONTH(L239,0)&gt;P239,"Dikreditkan lewat batas: periksa","Sudah dikreditkan"),IF(S239&lt;&gt;"Boleh diproses","Titik 1: periksa status vendor",IF(OR(I239&lt;&gt;"Cocok",J239&lt;&gt;"Valid"),"Titik 3: faktur bermasalah",IF(K239="Ya","Titik 2: periksa pembebanan biaya",IF(Q239&lt;0,"Titik 2: lewat batas kredit",IF(Q239&lt;=Parameter!$B$6,"Titik 2: segera kreditkan","Siap dikreditkan")))))))</f>
        <v/>
      </c>
    </row>
    <row r="240" customFormat="false" ht="15" hidden="false" customHeight="false" outlineLevel="0" collapsed="false">
      <c r="A240" s="27"/>
      <c r="B240" s="27"/>
      <c r="C240" s="28"/>
      <c r="D240" s="28"/>
      <c r="E240" s="29"/>
      <c r="F240" s="27"/>
      <c r="G240" s="30"/>
      <c r="H240" s="30"/>
      <c r="I240" s="27"/>
      <c r="J240" s="27"/>
      <c r="K240" s="27"/>
      <c r="L240" s="29"/>
      <c r="M240" s="27"/>
      <c r="N240" s="31" t="str">
        <f aca="false">IF(E240="","",EOMONTH(E240,0))</f>
        <v/>
      </c>
      <c r="O240" s="32" t="str">
        <f aca="false">IF(E240="","",EOMONTH(E240,0)+Parameter!$B$5)</f>
        <v/>
      </c>
      <c r="P240" s="32" t="str">
        <f aca="false">IF(E240="","",EOMONTH(E240,Parameter!$B$4))</f>
        <v/>
      </c>
      <c r="Q240" s="33" t="str">
        <f aca="false">IF(OR(E240="",L240&lt;&gt;""),"",P240-Parameter!$B$9)</f>
        <v/>
      </c>
      <c r="R240" s="34" t="str">
        <f aca="false">IF(OR(G240="",G240=0,H240=""),"",H240/G240)</f>
        <v/>
      </c>
      <c r="S240" s="35" t="str">
        <f aca="false">IF(C240="","",IFERROR(INDEX('Validasi Vendor'!$J$5:$J$505,MATCH(C240,'Validasi Vendor'!$C$5:$C$505,0)),"Belum terdaftar"))</f>
        <v/>
      </c>
      <c r="T240" s="35" t="str">
        <f aca="false">IF(E240="","",IF(L240&lt;&gt;"",IF(EOMONTH(L240,0)&gt;P240,"Dikreditkan lewat batas: periksa","Sudah dikreditkan"),IF(S240&lt;&gt;"Boleh diproses","Titik 1: periksa status vendor",IF(OR(I240&lt;&gt;"Cocok",J240&lt;&gt;"Valid"),"Titik 3: faktur bermasalah",IF(K240="Ya","Titik 2: periksa pembebanan biaya",IF(Q240&lt;0,"Titik 2: lewat batas kredit",IF(Q240&lt;=Parameter!$B$6,"Titik 2: segera kreditkan","Siap dikreditkan")))))))</f>
        <v/>
      </c>
    </row>
    <row r="241" customFormat="false" ht="15" hidden="false" customHeight="false" outlineLevel="0" collapsed="false">
      <c r="A241" s="27"/>
      <c r="B241" s="27"/>
      <c r="C241" s="28"/>
      <c r="D241" s="28"/>
      <c r="E241" s="29"/>
      <c r="F241" s="27"/>
      <c r="G241" s="30"/>
      <c r="H241" s="30"/>
      <c r="I241" s="27"/>
      <c r="J241" s="27"/>
      <c r="K241" s="27"/>
      <c r="L241" s="29"/>
      <c r="M241" s="27"/>
      <c r="N241" s="31" t="str">
        <f aca="false">IF(E241="","",EOMONTH(E241,0))</f>
        <v/>
      </c>
      <c r="O241" s="32" t="str">
        <f aca="false">IF(E241="","",EOMONTH(E241,0)+Parameter!$B$5)</f>
        <v/>
      </c>
      <c r="P241" s="32" t="str">
        <f aca="false">IF(E241="","",EOMONTH(E241,Parameter!$B$4))</f>
        <v/>
      </c>
      <c r="Q241" s="33" t="str">
        <f aca="false">IF(OR(E241="",L241&lt;&gt;""),"",P241-Parameter!$B$9)</f>
        <v/>
      </c>
      <c r="R241" s="34" t="str">
        <f aca="false">IF(OR(G241="",G241=0,H241=""),"",H241/G241)</f>
        <v/>
      </c>
      <c r="S241" s="35" t="str">
        <f aca="false">IF(C241="","",IFERROR(INDEX('Validasi Vendor'!$J$5:$J$505,MATCH(C241,'Validasi Vendor'!$C$5:$C$505,0)),"Belum terdaftar"))</f>
        <v/>
      </c>
      <c r="T241" s="35" t="str">
        <f aca="false">IF(E241="","",IF(L241&lt;&gt;"",IF(EOMONTH(L241,0)&gt;P241,"Dikreditkan lewat batas: periksa","Sudah dikreditkan"),IF(S241&lt;&gt;"Boleh diproses","Titik 1: periksa status vendor",IF(OR(I241&lt;&gt;"Cocok",J241&lt;&gt;"Valid"),"Titik 3: faktur bermasalah",IF(K241="Ya","Titik 2: periksa pembebanan biaya",IF(Q241&lt;0,"Titik 2: lewat batas kredit",IF(Q241&lt;=Parameter!$B$6,"Titik 2: segera kreditkan","Siap dikreditkan")))))))</f>
        <v/>
      </c>
    </row>
    <row r="242" customFormat="false" ht="15" hidden="false" customHeight="false" outlineLevel="0" collapsed="false">
      <c r="A242" s="27"/>
      <c r="B242" s="27"/>
      <c r="C242" s="28"/>
      <c r="D242" s="28"/>
      <c r="E242" s="29"/>
      <c r="F242" s="27"/>
      <c r="G242" s="30"/>
      <c r="H242" s="30"/>
      <c r="I242" s="27"/>
      <c r="J242" s="27"/>
      <c r="K242" s="27"/>
      <c r="L242" s="29"/>
      <c r="M242" s="27"/>
      <c r="N242" s="31" t="str">
        <f aca="false">IF(E242="","",EOMONTH(E242,0))</f>
        <v/>
      </c>
      <c r="O242" s="32" t="str">
        <f aca="false">IF(E242="","",EOMONTH(E242,0)+Parameter!$B$5)</f>
        <v/>
      </c>
      <c r="P242" s="32" t="str">
        <f aca="false">IF(E242="","",EOMONTH(E242,Parameter!$B$4))</f>
        <v/>
      </c>
      <c r="Q242" s="33" t="str">
        <f aca="false">IF(OR(E242="",L242&lt;&gt;""),"",P242-Parameter!$B$9)</f>
        <v/>
      </c>
      <c r="R242" s="34" t="str">
        <f aca="false">IF(OR(G242="",G242=0,H242=""),"",H242/G242)</f>
        <v/>
      </c>
      <c r="S242" s="35" t="str">
        <f aca="false">IF(C242="","",IFERROR(INDEX('Validasi Vendor'!$J$5:$J$505,MATCH(C242,'Validasi Vendor'!$C$5:$C$505,0)),"Belum terdaftar"))</f>
        <v/>
      </c>
      <c r="T242" s="35" t="str">
        <f aca="false">IF(E242="","",IF(L242&lt;&gt;"",IF(EOMONTH(L242,0)&gt;P242,"Dikreditkan lewat batas: periksa","Sudah dikreditkan"),IF(S242&lt;&gt;"Boleh diproses","Titik 1: periksa status vendor",IF(OR(I242&lt;&gt;"Cocok",J242&lt;&gt;"Valid"),"Titik 3: faktur bermasalah",IF(K242="Ya","Titik 2: periksa pembebanan biaya",IF(Q242&lt;0,"Titik 2: lewat batas kredit",IF(Q242&lt;=Parameter!$B$6,"Titik 2: segera kreditkan","Siap dikreditkan")))))))</f>
        <v/>
      </c>
    </row>
    <row r="243" customFormat="false" ht="15" hidden="false" customHeight="false" outlineLevel="0" collapsed="false">
      <c r="A243" s="27"/>
      <c r="B243" s="27"/>
      <c r="C243" s="28"/>
      <c r="D243" s="28"/>
      <c r="E243" s="29"/>
      <c r="F243" s="27"/>
      <c r="G243" s="30"/>
      <c r="H243" s="30"/>
      <c r="I243" s="27"/>
      <c r="J243" s="27"/>
      <c r="K243" s="27"/>
      <c r="L243" s="29"/>
      <c r="M243" s="27"/>
      <c r="N243" s="31" t="str">
        <f aca="false">IF(E243="","",EOMONTH(E243,0))</f>
        <v/>
      </c>
      <c r="O243" s="32" t="str">
        <f aca="false">IF(E243="","",EOMONTH(E243,0)+Parameter!$B$5)</f>
        <v/>
      </c>
      <c r="P243" s="32" t="str">
        <f aca="false">IF(E243="","",EOMONTH(E243,Parameter!$B$4))</f>
        <v/>
      </c>
      <c r="Q243" s="33" t="str">
        <f aca="false">IF(OR(E243="",L243&lt;&gt;""),"",P243-Parameter!$B$9)</f>
        <v/>
      </c>
      <c r="R243" s="34" t="str">
        <f aca="false">IF(OR(G243="",G243=0,H243=""),"",H243/G243)</f>
        <v/>
      </c>
      <c r="S243" s="35" t="str">
        <f aca="false">IF(C243="","",IFERROR(INDEX('Validasi Vendor'!$J$5:$J$505,MATCH(C243,'Validasi Vendor'!$C$5:$C$505,0)),"Belum terdaftar"))</f>
        <v/>
      </c>
      <c r="T243" s="35" t="str">
        <f aca="false">IF(E243="","",IF(L243&lt;&gt;"",IF(EOMONTH(L243,0)&gt;P243,"Dikreditkan lewat batas: periksa","Sudah dikreditkan"),IF(S243&lt;&gt;"Boleh diproses","Titik 1: periksa status vendor",IF(OR(I243&lt;&gt;"Cocok",J243&lt;&gt;"Valid"),"Titik 3: faktur bermasalah",IF(K243="Ya","Titik 2: periksa pembebanan biaya",IF(Q243&lt;0,"Titik 2: lewat batas kredit",IF(Q243&lt;=Parameter!$B$6,"Titik 2: segera kreditkan","Siap dikreditkan")))))))</f>
        <v/>
      </c>
    </row>
    <row r="244" customFormat="false" ht="15" hidden="false" customHeight="false" outlineLevel="0" collapsed="false">
      <c r="A244" s="27"/>
      <c r="B244" s="27"/>
      <c r="C244" s="28"/>
      <c r="D244" s="28"/>
      <c r="E244" s="29"/>
      <c r="F244" s="27"/>
      <c r="G244" s="30"/>
      <c r="H244" s="30"/>
      <c r="I244" s="27"/>
      <c r="J244" s="27"/>
      <c r="K244" s="27"/>
      <c r="L244" s="29"/>
      <c r="M244" s="27"/>
      <c r="N244" s="31" t="str">
        <f aca="false">IF(E244="","",EOMONTH(E244,0))</f>
        <v/>
      </c>
      <c r="O244" s="32" t="str">
        <f aca="false">IF(E244="","",EOMONTH(E244,0)+Parameter!$B$5)</f>
        <v/>
      </c>
      <c r="P244" s="32" t="str">
        <f aca="false">IF(E244="","",EOMONTH(E244,Parameter!$B$4))</f>
        <v/>
      </c>
      <c r="Q244" s="33" t="str">
        <f aca="false">IF(OR(E244="",L244&lt;&gt;""),"",P244-Parameter!$B$9)</f>
        <v/>
      </c>
      <c r="R244" s="34" t="str">
        <f aca="false">IF(OR(G244="",G244=0,H244=""),"",H244/G244)</f>
        <v/>
      </c>
      <c r="S244" s="35" t="str">
        <f aca="false">IF(C244="","",IFERROR(INDEX('Validasi Vendor'!$J$5:$J$505,MATCH(C244,'Validasi Vendor'!$C$5:$C$505,0)),"Belum terdaftar"))</f>
        <v/>
      </c>
      <c r="T244" s="35" t="str">
        <f aca="false">IF(E244="","",IF(L244&lt;&gt;"",IF(EOMONTH(L244,0)&gt;P244,"Dikreditkan lewat batas: periksa","Sudah dikreditkan"),IF(S244&lt;&gt;"Boleh diproses","Titik 1: periksa status vendor",IF(OR(I244&lt;&gt;"Cocok",J244&lt;&gt;"Valid"),"Titik 3: faktur bermasalah",IF(K244="Ya","Titik 2: periksa pembebanan biaya",IF(Q244&lt;0,"Titik 2: lewat batas kredit",IF(Q244&lt;=Parameter!$B$6,"Titik 2: segera kreditkan","Siap dikreditkan")))))))</f>
        <v/>
      </c>
    </row>
    <row r="245" customFormat="false" ht="15" hidden="false" customHeight="false" outlineLevel="0" collapsed="false">
      <c r="A245" s="27"/>
      <c r="B245" s="27"/>
      <c r="C245" s="28"/>
      <c r="D245" s="28"/>
      <c r="E245" s="29"/>
      <c r="F245" s="27"/>
      <c r="G245" s="30"/>
      <c r="H245" s="30"/>
      <c r="I245" s="27"/>
      <c r="J245" s="27"/>
      <c r="K245" s="27"/>
      <c r="L245" s="29"/>
      <c r="M245" s="27"/>
      <c r="N245" s="31" t="str">
        <f aca="false">IF(E245="","",EOMONTH(E245,0))</f>
        <v/>
      </c>
      <c r="O245" s="32" t="str">
        <f aca="false">IF(E245="","",EOMONTH(E245,0)+Parameter!$B$5)</f>
        <v/>
      </c>
      <c r="P245" s="32" t="str">
        <f aca="false">IF(E245="","",EOMONTH(E245,Parameter!$B$4))</f>
        <v/>
      </c>
      <c r="Q245" s="33" t="str">
        <f aca="false">IF(OR(E245="",L245&lt;&gt;""),"",P245-Parameter!$B$9)</f>
        <v/>
      </c>
      <c r="R245" s="34" t="str">
        <f aca="false">IF(OR(G245="",G245=0,H245=""),"",H245/G245)</f>
        <v/>
      </c>
      <c r="S245" s="35" t="str">
        <f aca="false">IF(C245="","",IFERROR(INDEX('Validasi Vendor'!$J$5:$J$505,MATCH(C245,'Validasi Vendor'!$C$5:$C$505,0)),"Belum terdaftar"))</f>
        <v/>
      </c>
      <c r="T245" s="35" t="str">
        <f aca="false">IF(E245="","",IF(L245&lt;&gt;"",IF(EOMONTH(L245,0)&gt;P245,"Dikreditkan lewat batas: periksa","Sudah dikreditkan"),IF(S245&lt;&gt;"Boleh diproses","Titik 1: periksa status vendor",IF(OR(I245&lt;&gt;"Cocok",J245&lt;&gt;"Valid"),"Titik 3: faktur bermasalah",IF(K245="Ya","Titik 2: periksa pembebanan biaya",IF(Q245&lt;0,"Titik 2: lewat batas kredit",IF(Q245&lt;=Parameter!$B$6,"Titik 2: segera kreditkan","Siap dikreditkan")))))))</f>
        <v/>
      </c>
    </row>
    <row r="246" customFormat="false" ht="15" hidden="false" customHeight="false" outlineLevel="0" collapsed="false">
      <c r="A246" s="27"/>
      <c r="B246" s="27"/>
      <c r="C246" s="28"/>
      <c r="D246" s="28"/>
      <c r="E246" s="29"/>
      <c r="F246" s="27"/>
      <c r="G246" s="30"/>
      <c r="H246" s="30"/>
      <c r="I246" s="27"/>
      <c r="J246" s="27"/>
      <c r="K246" s="27"/>
      <c r="L246" s="29"/>
      <c r="M246" s="27"/>
      <c r="N246" s="31" t="str">
        <f aca="false">IF(E246="","",EOMONTH(E246,0))</f>
        <v/>
      </c>
      <c r="O246" s="32" t="str">
        <f aca="false">IF(E246="","",EOMONTH(E246,0)+Parameter!$B$5)</f>
        <v/>
      </c>
      <c r="P246" s="32" t="str">
        <f aca="false">IF(E246="","",EOMONTH(E246,Parameter!$B$4))</f>
        <v/>
      </c>
      <c r="Q246" s="33" t="str">
        <f aca="false">IF(OR(E246="",L246&lt;&gt;""),"",P246-Parameter!$B$9)</f>
        <v/>
      </c>
      <c r="R246" s="34" t="str">
        <f aca="false">IF(OR(G246="",G246=0,H246=""),"",H246/G246)</f>
        <v/>
      </c>
      <c r="S246" s="35" t="str">
        <f aca="false">IF(C246="","",IFERROR(INDEX('Validasi Vendor'!$J$5:$J$505,MATCH(C246,'Validasi Vendor'!$C$5:$C$505,0)),"Belum terdaftar"))</f>
        <v/>
      </c>
      <c r="T246" s="35" t="str">
        <f aca="false">IF(E246="","",IF(L246&lt;&gt;"",IF(EOMONTH(L246,0)&gt;P246,"Dikreditkan lewat batas: periksa","Sudah dikreditkan"),IF(S246&lt;&gt;"Boleh diproses","Titik 1: periksa status vendor",IF(OR(I246&lt;&gt;"Cocok",J246&lt;&gt;"Valid"),"Titik 3: faktur bermasalah",IF(K246="Ya","Titik 2: periksa pembebanan biaya",IF(Q246&lt;0,"Titik 2: lewat batas kredit",IF(Q246&lt;=Parameter!$B$6,"Titik 2: segera kreditkan","Siap dikreditkan")))))))</f>
        <v/>
      </c>
    </row>
    <row r="247" customFormat="false" ht="15" hidden="false" customHeight="false" outlineLevel="0" collapsed="false">
      <c r="A247" s="27"/>
      <c r="B247" s="27"/>
      <c r="C247" s="28"/>
      <c r="D247" s="28"/>
      <c r="E247" s="29"/>
      <c r="F247" s="27"/>
      <c r="G247" s="30"/>
      <c r="H247" s="30"/>
      <c r="I247" s="27"/>
      <c r="J247" s="27"/>
      <c r="K247" s="27"/>
      <c r="L247" s="29"/>
      <c r="M247" s="27"/>
      <c r="N247" s="31" t="str">
        <f aca="false">IF(E247="","",EOMONTH(E247,0))</f>
        <v/>
      </c>
      <c r="O247" s="32" t="str">
        <f aca="false">IF(E247="","",EOMONTH(E247,0)+Parameter!$B$5)</f>
        <v/>
      </c>
      <c r="P247" s="32" t="str">
        <f aca="false">IF(E247="","",EOMONTH(E247,Parameter!$B$4))</f>
        <v/>
      </c>
      <c r="Q247" s="33" t="str">
        <f aca="false">IF(OR(E247="",L247&lt;&gt;""),"",P247-Parameter!$B$9)</f>
        <v/>
      </c>
      <c r="R247" s="34" t="str">
        <f aca="false">IF(OR(G247="",G247=0,H247=""),"",H247/G247)</f>
        <v/>
      </c>
      <c r="S247" s="35" t="str">
        <f aca="false">IF(C247="","",IFERROR(INDEX('Validasi Vendor'!$J$5:$J$505,MATCH(C247,'Validasi Vendor'!$C$5:$C$505,0)),"Belum terdaftar"))</f>
        <v/>
      </c>
      <c r="T247" s="35" t="str">
        <f aca="false">IF(E247="","",IF(L247&lt;&gt;"",IF(EOMONTH(L247,0)&gt;P247,"Dikreditkan lewat batas: periksa","Sudah dikreditkan"),IF(S247&lt;&gt;"Boleh diproses","Titik 1: periksa status vendor",IF(OR(I247&lt;&gt;"Cocok",J247&lt;&gt;"Valid"),"Titik 3: faktur bermasalah",IF(K247="Ya","Titik 2: periksa pembebanan biaya",IF(Q247&lt;0,"Titik 2: lewat batas kredit",IF(Q247&lt;=Parameter!$B$6,"Titik 2: segera kreditkan","Siap dikreditkan")))))))</f>
        <v/>
      </c>
    </row>
    <row r="248" customFormat="false" ht="15" hidden="false" customHeight="false" outlineLevel="0" collapsed="false">
      <c r="A248" s="27"/>
      <c r="B248" s="27"/>
      <c r="C248" s="28"/>
      <c r="D248" s="28"/>
      <c r="E248" s="29"/>
      <c r="F248" s="27"/>
      <c r="G248" s="30"/>
      <c r="H248" s="30"/>
      <c r="I248" s="27"/>
      <c r="J248" s="27"/>
      <c r="K248" s="27"/>
      <c r="L248" s="29"/>
      <c r="M248" s="27"/>
      <c r="N248" s="31" t="str">
        <f aca="false">IF(E248="","",EOMONTH(E248,0))</f>
        <v/>
      </c>
      <c r="O248" s="32" t="str">
        <f aca="false">IF(E248="","",EOMONTH(E248,0)+Parameter!$B$5)</f>
        <v/>
      </c>
      <c r="P248" s="32" t="str">
        <f aca="false">IF(E248="","",EOMONTH(E248,Parameter!$B$4))</f>
        <v/>
      </c>
      <c r="Q248" s="33" t="str">
        <f aca="false">IF(OR(E248="",L248&lt;&gt;""),"",P248-Parameter!$B$9)</f>
        <v/>
      </c>
      <c r="R248" s="34" t="str">
        <f aca="false">IF(OR(G248="",G248=0,H248=""),"",H248/G248)</f>
        <v/>
      </c>
      <c r="S248" s="35" t="str">
        <f aca="false">IF(C248="","",IFERROR(INDEX('Validasi Vendor'!$J$5:$J$505,MATCH(C248,'Validasi Vendor'!$C$5:$C$505,0)),"Belum terdaftar"))</f>
        <v/>
      </c>
      <c r="T248" s="35" t="str">
        <f aca="false">IF(E248="","",IF(L248&lt;&gt;"",IF(EOMONTH(L248,0)&gt;P248,"Dikreditkan lewat batas: periksa","Sudah dikreditkan"),IF(S248&lt;&gt;"Boleh diproses","Titik 1: periksa status vendor",IF(OR(I248&lt;&gt;"Cocok",J248&lt;&gt;"Valid"),"Titik 3: faktur bermasalah",IF(K248="Ya","Titik 2: periksa pembebanan biaya",IF(Q248&lt;0,"Titik 2: lewat batas kredit",IF(Q248&lt;=Parameter!$B$6,"Titik 2: segera kreditkan","Siap dikreditkan")))))))</f>
        <v/>
      </c>
    </row>
    <row r="249" customFormat="false" ht="15" hidden="false" customHeight="false" outlineLevel="0" collapsed="false">
      <c r="A249" s="27"/>
      <c r="B249" s="27"/>
      <c r="C249" s="28"/>
      <c r="D249" s="28"/>
      <c r="E249" s="29"/>
      <c r="F249" s="27"/>
      <c r="G249" s="30"/>
      <c r="H249" s="30"/>
      <c r="I249" s="27"/>
      <c r="J249" s="27"/>
      <c r="K249" s="27"/>
      <c r="L249" s="29"/>
      <c r="M249" s="27"/>
      <c r="N249" s="31" t="str">
        <f aca="false">IF(E249="","",EOMONTH(E249,0))</f>
        <v/>
      </c>
      <c r="O249" s="32" t="str">
        <f aca="false">IF(E249="","",EOMONTH(E249,0)+Parameter!$B$5)</f>
        <v/>
      </c>
      <c r="P249" s="32" t="str">
        <f aca="false">IF(E249="","",EOMONTH(E249,Parameter!$B$4))</f>
        <v/>
      </c>
      <c r="Q249" s="33" t="str">
        <f aca="false">IF(OR(E249="",L249&lt;&gt;""),"",P249-Parameter!$B$9)</f>
        <v/>
      </c>
      <c r="R249" s="34" t="str">
        <f aca="false">IF(OR(G249="",G249=0,H249=""),"",H249/G249)</f>
        <v/>
      </c>
      <c r="S249" s="35" t="str">
        <f aca="false">IF(C249="","",IFERROR(INDEX('Validasi Vendor'!$J$5:$J$505,MATCH(C249,'Validasi Vendor'!$C$5:$C$505,0)),"Belum terdaftar"))</f>
        <v/>
      </c>
      <c r="T249" s="35" t="str">
        <f aca="false">IF(E249="","",IF(L249&lt;&gt;"",IF(EOMONTH(L249,0)&gt;P249,"Dikreditkan lewat batas: periksa","Sudah dikreditkan"),IF(S249&lt;&gt;"Boleh diproses","Titik 1: periksa status vendor",IF(OR(I249&lt;&gt;"Cocok",J249&lt;&gt;"Valid"),"Titik 3: faktur bermasalah",IF(K249="Ya","Titik 2: periksa pembebanan biaya",IF(Q249&lt;0,"Titik 2: lewat batas kredit",IF(Q249&lt;=Parameter!$B$6,"Titik 2: segera kreditkan","Siap dikreditkan")))))))</f>
        <v/>
      </c>
    </row>
    <row r="250" customFormat="false" ht="15" hidden="false" customHeight="false" outlineLevel="0" collapsed="false">
      <c r="A250" s="27"/>
      <c r="B250" s="27"/>
      <c r="C250" s="28"/>
      <c r="D250" s="28"/>
      <c r="E250" s="29"/>
      <c r="F250" s="27"/>
      <c r="G250" s="30"/>
      <c r="H250" s="30"/>
      <c r="I250" s="27"/>
      <c r="J250" s="27"/>
      <c r="K250" s="27"/>
      <c r="L250" s="29"/>
      <c r="M250" s="27"/>
      <c r="N250" s="31" t="str">
        <f aca="false">IF(E250="","",EOMONTH(E250,0))</f>
        <v/>
      </c>
      <c r="O250" s="32" t="str">
        <f aca="false">IF(E250="","",EOMONTH(E250,0)+Parameter!$B$5)</f>
        <v/>
      </c>
      <c r="P250" s="32" t="str">
        <f aca="false">IF(E250="","",EOMONTH(E250,Parameter!$B$4))</f>
        <v/>
      </c>
      <c r="Q250" s="33" t="str">
        <f aca="false">IF(OR(E250="",L250&lt;&gt;""),"",P250-Parameter!$B$9)</f>
        <v/>
      </c>
      <c r="R250" s="34" t="str">
        <f aca="false">IF(OR(G250="",G250=0,H250=""),"",H250/G250)</f>
        <v/>
      </c>
      <c r="S250" s="35" t="str">
        <f aca="false">IF(C250="","",IFERROR(INDEX('Validasi Vendor'!$J$5:$J$505,MATCH(C250,'Validasi Vendor'!$C$5:$C$505,0)),"Belum terdaftar"))</f>
        <v/>
      </c>
      <c r="T250" s="35" t="str">
        <f aca="false">IF(E250="","",IF(L250&lt;&gt;"",IF(EOMONTH(L250,0)&gt;P250,"Dikreditkan lewat batas: periksa","Sudah dikreditkan"),IF(S250&lt;&gt;"Boleh diproses","Titik 1: periksa status vendor",IF(OR(I250&lt;&gt;"Cocok",J250&lt;&gt;"Valid"),"Titik 3: faktur bermasalah",IF(K250="Ya","Titik 2: periksa pembebanan biaya",IF(Q250&lt;0,"Titik 2: lewat batas kredit",IF(Q250&lt;=Parameter!$B$6,"Titik 2: segera kreditkan","Siap dikreditkan")))))))</f>
        <v/>
      </c>
    </row>
    <row r="251" customFormat="false" ht="15" hidden="false" customHeight="false" outlineLevel="0" collapsed="false">
      <c r="A251" s="27"/>
      <c r="B251" s="27"/>
      <c r="C251" s="28"/>
      <c r="D251" s="28"/>
      <c r="E251" s="29"/>
      <c r="F251" s="27"/>
      <c r="G251" s="30"/>
      <c r="H251" s="30"/>
      <c r="I251" s="27"/>
      <c r="J251" s="27"/>
      <c r="K251" s="27"/>
      <c r="L251" s="29"/>
      <c r="M251" s="27"/>
      <c r="N251" s="31" t="str">
        <f aca="false">IF(E251="","",EOMONTH(E251,0))</f>
        <v/>
      </c>
      <c r="O251" s="32" t="str">
        <f aca="false">IF(E251="","",EOMONTH(E251,0)+Parameter!$B$5)</f>
        <v/>
      </c>
      <c r="P251" s="32" t="str">
        <f aca="false">IF(E251="","",EOMONTH(E251,Parameter!$B$4))</f>
        <v/>
      </c>
      <c r="Q251" s="33" t="str">
        <f aca="false">IF(OR(E251="",L251&lt;&gt;""),"",P251-Parameter!$B$9)</f>
        <v/>
      </c>
      <c r="R251" s="34" t="str">
        <f aca="false">IF(OR(G251="",G251=0,H251=""),"",H251/G251)</f>
        <v/>
      </c>
      <c r="S251" s="35" t="str">
        <f aca="false">IF(C251="","",IFERROR(INDEX('Validasi Vendor'!$J$5:$J$505,MATCH(C251,'Validasi Vendor'!$C$5:$C$505,0)),"Belum terdaftar"))</f>
        <v/>
      </c>
      <c r="T251" s="35" t="str">
        <f aca="false">IF(E251="","",IF(L251&lt;&gt;"",IF(EOMONTH(L251,0)&gt;P251,"Dikreditkan lewat batas: periksa","Sudah dikreditkan"),IF(S251&lt;&gt;"Boleh diproses","Titik 1: periksa status vendor",IF(OR(I251&lt;&gt;"Cocok",J251&lt;&gt;"Valid"),"Titik 3: faktur bermasalah",IF(K251="Ya","Titik 2: periksa pembebanan biaya",IF(Q251&lt;0,"Titik 2: lewat batas kredit",IF(Q251&lt;=Parameter!$B$6,"Titik 2: segera kreditkan","Siap dikreditkan")))))))</f>
        <v/>
      </c>
    </row>
    <row r="252" customFormat="false" ht="15" hidden="false" customHeight="false" outlineLevel="0" collapsed="false">
      <c r="A252" s="27"/>
      <c r="B252" s="27"/>
      <c r="C252" s="28"/>
      <c r="D252" s="28"/>
      <c r="E252" s="29"/>
      <c r="F252" s="27"/>
      <c r="G252" s="30"/>
      <c r="H252" s="30"/>
      <c r="I252" s="27"/>
      <c r="J252" s="27"/>
      <c r="K252" s="27"/>
      <c r="L252" s="29"/>
      <c r="M252" s="27"/>
      <c r="N252" s="31" t="str">
        <f aca="false">IF(E252="","",EOMONTH(E252,0))</f>
        <v/>
      </c>
      <c r="O252" s="32" t="str">
        <f aca="false">IF(E252="","",EOMONTH(E252,0)+Parameter!$B$5)</f>
        <v/>
      </c>
      <c r="P252" s="32" t="str">
        <f aca="false">IF(E252="","",EOMONTH(E252,Parameter!$B$4))</f>
        <v/>
      </c>
      <c r="Q252" s="33" t="str">
        <f aca="false">IF(OR(E252="",L252&lt;&gt;""),"",P252-Parameter!$B$9)</f>
        <v/>
      </c>
      <c r="R252" s="34" t="str">
        <f aca="false">IF(OR(G252="",G252=0,H252=""),"",H252/G252)</f>
        <v/>
      </c>
      <c r="S252" s="35" t="str">
        <f aca="false">IF(C252="","",IFERROR(INDEX('Validasi Vendor'!$J$5:$J$505,MATCH(C252,'Validasi Vendor'!$C$5:$C$505,0)),"Belum terdaftar"))</f>
        <v/>
      </c>
      <c r="T252" s="35" t="str">
        <f aca="false">IF(E252="","",IF(L252&lt;&gt;"",IF(EOMONTH(L252,0)&gt;P252,"Dikreditkan lewat batas: periksa","Sudah dikreditkan"),IF(S252&lt;&gt;"Boleh diproses","Titik 1: periksa status vendor",IF(OR(I252&lt;&gt;"Cocok",J252&lt;&gt;"Valid"),"Titik 3: faktur bermasalah",IF(K252="Ya","Titik 2: periksa pembebanan biaya",IF(Q252&lt;0,"Titik 2: lewat batas kredit",IF(Q252&lt;=Parameter!$B$6,"Titik 2: segera kreditkan","Siap dikreditkan")))))))</f>
        <v/>
      </c>
    </row>
    <row r="253" customFormat="false" ht="15" hidden="false" customHeight="false" outlineLevel="0" collapsed="false">
      <c r="A253" s="27"/>
      <c r="B253" s="27"/>
      <c r="C253" s="28"/>
      <c r="D253" s="28"/>
      <c r="E253" s="29"/>
      <c r="F253" s="27"/>
      <c r="G253" s="30"/>
      <c r="H253" s="30"/>
      <c r="I253" s="27"/>
      <c r="J253" s="27"/>
      <c r="K253" s="27"/>
      <c r="L253" s="29"/>
      <c r="M253" s="27"/>
      <c r="N253" s="31" t="str">
        <f aca="false">IF(E253="","",EOMONTH(E253,0))</f>
        <v/>
      </c>
      <c r="O253" s="32" t="str">
        <f aca="false">IF(E253="","",EOMONTH(E253,0)+Parameter!$B$5)</f>
        <v/>
      </c>
      <c r="P253" s="32" t="str">
        <f aca="false">IF(E253="","",EOMONTH(E253,Parameter!$B$4))</f>
        <v/>
      </c>
      <c r="Q253" s="33" t="str">
        <f aca="false">IF(OR(E253="",L253&lt;&gt;""),"",P253-Parameter!$B$9)</f>
        <v/>
      </c>
      <c r="R253" s="34" t="str">
        <f aca="false">IF(OR(G253="",G253=0,H253=""),"",H253/G253)</f>
        <v/>
      </c>
      <c r="S253" s="35" t="str">
        <f aca="false">IF(C253="","",IFERROR(INDEX('Validasi Vendor'!$J$5:$J$505,MATCH(C253,'Validasi Vendor'!$C$5:$C$505,0)),"Belum terdaftar"))</f>
        <v/>
      </c>
      <c r="T253" s="35" t="str">
        <f aca="false">IF(E253="","",IF(L253&lt;&gt;"",IF(EOMONTH(L253,0)&gt;P253,"Dikreditkan lewat batas: periksa","Sudah dikreditkan"),IF(S253&lt;&gt;"Boleh diproses","Titik 1: periksa status vendor",IF(OR(I253&lt;&gt;"Cocok",J253&lt;&gt;"Valid"),"Titik 3: faktur bermasalah",IF(K253="Ya","Titik 2: periksa pembebanan biaya",IF(Q253&lt;0,"Titik 2: lewat batas kredit",IF(Q253&lt;=Parameter!$B$6,"Titik 2: segera kreditkan","Siap dikreditkan")))))))</f>
        <v/>
      </c>
    </row>
    <row r="254" customFormat="false" ht="15" hidden="false" customHeight="false" outlineLevel="0" collapsed="false">
      <c r="A254" s="27"/>
      <c r="B254" s="27"/>
      <c r="C254" s="28"/>
      <c r="D254" s="28"/>
      <c r="E254" s="29"/>
      <c r="F254" s="27"/>
      <c r="G254" s="30"/>
      <c r="H254" s="30"/>
      <c r="I254" s="27"/>
      <c r="J254" s="27"/>
      <c r="K254" s="27"/>
      <c r="L254" s="29"/>
      <c r="M254" s="27"/>
      <c r="N254" s="31" t="str">
        <f aca="false">IF(E254="","",EOMONTH(E254,0))</f>
        <v/>
      </c>
      <c r="O254" s="32" t="str">
        <f aca="false">IF(E254="","",EOMONTH(E254,0)+Parameter!$B$5)</f>
        <v/>
      </c>
      <c r="P254" s="32" t="str">
        <f aca="false">IF(E254="","",EOMONTH(E254,Parameter!$B$4))</f>
        <v/>
      </c>
      <c r="Q254" s="33" t="str">
        <f aca="false">IF(OR(E254="",L254&lt;&gt;""),"",P254-Parameter!$B$9)</f>
        <v/>
      </c>
      <c r="R254" s="34" t="str">
        <f aca="false">IF(OR(G254="",G254=0,H254=""),"",H254/G254)</f>
        <v/>
      </c>
      <c r="S254" s="35" t="str">
        <f aca="false">IF(C254="","",IFERROR(INDEX('Validasi Vendor'!$J$5:$J$505,MATCH(C254,'Validasi Vendor'!$C$5:$C$505,0)),"Belum terdaftar"))</f>
        <v/>
      </c>
      <c r="T254" s="35" t="str">
        <f aca="false">IF(E254="","",IF(L254&lt;&gt;"",IF(EOMONTH(L254,0)&gt;P254,"Dikreditkan lewat batas: periksa","Sudah dikreditkan"),IF(S254&lt;&gt;"Boleh diproses","Titik 1: periksa status vendor",IF(OR(I254&lt;&gt;"Cocok",J254&lt;&gt;"Valid"),"Titik 3: faktur bermasalah",IF(K254="Ya","Titik 2: periksa pembebanan biaya",IF(Q254&lt;0,"Titik 2: lewat batas kredit",IF(Q254&lt;=Parameter!$B$6,"Titik 2: segera kreditkan","Siap dikreditkan")))))))</f>
        <v/>
      </c>
    </row>
    <row r="255" customFormat="false" ht="15" hidden="false" customHeight="false" outlineLevel="0" collapsed="false">
      <c r="A255" s="27"/>
      <c r="B255" s="27"/>
      <c r="C255" s="28"/>
      <c r="D255" s="28"/>
      <c r="E255" s="29"/>
      <c r="F255" s="27"/>
      <c r="G255" s="30"/>
      <c r="H255" s="30"/>
      <c r="I255" s="27"/>
      <c r="J255" s="27"/>
      <c r="K255" s="27"/>
      <c r="L255" s="29"/>
      <c r="M255" s="27"/>
      <c r="N255" s="31" t="str">
        <f aca="false">IF(E255="","",EOMONTH(E255,0))</f>
        <v/>
      </c>
      <c r="O255" s="32" t="str">
        <f aca="false">IF(E255="","",EOMONTH(E255,0)+Parameter!$B$5)</f>
        <v/>
      </c>
      <c r="P255" s="32" t="str">
        <f aca="false">IF(E255="","",EOMONTH(E255,Parameter!$B$4))</f>
        <v/>
      </c>
      <c r="Q255" s="33" t="str">
        <f aca="false">IF(OR(E255="",L255&lt;&gt;""),"",P255-Parameter!$B$9)</f>
        <v/>
      </c>
      <c r="R255" s="34" t="str">
        <f aca="false">IF(OR(G255="",G255=0,H255=""),"",H255/G255)</f>
        <v/>
      </c>
      <c r="S255" s="35" t="str">
        <f aca="false">IF(C255="","",IFERROR(INDEX('Validasi Vendor'!$J$5:$J$505,MATCH(C255,'Validasi Vendor'!$C$5:$C$505,0)),"Belum terdaftar"))</f>
        <v/>
      </c>
      <c r="T255" s="35" t="str">
        <f aca="false">IF(E255="","",IF(L255&lt;&gt;"",IF(EOMONTH(L255,0)&gt;P255,"Dikreditkan lewat batas: periksa","Sudah dikreditkan"),IF(S255&lt;&gt;"Boleh diproses","Titik 1: periksa status vendor",IF(OR(I255&lt;&gt;"Cocok",J255&lt;&gt;"Valid"),"Titik 3: faktur bermasalah",IF(K255="Ya","Titik 2: periksa pembebanan biaya",IF(Q255&lt;0,"Titik 2: lewat batas kredit",IF(Q255&lt;=Parameter!$B$6,"Titik 2: segera kreditkan","Siap dikreditkan")))))))</f>
        <v/>
      </c>
    </row>
    <row r="256" customFormat="false" ht="15" hidden="false" customHeight="false" outlineLevel="0" collapsed="false">
      <c r="A256" s="27"/>
      <c r="B256" s="27"/>
      <c r="C256" s="28"/>
      <c r="D256" s="28"/>
      <c r="E256" s="29"/>
      <c r="F256" s="27"/>
      <c r="G256" s="30"/>
      <c r="H256" s="30"/>
      <c r="I256" s="27"/>
      <c r="J256" s="27"/>
      <c r="K256" s="27"/>
      <c r="L256" s="29"/>
      <c r="M256" s="27"/>
      <c r="N256" s="31" t="str">
        <f aca="false">IF(E256="","",EOMONTH(E256,0))</f>
        <v/>
      </c>
      <c r="O256" s="32" t="str">
        <f aca="false">IF(E256="","",EOMONTH(E256,0)+Parameter!$B$5)</f>
        <v/>
      </c>
      <c r="P256" s="32" t="str">
        <f aca="false">IF(E256="","",EOMONTH(E256,Parameter!$B$4))</f>
        <v/>
      </c>
      <c r="Q256" s="33" t="str">
        <f aca="false">IF(OR(E256="",L256&lt;&gt;""),"",P256-Parameter!$B$9)</f>
        <v/>
      </c>
      <c r="R256" s="34" t="str">
        <f aca="false">IF(OR(G256="",G256=0,H256=""),"",H256/G256)</f>
        <v/>
      </c>
      <c r="S256" s="35" t="str">
        <f aca="false">IF(C256="","",IFERROR(INDEX('Validasi Vendor'!$J$5:$J$505,MATCH(C256,'Validasi Vendor'!$C$5:$C$505,0)),"Belum terdaftar"))</f>
        <v/>
      </c>
      <c r="T256" s="35" t="str">
        <f aca="false">IF(E256="","",IF(L256&lt;&gt;"",IF(EOMONTH(L256,0)&gt;P256,"Dikreditkan lewat batas: periksa","Sudah dikreditkan"),IF(S256&lt;&gt;"Boleh diproses","Titik 1: periksa status vendor",IF(OR(I256&lt;&gt;"Cocok",J256&lt;&gt;"Valid"),"Titik 3: faktur bermasalah",IF(K256="Ya","Titik 2: periksa pembebanan biaya",IF(Q256&lt;0,"Titik 2: lewat batas kredit",IF(Q256&lt;=Parameter!$B$6,"Titik 2: segera kreditkan","Siap dikreditkan")))))))</f>
        <v/>
      </c>
    </row>
    <row r="257" customFormat="false" ht="15" hidden="false" customHeight="false" outlineLevel="0" collapsed="false">
      <c r="A257" s="27"/>
      <c r="B257" s="27"/>
      <c r="C257" s="28"/>
      <c r="D257" s="28"/>
      <c r="E257" s="29"/>
      <c r="F257" s="27"/>
      <c r="G257" s="30"/>
      <c r="H257" s="30"/>
      <c r="I257" s="27"/>
      <c r="J257" s="27"/>
      <c r="K257" s="27"/>
      <c r="L257" s="29"/>
      <c r="M257" s="27"/>
      <c r="N257" s="31" t="str">
        <f aca="false">IF(E257="","",EOMONTH(E257,0))</f>
        <v/>
      </c>
      <c r="O257" s="32" t="str">
        <f aca="false">IF(E257="","",EOMONTH(E257,0)+Parameter!$B$5)</f>
        <v/>
      </c>
      <c r="P257" s="32" t="str">
        <f aca="false">IF(E257="","",EOMONTH(E257,Parameter!$B$4))</f>
        <v/>
      </c>
      <c r="Q257" s="33" t="str">
        <f aca="false">IF(OR(E257="",L257&lt;&gt;""),"",P257-Parameter!$B$9)</f>
        <v/>
      </c>
      <c r="R257" s="34" t="str">
        <f aca="false">IF(OR(G257="",G257=0,H257=""),"",H257/G257)</f>
        <v/>
      </c>
      <c r="S257" s="35" t="str">
        <f aca="false">IF(C257="","",IFERROR(INDEX('Validasi Vendor'!$J$5:$J$505,MATCH(C257,'Validasi Vendor'!$C$5:$C$505,0)),"Belum terdaftar"))</f>
        <v/>
      </c>
      <c r="T257" s="35" t="str">
        <f aca="false">IF(E257="","",IF(L257&lt;&gt;"",IF(EOMONTH(L257,0)&gt;P257,"Dikreditkan lewat batas: periksa","Sudah dikreditkan"),IF(S257&lt;&gt;"Boleh diproses","Titik 1: periksa status vendor",IF(OR(I257&lt;&gt;"Cocok",J257&lt;&gt;"Valid"),"Titik 3: faktur bermasalah",IF(K257="Ya","Titik 2: periksa pembebanan biaya",IF(Q257&lt;0,"Titik 2: lewat batas kredit",IF(Q257&lt;=Parameter!$B$6,"Titik 2: segera kreditkan","Siap dikreditkan")))))))</f>
        <v/>
      </c>
    </row>
    <row r="258" customFormat="false" ht="15" hidden="false" customHeight="false" outlineLevel="0" collapsed="false">
      <c r="A258" s="27"/>
      <c r="B258" s="27"/>
      <c r="C258" s="28"/>
      <c r="D258" s="28"/>
      <c r="E258" s="29"/>
      <c r="F258" s="27"/>
      <c r="G258" s="30"/>
      <c r="H258" s="30"/>
      <c r="I258" s="27"/>
      <c r="J258" s="27"/>
      <c r="K258" s="27"/>
      <c r="L258" s="29"/>
      <c r="M258" s="27"/>
      <c r="N258" s="31" t="str">
        <f aca="false">IF(E258="","",EOMONTH(E258,0))</f>
        <v/>
      </c>
      <c r="O258" s="32" t="str">
        <f aca="false">IF(E258="","",EOMONTH(E258,0)+Parameter!$B$5)</f>
        <v/>
      </c>
      <c r="P258" s="32" t="str">
        <f aca="false">IF(E258="","",EOMONTH(E258,Parameter!$B$4))</f>
        <v/>
      </c>
      <c r="Q258" s="33" t="str">
        <f aca="false">IF(OR(E258="",L258&lt;&gt;""),"",P258-Parameter!$B$9)</f>
        <v/>
      </c>
      <c r="R258" s="34" t="str">
        <f aca="false">IF(OR(G258="",G258=0,H258=""),"",H258/G258)</f>
        <v/>
      </c>
      <c r="S258" s="35" t="str">
        <f aca="false">IF(C258="","",IFERROR(INDEX('Validasi Vendor'!$J$5:$J$505,MATCH(C258,'Validasi Vendor'!$C$5:$C$505,0)),"Belum terdaftar"))</f>
        <v/>
      </c>
      <c r="T258" s="35" t="str">
        <f aca="false">IF(E258="","",IF(L258&lt;&gt;"",IF(EOMONTH(L258,0)&gt;P258,"Dikreditkan lewat batas: periksa","Sudah dikreditkan"),IF(S258&lt;&gt;"Boleh diproses","Titik 1: periksa status vendor",IF(OR(I258&lt;&gt;"Cocok",J258&lt;&gt;"Valid"),"Titik 3: faktur bermasalah",IF(K258="Ya","Titik 2: periksa pembebanan biaya",IF(Q258&lt;0,"Titik 2: lewat batas kredit",IF(Q258&lt;=Parameter!$B$6,"Titik 2: segera kreditkan","Siap dikreditkan")))))))</f>
        <v/>
      </c>
    </row>
    <row r="259" customFormat="false" ht="15" hidden="false" customHeight="false" outlineLevel="0" collapsed="false">
      <c r="A259" s="27"/>
      <c r="B259" s="27"/>
      <c r="C259" s="28"/>
      <c r="D259" s="28"/>
      <c r="E259" s="29"/>
      <c r="F259" s="27"/>
      <c r="G259" s="30"/>
      <c r="H259" s="30"/>
      <c r="I259" s="27"/>
      <c r="J259" s="27"/>
      <c r="K259" s="27"/>
      <c r="L259" s="29"/>
      <c r="M259" s="27"/>
      <c r="N259" s="31" t="str">
        <f aca="false">IF(E259="","",EOMONTH(E259,0))</f>
        <v/>
      </c>
      <c r="O259" s="32" t="str">
        <f aca="false">IF(E259="","",EOMONTH(E259,0)+Parameter!$B$5)</f>
        <v/>
      </c>
      <c r="P259" s="32" t="str">
        <f aca="false">IF(E259="","",EOMONTH(E259,Parameter!$B$4))</f>
        <v/>
      </c>
      <c r="Q259" s="33" t="str">
        <f aca="false">IF(OR(E259="",L259&lt;&gt;""),"",P259-Parameter!$B$9)</f>
        <v/>
      </c>
      <c r="R259" s="34" t="str">
        <f aca="false">IF(OR(G259="",G259=0,H259=""),"",H259/G259)</f>
        <v/>
      </c>
      <c r="S259" s="35" t="str">
        <f aca="false">IF(C259="","",IFERROR(INDEX('Validasi Vendor'!$J$5:$J$505,MATCH(C259,'Validasi Vendor'!$C$5:$C$505,0)),"Belum terdaftar"))</f>
        <v/>
      </c>
      <c r="T259" s="35" t="str">
        <f aca="false">IF(E259="","",IF(L259&lt;&gt;"",IF(EOMONTH(L259,0)&gt;P259,"Dikreditkan lewat batas: periksa","Sudah dikreditkan"),IF(S259&lt;&gt;"Boleh diproses","Titik 1: periksa status vendor",IF(OR(I259&lt;&gt;"Cocok",J259&lt;&gt;"Valid"),"Titik 3: faktur bermasalah",IF(K259="Ya","Titik 2: periksa pembebanan biaya",IF(Q259&lt;0,"Titik 2: lewat batas kredit",IF(Q259&lt;=Parameter!$B$6,"Titik 2: segera kreditkan","Siap dikreditkan")))))))</f>
        <v/>
      </c>
    </row>
    <row r="260" customFormat="false" ht="15" hidden="false" customHeight="false" outlineLevel="0" collapsed="false">
      <c r="A260" s="27"/>
      <c r="B260" s="27"/>
      <c r="C260" s="28"/>
      <c r="D260" s="28"/>
      <c r="E260" s="29"/>
      <c r="F260" s="27"/>
      <c r="G260" s="30"/>
      <c r="H260" s="30"/>
      <c r="I260" s="27"/>
      <c r="J260" s="27"/>
      <c r="K260" s="27"/>
      <c r="L260" s="29"/>
      <c r="M260" s="27"/>
      <c r="N260" s="31" t="str">
        <f aca="false">IF(E260="","",EOMONTH(E260,0))</f>
        <v/>
      </c>
      <c r="O260" s="32" t="str">
        <f aca="false">IF(E260="","",EOMONTH(E260,0)+Parameter!$B$5)</f>
        <v/>
      </c>
      <c r="P260" s="32" t="str">
        <f aca="false">IF(E260="","",EOMONTH(E260,Parameter!$B$4))</f>
        <v/>
      </c>
      <c r="Q260" s="33" t="str">
        <f aca="false">IF(OR(E260="",L260&lt;&gt;""),"",P260-Parameter!$B$9)</f>
        <v/>
      </c>
      <c r="R260" s="34" t="str">
        <f aca="false">IF(OR(G260="",G260=0,H260=""),"",H260/G260)</f>
        <v/>
      </c>
      <c r="S260" s="35" t="str">
        <f aca="false">IF(C260="","",IFERROR(INDEX('Validasi Vendor'!$J$5:$J$505,MATCH(C260,'Validasi Vendor'!$C$5:$C$505,0)),"Belum terdaftar"))</f>
        <v/>
      </c>
      <c r="T260" s="35" t="str">
        <f aca="false">IF(E260="","",IF(L260&lt;&gt;"",IF(EOMONTH(L260,0)&gt;P260,"Dikreditkan lewat batas: periksa","Sudah dikreditkan"),IF(S260&lt;&gt;"Boleh diproses","Titik 1: periksa status vendor",IF(OR(I260&lt;&gt;"Cocok",J260&lt;&gt;"Valid"),"Titik 3: faktur bermasalah",IF(K260="Ya","Titik 2: periksa pembebanan biaya",IF(Q260&lt;0,"Titik 2: lewat batas kredit",IF(Q260&lt;=Parameter!$B$6,"Titik 2: segera kreditkan","Siap dikreditkan")))))))</f>
        <v/>
      </c>
    </row>
    <row r="261" customFormat="false" ht="15" hidden="false" customHeight="false" outlineLevel="0" collapsed="false">
      <c r="A261" s="27"/>
      <c r="B261" s="27"/>
      <c r="C261" s="28"/>
      <c r="D261" s="28"/>
      <c r="E261" s="29"/>
      <c r="F261" s="27"/>
      <c r="G261" s="30"/>
      <c r="H261" s="30"/>
      <c r="I261" s="27"/>
      <c r="J261" s="27"/>
      <c r="K261" s="27"/>
      <c r="L261" s="29"/>
      <c r="M261" s="27"/>
      <c r="N261" s="31" t="str">
        <f aca="false">IF(E261="","",EOMONTH(E261,0))</f>
        <v/>
      </c>
      <c r="O261" s="32" t="str">
        <f aca="false">IF(E261="","",EOMONTH(E261,0)+Parameter!$B$5)</f>
        <v/>
      </c>
      <c r="P261" s="32" t="str">
        <f aca="false">IF(E261="","",EOMONTH(E261,Parameter!$B$4))</f>
        <v/>
      </c>
      <c r="Q261" s="33" t="str">
        <f aca="false">IF(OR(E261="",L261&lt;&gt;""),"",P261-Parameter!$B$9)</f>
        <v/>
      </c>
      <c r="R261" s="34" t="str">
        <f aca="false">IF(OR(G261="",G261=0,H261=""),"",H261/G261)</f>
        <v/>
      </c>
      <c r="S261" s="35" t="str">
        <f aca="false">IF(C261="","",IFERROR(INDEX('Validasi Vendor'!$J$5:$J$505,MATCH(C261,'Validasi Vendor'!$C$5:$C$505,0)),"Belum terdaftar"))</f>
        <v/>
      </c>
      <c r="T261" s="35" t="str">
        <f aca="false">IF(E261="","",IF(L261&lt;&gt;"",IF(EOMONTH(L261,0)&gt;P261,"Dikreditkan lewat batas: periksa","Sudah dikreditkan"),IF(S261&lt;&gt;"Boleh diproses","Titik 1: periksa status vendor",IF(OR(I261&lt;&gt;"Cocok",J261&lt;&gt;"Valid"),"Titik 3: faktur bermasalah",IF(K261="Ya","Titik 2: periksa pembebanan biaya",IF(Q261&lt;0,"Titik 2: lewat batas kredit",IF(Q261&lt;=Parameter!$B$6,"Titik 2: segera kreditkan","Siap dikreditkan")))))))</f>
        <v/>
      </c>
    </row>
    <row r="262" customFormat="false" ht="15" hidden="false" customHeight="false" outlineLevel="0" collapsed="false">
      <c r="A262" s="27"/>
      <c r="B262" s="27"/>
      <c r="C262" s="28"/>
      <c r="D262" s="28"/>
      <c r="E262" s="29"/>
      <c r="F262" s="27"/>
      <c r="G262" s="30"/>
      <c r="H262" s="30"/>
      <c r="I262" s="27"/>
      <c r="J262" s="27"/>
      <c r="K262" s="27"/>
      <c r="L262" s="29"/>
      <c r="M262" s="27"/>
      <c r="N262" s="31" t="str">
        <f aca="false">IF(E262="","",EOMONTH(E262,0))</f>
        <v/>
      </c>
      <c r="O262" s="32" t="str">
        <f aca="false">IF(E262="","",EOMONTH(E262,0)+Parameter!$B$5)</f>
        <v/>
      </c>
      <c r="P262" s="32" t="str">
        <f aca="false">IF(E262="","",EOMONTH(E262,Parameter!$B$4))</f>
        <v/>
      </c>
      <c r="Q262" s="33" t="str">
        <f aca="false">IF(OR(E262="",L262&lt;&gt;""),"",P262-Parameter!$B$9)</f>
        <v/>
      </c>
      <c r="R262" s="34" t="str">
        <f aca="false">IF(OR(G262="",G262=0,H262=""),"",H262/G262)</f>
        <v/>
      </c>
      <c r="S262" s="35" t="str">
        <f aca="false">IF(C262="","",IFERROR(INDEX('Validasi Vendor'!$J$5:$J$505,MATCH(C262,'Validasi Vendor'!$C$5:$C$505,0)),"Belum terdaftar"))</f>
        <v/>
      </c>
      <c r="T262" s="35" t="str">
        <f aca="false">IF(E262="","",IF(L262&lt;&gt;"",IF(EOMONTH(L262,0)&gt;P262,"Dikreditkan lewat batas: periksa","Sudah dikreditkan"),IF(S262&lt;&gt;"Boleh diproses","Titik 1: periksa status vendor",IF(OR(I262&lt;&gt;"Cocok",J262&lt;&gt;"Valid"),"Titik 3: faktur bermasalah",IF(K262="Ya","Titik 2: periksa pembebanan biaya",IF(Q262&lt;0,"Titik 2: lewat batas kredit",IF(Q262&lt;=Parameter!$B$6,"Titik 2: segera kreditkan","Siap dikreditkan")))))))</f>
        <v/>
      </c>
    </row>
    <row r="263" customFormat="false" ht="15" hidden="false" customHeight="false" outlineLevel="0" collapsed="false">
      <c r="A263" s="27"/>
      <c r="B263" s="27"/>
      <c r="C263" s="28"/>
      <c r="D263" s="28"/>
      <c r="E263" s="29"/>
      <c r="F263" s="27"/>
      <c r="G263" s="30"/>
      <c r="H263" s="30"/>
      <c r="I263" s="27"/>
      <c r="J263" s="27"/>
      <c r="K263" s="27"/>
      <c r="L263" s="29"/>
      <c r="M263" s="27"/>
      <c r="N263" s="31" t="str">
        <f aca="false">IF(E263="","",EOMONTH(E263,0))</f>
        <v/>
      </c>
      <c r="O263" s="32" t="str">
        <f aca="false">IF(E263="","",EOMONTH(E263,0)+Parameter!$B$5)</f>
        <v/>
      </c>
      <c r="P263" s="32" t="str">
        <f aca="false">IF(E263="","",EOMONTH(E263,Parameter!$B$4))</f>
        <v/>
      </c>
      <c r="Q263" s="33" t="str">
        <f aca="false">IF(OR(E263="",L263&lt;&gt;""),"",P263-Parameter!$B$9)</f>
        <v/>
      </c>
      <c r="R263" s="34" t="str">
        <f aca="false">IF(OR(G263="",G263=0,H263=""),"",H263/G263)</f>
        <v/>
      </c>
      <c r="S263" s="35" t="str">
        <f aca="false">IF(C263="","",IFERROR(INDEX('Validasi Vendor'!$J$5:$J$505,MATCH(C263,'Validasi Vendor'!$C$5:$C$505,0)),"Belum terdaftar"))</f>
        <v/>
      </c>
      <c r="T263" s="35" t="str">
        <f aca="false">IF(E263="","",IF(L263&lt;&gt;"",IF(EOMONTH(L263,0)&gt;P263,"Dikreditkan lewat batas: periksa","Sudah dikreditkan"),IF(S263&lt;&gt;"Boleh diproses","Titik 1: periksa status vendor",IF(OR(I263&lt;&gt;"Cocok",J263&lt;&gt;"Valid"),"Titik 3: faktur bermasalah",IF(K263="Ya","Titik 2: periksa pembebanan biaya",IF(Q263&lt;0,"Titik 2: lewat batas kredit",IF(Q263&lt;=Parameter!$B$6,"Titik 2: segera kreditkan","Siap dikreditkan")))))))</f>
        <v/>
      </c>
    </row>
    <row r="264" customFormat="false" ht="15" hidden="false" customHeight="false" outlineLevel="0" collapsed="false">
      <c r="A264" s="27"/>
      <c r="B264" s="27"/>
      <c r="C264" s="28"/>
      <c r="D264" s="28"/>
      <c r="E264" s="29"/>
      <c r="F264" s="27"/>
      <c r="G264" s="30"/>
      <c r="H264" s="30"/>
      <c r="I264" s="27"/>
      <c r="J264" s="27"/>
      <c r="K264" s="27"/>
      <c r="L264" s="29"/>
      <c r="M264" s="27"/>
      <c r="N264" s="31" t="str">
        <f aca="false">IF(E264="","",EOMONTH(E264,0))</f>
        <v/>
      </c>
      <c r="O264" s="32" t="str">
        <f aca="false">IF(E264="","",EOMONTH(E264,0)+Parameter!$B$5)</f>
        <v/>
      </c>
      <c r="P264" s="32" t="str">
        <f aca="false">IF(E264="","",EOMONTH(E264,Parameter!$B$4))</f>
        <v/>
      </c>
      <c r="Q264" s="33" t="str">
        <f aca="false">IF(OR(E264="",L264&lt;&gt;""),"",P264-Parameter!$B$9)</f>
        <v/>
      </c>
      <c r="R264" s="34" t="str">
        <f aca="false">IF(OR(G264="",G264=0,H264=""),"",H264/G264)</f>
        <v/>
      </c>
      <c r="S264" s="35" t="str">
        <f aca="false">IF(C264="","",IFERROR(INDEX('Validasi Vendor'!$J$5:$J$505,MATCH(C264,'Validasi Vendor'!$C$5:$C$505,0)),"Belum terdaftar"))</f>
        <v/>
      </c>
      <c r="T264" s="35" t="str">
        <f aca="false">IF(E264="","",IF(L264&lt;&gt;"",IF(EOMONTH(L264,0)&gt;P264,"Dikreditkan lewat batas: periksa","Sudah dikreditkan"),IF(S264&lt;&gt;"Boleh diproses","Titik 1: periksa status vendor",IF(OR(I264&lt;&gt;"Cocok",J264&lt;&gt;"Valid"),"Titik 3: faktur bermasalah",IF(K264="Ya","Titik 2: periksa pembebanan biaya",IF(Q264&lt;0,"Titik 2: lewat batas kredit",IF(Q264&lt;=Parameter!$B$6,"Titik 2: segera kreditkan","Siap dikreditkan")))))))</f>
        <v/>
      </c>
    </row>
    <row r="265" customFormat="false" ht="15" hidden="false" customHeight="false" outlineLevel="0" collapsed="false">
      <c r="A265" s="27"/>
      <c r="B265" s="27"/>
      <c r="C265" s="28"/>
      <c r="D265" s="28"/>
      <c r="E265" s="29"/>
      <c r="F265" s="27"/>
      <c r="G265" s="30"/>
      <c r="H265" s="30"/>
      <c r="I265" s="27"/>
      <c r="J265" s="27"/>
      <c r="K265" s="27"/>
      <c r="L265" s="29"/>
      <c r="M265" s="27"/>
      <c r="N265" s="31" t="str">
        <f aca="false">IF(E265="","",EOMONTH(E265,0))</f>
        <v/>
      </c>
      <c r="O265" s="32" t="str">
        <f aca="false">IF(E265="","",EOMONTH(E265,0)+Parameter!$B$5)</f>
        <v/>
      </c>
      <c r="P265" s="32" t="str">
        <f aca="false">IF(E265="","",EOMONTH(E265,Parameter!$B$4))</f>
        <v/>
      </c>
      <c r="Q265" s="33" t="str">
        <f aca="false">IF(OR(E265="",L265&lt;&gt;""),"",P265-Parameter!$B$9)</f>
        <v/>
      </c>
      <c r="R265" s="34" t="str">
        <f aca="false">IF(OR(G265="",G265=0,H265=""),"",H265/G265)</f>
        <v/>
      </c>
      <c r="S265" s="35" t="str">
        <f aca="false">IF(C265="","",IFERROR(INDEX('Validasi Vendor'!$J$5:$J$505,MATCH(C265,'Validasi Vendor'!$C$5:$C$505,0)),"Belum terdaftar"))</f>
        <v/>
      </c>
      <c r="T265" s="35" t="str">
        <f aca="false">IF(E265="","",IF(L265&lt;&gt;"",IF(EOMONTH(L265,0)&gt;P265,"Dikreditkan lewat batas: periksa","Sudah dikreditkan"),IF(S265&lt;&gt;"Boleh diproses","Titik 1: periksa status vendor",IF(OR(I265&lt;&gt;"Cocok",J265&lt;&gt;"Valid"),"Titik 3: faktur bermasalah",IF(K265="Ya","Titik 2: periksa pembebanan biaya",IF(Q265&lt;0,"Titik 2: lewat batas kredit",IF(Q265&lt;=Parameter!$B$6,"Titik 2: segera kreditkan","Siap dikreditkan")))))))</f>
        <v/>
      </c>
    </row>
    <row r="266" customFormat="false" ht="15" hidden="false" customHeight="false" outlineLevel="0" collapsed="false">
      <c r="A266" s="27"/>
      <c r="B266" s="27"/>
      <c r="C266" s="28"/>
      <c r="D266" s="28"/>
      <c r="E266" s="29"/>
      <c r="F266" s="27"/>
      <c r="G266" s="30"/>
      <c r="H266" s="30"/>
      <c r="I266" s="27"/>
      <c r="J266" s="27"/>
      <c r="K266" s="27"/>
      <c r="L266" s="29"/>
      <c r="M266" s="27"/>
      <c r="N266" s="31" t="str">
        <f aca="false">IF(E266="","",EOMONTH(E266,0))</f>
        <v/>
      </c>
      <c r="O266" s="32" t="str">
        <f aca="false">IF(E266="","",EOMONTH(E266,0)+Parameter!$B$5)</f>
        <v/>
      </c>
      <c r="P266" s="32" t="str">
        <f aca="false">IF(E266="","",EOMONTH(E266,Parameter!$B$4))</f>
        <v/>
      </c>
      <c r="Q266" s="33" t="str">
        <f aca="false">IF(OR(E266="",L266&lt;&gt;""),"",P266-Parameter!$B$9)</f>
        <v/>
      </c>
      <c r="R266" s="34" t="str">
        <f aca="false">IF(OR(G266="",G266=0,H266=""),"",H266/G266)</f>
        <v/>
      </c>
      <c r="S266" s="35" t="str">
        <f aca="false">IF(C266="","",IFERROR(INDEX('Validasi Vendor'!$J$5:$J$505,MATCH(C266,'Validasi Vendor'!$C$5:$C$505,0)),"Belum terdaftar"))</f>
        <v/>
      </c>
      <c r="T266" s="35" t="str">
        <f aca="false">IF(E266="","",IF(L266&lt;&gt;"",IF(EOMONTH(L266,0)&gt;P266,"Dikreditkan lewat batas: periksa","Sudah dikreditkan"),IF(S266&lt;&gt;"Boleh diproses","Titik 1: periksa status vendor",IF(OR(I266&lt;&gt;"Cocok",J266&lt;&gt;"Valid"),"Titik 3: faktur bermasalah",IF(K266="Ya","Titik 2: periksa pembebanan biaya",IF(Q266&lt;0,"Titik 2: lewat batas kredit",IF(Q266&lt;=Parameter!$B$6,"Titik 2: segera kreditkan","Siap dikreditkan")))))))</f>
        <v/>
      </c>
    </row>
    <row r="267" customFormat="false" ht="15" hidden="false" customHeight="false" outlineLevel="0" collapsed="false">
      <c r="A267" s="27"/>
      <c r="B267" s="27"/>
      <c r="C267" s="28"/>
      <c r="D267" s="28"/>
      <c r="E267" s="29"/>
      <c r="F267" s="27"/>
      <c r="G267" s="30"/>
      <c r="H267" s="30"/>
      <c r="I267" s="27"/>
      <c r="J267" s="27"/>
      <c r="K267" s="27"/>
      <c r="L267" s="29"/>
      <c r="M267" s="27"/>
      <c r="N267" s="31" t="str">
        <f aca="false">IF(E267="","",EOMONTH(E267,0))</f>
        <v/>
      </c>
      <c r="O267" s="32" t="str">
        <f aca="false">IF(E267="","",EOMONTH(E267,0)+Parameter!$B$5)</f>
        <v/>
      </c>
      <c r="P267" s="32" t="str">
        <f aca="false">IF(E267="","",EOMONTH(E267,Parameter!$B$4))</f>
        <v/>
      </c>
      <c r="Q267" s="33" t="str">
        <f aca="false">IF(OR(E267="",L267&lt;&gt;""),"",P267-Parameter!$B$9)</f>
        <v/>
      </c>
      <c r="R267" s="34" t="str">
        <f aca="false">IF(OR(G267="",G267=0,H267=""),"",H267/G267)</f>
        <v/>
      </c>
      <c r="S267" s="35" t="str">
        <f aca="false">IF(C267="","",IFERROR(INDEX('Validasi Vendor'!$J$5:$J$505,MATCH(C267,'Validasi Vendor'!$C$5:$C$505,0)),"Belum terdaftar"))</f>
        <v/>
      </c>
      <c r="T267" s="35" t="str">
        <f aca="false">IF(E267="","",IF(L267&lt;&gt;"",IF(EOMONTH(L267,0)&gt;P267,"Dikreditkan lewat batas: periksa","Sudah dikreditkan"),IF(S267&lt;&gt;"Boleh diproses","Titik 1: periksa status vendor",IF(OR(I267&lt;&gt;"Cocok",J267&lt;&gt;"Valid"),"Titik 3: faktur bermasalah",IF(K267="Ya","Titik 2: periksa pembebanan biaya",IF(Q267&lt;0,"Titik 2: lewat batas kredit",IF(Q267&lt;=Parameter!$B$6,"Titik 2: segera kreditkan","Siap dikreditkan")))))))</f>
        <v/>
      </c>
    </row>
    <row r="268" customFormat="false" ht="15" hidden="false" customHeight="false" outlineLevel="0" collapsed="false">
      <c r="A268" s="27"/>
      <c r="B268" s="27"/>
      <c r="C268" s="28"/>
      <c r="D268" s="28"/>
      <c r="E268" s="29"/>
      <c r="F268" s="27"/>
      <c r="G268" s="30"/>
      <c r="H268" s="30"/>
      <c r="I268" s="27"/>
      <c r="J268" s="27"/>
      <c r="K268" s="27"/>
      <c r="L268" s="29"/>
      <c r="M268" s="27"/>
      <c r="N268" s="31" t="str">
        <f aca="false">IF(E268="","",EOMONTH(E268,0))</f>
        <v/>
      </c>
      <c r="O268" s="32" t="str">
        <f aca="false">IF(E268="","",EOMONTH(E268,0)+Parameter!$B$5)</f>
        <v/>
      </c>
      <c r="P268" s="32" t="str">
        <f aca="false">IF(E268="","",EOMONTH(E268,Parameter!$B$4))</f>
        <v/>
      </c>
      <c r="Q268" s="33" t="str">
        <f aca="false">IF(OR(E268="",L268&lt;&gt;""),"",P268-Parameter!$B$9)</f>
        <v/>
      </c>
      <c r="R268" s="34" t="str">
        <f aca="false">IF(OR(G268="",G268=0,H268=""),"",H268/G268)</f>
        <v/>
      </c>
      <c r="S268" s="35" t="str">
        <f aca="false">IF(C268="","",IFERROR(INDEX('Validasi Vendor'!$J$5:$J$505,MATCH(C268,'Validasi Vendor'!$C$5:$C$505,0)),"Belum terdaftar"))</f>
        <v/>
      </c>
      <c r="T268" s="35" t="str">
        <f aca="false">IF(E268="","",IF(L268&lt;&gt;"",IF(EOMONTH(L268,0)&gt;P268,"Dikreditkan lewat batas: periksa","Sudah dikreditkan"),IF(S268&lt;&gt;"Boleh diproses","Titik 1: periksa status vendor",IF(OR(I268&lt;&gt;"Cocok",J268&lt;&gt;"Valid"),"Titik 3: faktur bermasalah",IF(K268="Ya","Titik 2: periksa pembebanan biaya",IF(Q268&lt;0,"Titik 2: lewat batas kredit",IF(Q268&lt;=Parameter!$B$6,"Titik 2: segera kreditkan","Siap dikreditkan")))))))</f>
        <v/>
      </c>
    </row>
    <row r="269" customFormat="false" ht="15" hidden="false" customHeight="false" outlineLevel="0" collapsed="false">
      <c r="A269" s="27"/>
      <c r="B269" s="27"/>
      <c r="C269" s="28"/>
      <c r="D269" s="28"/>
      <c r="E269" s="29"/>
      <c r="F269" s="27"/>
      <c r="G269" s="30"/>
      <c r="H269" s="30"/>
      <c r="I269" s="27"/>
      <c r="J269" s="27"/>
      <c r="K269" s="27"/>
      <c r="L269" s="29"/>
      <c r="M269" s="27"/>
      <c r="N269" s="31" t="str">
        <f aca="false">IF(E269="","",EOMONTH(E269,0))</f>
        <v/>
      </c>
      <c r="O269" s="32" t="str">
        <f aca="false">IF(E269="","",EOMONTH(E269,0)+Parameter!$B$5)</f>
        <v/>
      </c>
      <c r="P269" s="32" t="str">
        <f aca="false">IF(E269="","",EOMONTH(E269,Parameter!$B$4))</f>
        <v/>
      </c>
      <c r="Q269" s="33" t="str">
        <f aca="false">IF(OR(E269="",L269&lt;&gt;""),"",P269-Parameter!$B$9)</f>
        <v/>
      </c>
      <c r="R269" s="34" t="str">
        <f aca="false">IF(OR(G269="",G269=0,H269=""),"",H269/G269)</f>
        <v/>
      </c>
      <c r="S269" s="35" t="str">
        <f aca="false">IF(C269="","",IFERROR(INDEX('Validasi Vendor'!$J$5:$J$505,MATCH(C269,'Validasi Vendor'!$C$5:$C$505,0)),"Belum terdaftar"))</f>
        <v/>
      </c>
      <c r="T269" s="35" t="str">
        <f aca="false">IF(E269="","",IF(L269&lt;&gt;"",IF(EOMONTH(L269,0)&gt;P269,"Dikreditkan lewat batas: periksa","Sudah dikreditkan"),IF(S269&lt;&gt;"Boleh diproses","Titik 1: periksa status vendor",IF(OR(I269&lt;&gt;"Cocok",J269&lt;&gt;"Valid"),"Titik 3: faktur bermasalah",IF(K269="Ya","Titik 2: periksa pembebanan biaya",IF(Q269&lt;0,"Titik 2: lewat batas kredit",IF(Q269&lt;=Parameter!$B$6,"Titik 2: segera kreditkan","Siap dikreditkan")))))))</f>
        <v/>
      </c>
    </row>
    <row r="270" customFormat="false" ht="15" hidden="false" customHeight="false" outlineLevel="0" collapsed="false">
      <c r="A270" s="27"/>
      <c r="B270" s="27"/>
      <c r="C270" s="28"/>
      <c r="D270" s="28"/>
      <c r="E270" s="29"/>
      <c r="F270" s="27"/>
      <c r="G270" s="30"/>
      <c r="H270" s="30"/>
      <c r="I270" s="27"/>
      <c r="J270" s="27"/>
      <c r="K270" s="27"/>
      <c r="L270" s="29"/>
      <c r="M270" s="27"/>
      <c r="N270" s="31" t="str">
        <f aca="false">IF(E270="","",EOMONTH(E270,0))</f>
        <v/>
      </c>
      <c r="O270" s="32" t="str">
        <f aca="false">IF(E270="","",EOMONTH(E270,0)+Parameter!$B$5)</f>
        <v/>
      </c>
      <c r="P270" s="32" t="str">
        <f aca="false">IF(E270="","",EOMONTH(E270,Parameter!$B$4))</f>
        <v/>
      </c>
      <c r="Q270" s="33" t="str">
        <f aca="false">IF(OR(E270="",L270&lt;&gt;""),"",P270-Parameter!$B$9)</f>
        <v/>
      </c>
      <c r="R270" s="34" t="str">
        <f aca="false">IF(OR(G270="",G270=0,H270=""),"",H270/G270)</f>
        <v/>
      </c>
      <c r="S270" s="35" t="str">
        <f aca="false">IF(C270="","",IFERROR(INDEX('Validasi Vendor'!$J$5:$J$505,MATCH(C270,'Validasi Vendor'!$C$5:$C$505,0)),"Belum terdaftar"))</f>
        <v/>
      </c>
      <c r="T270" s="35" t="str">
        <f aca="false">IF(E270="","",IF(L270&lt;&gt;"",IF(EOMONTH(L270,0)&gt;P270,"Dikreditkan lewat batas: periksa","Sudah dikreditkan"),IF(S270&lt;&gt;"Boleh diproses","Titik 1: periksa status vendor",IF(OR(I270&lt;&gt;"Cocok",J270&lt;&gt;"Valid"),"Titik 3: faktur bermasalah",IF(K270="Ya","Titik 2: periksa pembebanan biaya",IF(Q270&lt;0,"Titik 2: lewat batas kredit",IF(Q270&lt;=Parameter!$B$6,"Titik 2: segera kreditkan","Siap dikreditkan")))))))</f>
        <v/>
      </c>
    </row>
    <row r="271" customFormat="false" ht="15" hidden="false" customHeight="false" outlineLevel="0" collapsed="false">
      <c r="A271" s="27"/>
      <c r="B271" s="27"/>
      <c r="C271" s="28"/>
      <c r="D271" s="28"/>
      <c r="E271" s="29"/>
      <c r="F271" s="27"/>
      <c r="G271" s="30"/>
      <c r="H271" s="30"/>
      <c r="I271" s="27"/>
      <c r="J271" s="27"/>
      <c r="K271" s="27"/>
      <c r="L271" s="29"/>
      <c r="M271" s="27"/>
      <c r="N271" s="31" t="str">
        <f aca="false">IF(E271="","",EOMONTH(E271,0))</f>
        <v/>
      </c>
      <c r="O271" s="32" t="str">
        <f aca="false">IF(E271="","",EOMONTH(E271,0)+Parameter!$B$5)</f>
        <v/>
      </c>
      <c r="P271" s="32" t="str">
        <f aca="false">IF(E271="","",EOMONTH(E271,Parameter!$B$4))</f>
        <v/>
      </c>
      <c r="Q271" s="33" t="str">
        <f aca="false">IF(OR(E271="",L271&lt;&gt;""),"",P271-Parameter!$B$9)</f>
        <v/>
      </c>
      <c r="R271" s="34" t="str">
        <f aca="false">IF(OR(G271="",G271=0,H271=""),"",H271/G271)</f>
        <v/>
      </c>
      <c r="S271" s="35" t="str">
        <f aca="false">IF(C271="","",IFERROR(INDEX('Validasi Vendor'!$J$5:$J$505,MATCH(C271,'Validasi Vendor'!$C$5:$C$505,0)),"Belum terdaftar"))</f>
        <v/>
      </c>
      <c r="T271" s="35" t="str">
        <f aca="false">IF(E271="","",IF(L271&lt;&gt;"",IF(EOMONTH(L271,0)&gt;P271,"Dikreditkan lewat batas: periksa","Sudah dikreditkan"),IF(S271&lt;&gt;"Boleh diproses","Titik 1: periksa status vendor",IF(OR(I271&lt;&gt;"Cocok",J271&lt;&gt;"Valid"),"Titik 3: faktur bermasalah",IF(K271="Ya","Titik 2: periksa pembebanan biaya",IF(Q271&lt;0,"Titik 2: lewat batas kredit",IF(Q271&lt;=Parameter!$B$6,"Titik 2: segera kreditkan","Siap dikreditkan")))))))</f>
        <v/>
      </c>
    </row>
    <row r="272" customFormat="false" ht="15" hidden="false" customHeight="false" outlineLevel="0" collapsed="false">
      <c r="A272" s="27"/>
      <c r="B272" s="27"/>
      <c r="C272" s="28"/>
      <c r="D272" s="28"/>
      <c r="E272" s="29"/>
      <c r="F272" s="27"/>
      <c r="G272" s="30"/>
      <c r="H272" s="30"/>
      <c r="I272" s="27"/>
      <c r="J272" s="27"/>
      <c r="K272" s="27"/>
      <c r="L272" s="29"/>
      <c r="M272" s="27"/>
      <c r="N272" s="31" t="str">
        <f aca="false">IF(E272="","",EOMONTH(E272,0))</f>
        <v/>
      </c>
      <c r="O272" s="32" t="str">
        <f aca="false">IF(E272="","",EOMONTH(E272,0)+Parameter!$B$5)</f>
        <v/>
      </c>
      <c r="P272" s="32" t="str">
        <f aca="false">IF(E272="","",EOMONTH(E272,Parameter!$B$4))</f>
        <v/>
      </c>
      <c r="Q272" s="33" t="str">
        <f aca="false">IF(OR(E272="",L272&lt;&gt;""),"",P272-Parameter!$B$9)</f>
        <v/>
      </c>
      <c r="R272" s="34" t="str">
        <f aca="false">IF(OR(G272="",G272=0,H272=""),"",H272/G272)</f>
        <v/>
      </c>
      <c r="S272" s="35" t="str">
        <f aca="false">IF(C272="","",IFERROR(INDEX('Validasi Vendor'!$J$5:$J$505,MATCH(C272,'Validasi Vendor'!$C$5:$C$505,0)),"Belum terdaftar"))</f>
        <v/>
      </c>
      <c r="T272" s="35" t="str">
        <f aca="false">IF(E272="","",IF(L272&lt;&gt;"",IF(EOMONTH(L272,0)&gt;P272,"Dikreditkan lewat batas: periksa","Sudah dikreditkan"),IF(S272&lt;&gt;"Boleh diproses","Titik 1: periksa status vendor",IF(OR(I272&lt;&gt;"Cocok",J272&lt;&gt;"Valid"),"Titik 3: faktur bermasalah",IF(K272="Ya","Titik 2: periksa pembebanan biaya",IF(Q272&lt;0,"Titik 2: lewat batas kredit",IF(Q272&lt;=Parameter!$B$6,"Titik 2: segera kreditkan","Siap dikreditkan")))))))</f>
        <v/>
      </c>
    </row>
    <row r="273" customFormat="false" ht="15" hidden="false" customHeight="false" outlineLevel="0" collapsed="false">
      <c r="A273" s="27"/>
      <c r="B273" s="27"/>
      <c r="C273" s="28"/>
      <c r="D273" s="28"/>
      <c r="E273" s="29"/>
      <c r="F273" s="27"/>
      <c r="G273" s="30"/>
      <c r="H273" s="30"/>
      <c r="I273" s="27"/>
      <c r="J273" s="27"/>
      <c r="K273" s="27"/>
      <c r="L273" s="29"/>
      <c r="M273" s="27"/>
      <c r="N273" s="31" t="str">
        <f aca="false">IF(E273="","",EOMONTH(E273,0))</f>
        <v/>
      </c>
      <c r="O273" s="32" t="str">
        <f aca="false">IF(E273="","",EOMONTH(E273,0)+Parameter!$B$5)</f>
        <v/>
      </c>
      <c r="P273" s="32" t="str">
        <f aca="false">IF(E273="","",EOMONTH(E273,Parameter!$B$4))</f>
        <v/>
      </c>
      <c r="Q273" s="33" t="str">
        <f aca="false">IF(OR(E273="",L273&lt;&gt;""),"",P273-Parameter!$B$9)</f>
        <v/>
      </c>
      <c r="R273" s="34" t="str">
        <f aca="false">IF(OR(G273="",G273=0,H273=""),"",H273/G273)</f>
        <v/>
      </c>
      <c r="S273" s="35" t="str">
        <f aca="false">IF(C273="","",IFERROR(INDEX('Validasi Vendor'!$J$5:$J$505,MATCH(C273,'Validasi Vendor'!$C$5:$C$505,0)),"Belum terdaftar"))</f>
        <v/>
      </c>
      <c r="T273" s="35" t="str">
        <f aca="false">IF(E273="","",IF(L273&lt;&gt;"",IF(EOMONTH(L273,0)&gt;P273,"Dikreditkan lewat batas: periksa","Sudah dikreditkan"),IF(S273&lt;&gt;"Boleh diproses","Titik 1: periksa status vendor",IF(OR(I273&lt;&gt;"Cocok",J273&lt;&gt;"Valid"),"Titik 3: faktur bermasalah",IF(K273="Ya","Titik 2: periksa pembebanan biaya",IF(Q273&lt;0,"Titik 2: lewat batas kredit",IF(Q273&lt;=Parameter!$B$6,"Titik 2: segera kreditkan","Siap dikreditkan")))))))</f>
        <v/>
      </c>
    </row>
    <row r="274" customFormat="false" ht="15" hidden="false" customHeight="false" outlineLevel="0" collapsed="false">
      <c r="A274" s="27"/>
      <c r="B274" s="27"/>
      <c r="C274" s="28"/>
      <c r="D274" s="28"/>
      <c r="E274" s="29"/>
      <c r="F274" s="27"/>
      <c r="G274" s="30"/>
      <c r="H274" s="30"/>
      <c r="I274" s="27"/>
      <c r="J274" s="27"/>
      <c r="K274" s="27"/>
      <c r="L274" s="29"/>
      <c r="M274" s="27"/>
      <c r="N274" s="31" t="str">
        <f aca="false">IF(E274="","",EOMONTH(E274,0))</f>
        <v/>
      </c>
      <c r="O274" s="32" t="str">
        <f aca="false">IF(E274="","",EOMONTH(E274,0)+Parameter!$B$5)</f>
        <v/>
      </c>
      <c r="P274" s="32" t="str">
        <f aca="false">IF(E274="","",EOMONTH(E274,Parameter!$B$4))</f>
        <v/>
      </c>
      <c r="Q274" s="33" t="str">
        <f aca="false">IF(OR(E274="",L274&lt;&gt;""),"",P274-Parameter!$B$9)</f>
        <v/>
      </c>
      <c r="R274" s="34" t="str">
        <f aca="false">IF(OR(G274="",G274=0,H274=""),"",H274/G274)</f>
        <v/>
      </c>
      <c r="S274" s="35" t="str">
        <f aca="false">IF(C274="","",IFERROR(INDEX('Validasi Vendor'!$J$5:$J$505,MATCH(C274,'Validasi Vendor'!$C$5:$C$505,0)),"Belum terdaftar"))</f>
        <v/>
      </c>
      <c r="T274" s="35" t="str">
        <f aca="false">IF(E274="","",IF(L274&lt;&gt;"",IF(EOMONTH(L274,0)&gt;P274,"Dikreditkan lewat batas: periksa","Sudah dikreditkan"),IF(S274&lt;&gt;"Boleh diproses","Titik 1: periksa status vendor",IF(OR(I274&lt;&gt;"Cocok",J274&lt;&gt;"Valid"),"Titik 3: faktur bermasalah",IF(K274="Ya","Titik 2: periksa pembebanan biaya",IF(Q274&lt;0,"Titik 2: lewat batas kredit",IF(Q274&lt;=Parameter!$B$6,"Titik 2: segera kreditkan","Siap dikreditkan")))))))</f>
        <v/>
      </c>
    </row>
    <row r="275" customFormat="false" ht="15" hidden="false" customHeight="false" outlineLevel="0" collapsed="false">
      <c r="A275" s="27"/>
      <c r="B275" s="27"/>
      <c r="C275" s="28"/>
      <c r="D275" s="28"/>
      <c r="E275" s="29"/>
      <c r="F275" s="27"/>
      <c r="G275" s="30"/>
      <c r="H275" s="30"/>
      <c r="I275" s="27"/>
      <c r="J275" s="27"/>
      <c r="K275" s="27"/>
      <c r="L275" s="29"/>
      <c r="M275" s="27"/>
      <c r="N275" s="31" t="str">
        <f aca="false">IF(E275="","",EOMONTH(E275,0))</f>
        <v/>
      </c>
      <c r="O275" s="32" t="str">
        <f aca="false">IF(E275="","",EOMONTH(E275,0)+Parameter!$B$5)</f>
        <v/>
      </c>
      <c r="P275" s="32" t="str">
        <f aca="false">IF(E275="","",EOMONTH(E275,Parameter!$B$4))</f>
        <v/>
      </c>
      <c r="Q275" s="33" t="str">
        <f aca="false">IF(OR(E275="",L275&lt;&gt;""),"",P275-Parameter!$B$9)</f>
        <v/>
      </c>
      <c r="R275" s="34" t="str">
        <f aca="false">IF(OR(G275="",G275=0,H275=""),"",H275/G275)</f>
        <v/>
      </c>
      <c r="S275" s="35" t="str">
        <f aca="false">IF(C275="","",IFERROR(INDEX('Validasi Vendor'!$J$5:$J$505,MATCH(C275,'Validasi Vendor'!$C$5:$C$505,0)),"Belum terdaftar"))</f>
        <v/>
      </c>
      <c r="T275" s="35" t="str">
        <f aca="false">IF(E275="","",IF(L275&lt;&gt;"",IF(EOMONTH(L275,0)&gt;P275,"Dikreditkan lewat batas: periksa","Sudah dikreditkan"),IF(S275&lt;&gt;"Boleh diproses","Titik 1: periksa status vendor",IF(OR(I275&lt;&gt;"Cocok",J275&lt;&gt;"Valid"),"Titik 3: faktur bermasalah",IF(K275="Ya","Titik 2: periksa pembebanan biaya",IF(Q275&lt;0,"Titik 2: lewat batas kredit",IF(Q275&lt;=Parameter!$B$6,"Titik 2: segera kreditkan","Siap dikreditkan")))))))</f>
        <v/>
      </c>
    </row>
    <row r="276" customFormat="false" ht="15" hidden="false" customHeight="false" outlineLevel="0" collapsed="false">
      <c r="A276" s="27"/>
      <c r="B276" s="27"/>
      <c r="C276" s="28"/>
      <c r="D276" s="28"/>
      <c r="E276" s="29"/>
      <c r="F276" s="27"/>
      <c r="G276" s="30"/>
      <c r="H276" s="30"/>
      <c r="I276" s="27"/>
      <c r="J276" s="27"/>
      <c r="K276" s="27"/>
      <c r="L276" s="29"/>
      <c r="M276" s="27"/>
      <c r="N276" s="31" t="str">
        <f aca="false">IF(E276="","",EOMONTH(E276,0))</f>
        <v/>
      </c>
      <c r="O276" s="32" t="str">
        <f aca="false">IF(E276="","",EOMONTH(E276,0)+Parameter!$B$5)</f>
        <v/>
      </c>
      <c r="P276" s="32" t="str">
        <f aca="false">IF(E276="","",EOMONTH(E276,Parameter!$B$4))</f>
        <v/>
      </c>
      <c r="Q276" s="33" t="str">
        <f aca="false">IF(OR(E276="",L276&lt;&gt;""),"",P276-Parameter!$B$9)</f>
        <v/>
      </c>
      <c r="R276" s="34" t="str">
        <f aca="false">IF(OR(G276="",G276=0,H276=""),"",H276/G276)</f>
        <v/>
      </c>
      <c r="S276" s="35" t="str">
        <f aca="false">IF(C276="","",IFERROR(INDEX('Validasi Vendor'!$J$5:$J$505,MATCH(C276,'Validasi Vendor'!$C$5:$C$505,0)),"Belum terdaftar"))</f>
        <v/>
      </c>
      <c r="T276" s="35" t="str">
        <f aca="false">IF(E276="","",IF(L276&lt;&gt;"",IF(EOMONTH(L276,0)&gt;P276,"Dikreditkan lewat batas: periksa","Sudah dikreditkan"),IF(S276&lt;&gt;"Boleh diproses","Titik 1: periksa status vendor",IF(OR(I276&lt;&gt;"Cocok",J276&lt;&gt;"Valid"),"Titik 3: faktur bermasalah",IF(K276="Ya","Titik 2: periksa pembebanan biaya",IF(Q276&lt;0,"Titik 2: lewat batas kredit",IF(Q276&lt;=Parameter!$B$6,"Titik 2: segera kreditkan","Siap dikreditkan")))))))</f>
        <v/>
      </c>
    </row>
    <row r="277" customFormat="false" ht="15" hidden="false" customHeight="false" outlineLevel="0" collapsed="false">
      <c r="A277" s="27"/>
      <c r="B277" s="27"/>
      <c r="C277" s="28"/>
      <c r="D277" s="28"/>
      <c r="E277" s="29"/>
      <c r="F277" s="27"/>
      <c r="G277" s="30"/>
      <c r="H277" s="30"/>
      <c r="I277" s="27"/>
      <c r="J277" s="27"/>
      <c r="K277" s="27"/>
      <c r="L277" s="29"/>
      <c r="M277" s="27"/>
      <c r="N277" s="31" t="str">
        <f aca="false">IF(E277="","",EOMONTH(E277,0))</f>
        <v/>
      </c>
      <c r="O277" s="32" t="str">
        <f aca="false">IF(E277="","",EOMONTH(E277,0)+Parameter!$B$5)</f>
        <v/>
      </c>
      <c r="P277" s="32" t="str">
        <f aca="false">IF(E277="","",EOMONTH(E277,Parameter!$B$4))</f>
        <v/>
      </c>
      <c r="Q277" s="33" t="str">
        <f aca="false">IF(OR(E277="",L277&lt;&gt;""),"",P277-Parameter!$B$9)</f>
        <v/>
      </c>
      <c r="R277" s="34" t="str">
        <f aca="false">IF(OR(G277="",G277=0,H277=""),"",H277/G277)</f>
        <v/>
      </c>
      <c r="S277" s="35" t="str">
        <f aca="false">IF(C277="","",IFERROR(INDEX('Validasi Vendor'!$J$5:$J$505,MATCH(C277,'Validasi Vendor'!$C$5:$C$505,0)),"Belum terdaftar"))</f>
        <v/>
      </c>
      <c r="T277" s="35" t="str">
        <f aca="false">IF(E277="","",IF(L277&lt;&gt;"",IF(EOMONTH(L277,0)&gt;P277,"Dikreditkan lewat batas: periksa","Sudah dikreditkan"),IF(S277&lt;&gt;"Boleh diproses","Titik 1: periksa status vendor",IF(OR(I277&lt;&gt;"Cocok",J277&lt;&gt;"Valid"),"Titik 3: faktur bermasalah",IF(K277="Ya","Titik 2: periksa pembebanan biaya",IF(Q277&lt;0,"Titik 2: lewat batas kredit",IF(Q277&lt;=Parameter!$B$6,"Titik 2: segera kreditkan","Siap dikreditkan")))))))</f>
        <v/>
      </c>
    </row>
    <row r="278" customFormat="false" ht="15" hidden="false" customHeight="false" outlineLevel="0" collapsed="false">
      <c r="A278" s="27"/>
      <c r="B278" s="27"/>
      <c r="C278" s="28"/>
      <c r="D278" s="28"/>
      <c r="E278" s="29"/>
      <c r="F278" s="27"/>
      <c r="G278" s="30"/>
      <c r="H278" s="30"/>
      <c r="I278" s="27"/>
      <c r="J278" s="27"/>
      <c r="K278" s="27"/>
      <c r="L278" s="29"/>
      <c r="M278" s="27"/>
      <c r="N278" s="31" t="str">
        <f aca="false">IF(E278="","",EOMONTH(E278,0))</f>
        <v/>
      </c>
      <c r="O278" s="32" t="str">
        <f aca="false">IF(E278="","",EOMONTH(E278,0)+Parameter!$B$5)</f>
        <v/>
      </c>
      <c r="P278" s="32" t="str">
        <f aca="false">IF(E278="","",EOMONTH(E278,Parameter!$B$4))</f>
        <v/>
      </c>
      <c r="Q278" s="33" t="str">
        <f aca="false">IF(OR(E278="",L278&lt;&gt;""),"",P278-Parameter!$B$9)</f>
        <v/>
      </c>
      <c r="R278" s="34" t="str">
        <f aca="false">IF(OR(G278="",G278=0,H278=""),"",H278/G278)</f>
        <v/>
      </c>
      <c r="S278" s="35" t="str">
        <f aca="false">IF(C278="","",IFERROR(INDEX('Validasi Vendor'!$J$5:$J$505,MATCH(C278,'Validasi Vendor'!$C$5:$C$505,0)),"Belum terdaftar"))</f>
        <v/>
      </c>
      <c r="T278" s="35" t="str">
        <f aca="false">IF(E278="","",IF(L278&lt;&gt;"",IF(EOMONTH(L278,0)&gt;P278,"Dikreditkan lewat batas: periksa","Sudah dikreditkan"),IF(S278&lt;&gt;"Boleh diproses","Titik 1: periksa status vendor",IF(OR(I278&lt;&gt;"Cocok",J278&lt;&gt;"Valid"),"Titik 3: faktur bermasalah",IF(K278="Ya","Titik 2: periksa pembebanan biaya",IF(Q278&lt;0,"Titik 2: lewat batas kredit",IF(Q278&lt;=Parameter!$B$6,"Titik 2: segera kreditkan","Siap dikreditkan")))))))</f>
        <v/>
      </c>
    </row>
    <row r="279" customFormat="false" ht="15" hidden="false" customHeight="false" outlineLevel="0" collapsed="false">
      <c r="A279" s="27"/>
      <c r="B279" s="27"/>
      <c r="C279" s="28"/>
      <c r="D279" s="28"/>
      <c r="E279" s="29"/>
      <c r="F279" s="27"/>
      <c r="G279" s="30"/>
      <c r="H279" s="30"/>
      <c r="I279" s="27"/>
      <c r="J279" s="27"/>
      <c r="K279" s="27"/>
      <c r="L279" s="29"/>
      <c r="M279" s="27"/>
      <c r="N279" s="31" t="str">
        <f aca="false">IF(E279="","",EOMONTH(E279,0))</f>
        <v/>
      </c>
      <c r="O279" s="32" t="str">
        <f aca="false">IF(E279="","",EOMONTH(E279,0)+Parameter!$B$5)</f>
        <v/>
      </c>
      <c r="P279" s="32" t="str">
        <f aca="false">IF(E279="","",EOMONTH(E279,Parameter!$B$4))</f>
        <v/>
      </c>
      <c r="Q279" s="33" t="str">
        <f aca="false">IF(OR(E279="",L279&lt;&gt;""),"",P279-Parameter!$B$9)</f>
        <v/>
      </c>
      <c r="R279" s="34" t="str">
        <f aca="false">IF(OR(G279="",G279=0,H279=""),"",H279/G279)</f>
        <v/>
      </c>
      <c r="S279" s="35" t="str">
        <f aca="false">IF(C279="","",IFERROR(INDEX('Validasi Vendor'!$J$5:$J$505,MATCH(C279,'Validasi Vendor'!$C$5:$C$505,0)),"Belum terdaftar"))</f>
        <v/>
      </c>
      <c r="T279" s="35" t="str">
        <f aca="false">IF(E279="","",IF(L279&lt;&gt;"",IF(EOMONTH(L279,0)&gt;P279,"Dikreditkan lewat batas: periksa","Sudah dikreditkan"),IF(S279&lt;&gt;"Boleh diproses","Titik 1: periksa status vendor",IF(OR(I279&lt;&gt;"Cocok",J279&lt;&gt;"Valid"),"Titik 3: faktur bermasalah",IF(K279="Ya","Titik 2: periksa pembebanan biaya",IF(Q279&lt;0,"Titik 2: lewat batas kredit",IF(Q279&lt;=Parameter!$B$6,"Titik 2: segera kreditkan","Siap dikreditkan")))))))</f>
        <v/>
      </c>
    </row>
    <row r="280" customFormat="false" ht="15" hidden="false" customHeight="false" outlineLevel="0" collapsed="false">
      <c r="A280" s="27"/>
      <c r="B280" s="27"/>
      <c r="C280" s="28"/>
      <c r="D280" s="28"/>
      <c r="E280" s="29"/>
      <c r="F280" s="27"/>
      <c r="G280" s="30"/>
      <c r="H280" s="30"/>
      <c r="I280" s="27"/>
      <c r="J280" s="27"/>
      <c r="K280" s="27"/>
      <c r="L280" s="29"/>
      <c r="M280" s="27"/>
      <c r="N280" s="31" t="str">
        <f aca="false">IF(E280="","",EOMONTH(E280,0))</f>
        <v/>
      </c>
      <c r="O280" s="32" t="str">
        <f aca="false">IF(E280="","",EOMONTH(E280,0)+Parameter!$B$5)</f>
        <v/>
      </c>
      <c r="P280" s="32" t="str">
        <f aca="false">IF(E280="","",EOMONTH(E280,Parameter!$B$4))</f>
        <v/>
      </c>
      <c r="Q280" s="33" t="str">
        <f aca="false">IF(OR(E280="",L280&lt;&gt;""),"",P280-Parameter!$B$9)</f>
        <v/>
      </c>
      <c r="R280" s="34" t="str">
        <f aca="false">IF(OR(G280="",G280=0,H280=""),"",H280/G280)</f>
        <v/>
      </c>
      <c r="S280" s="35" t="str">
        <f aca="false">IF(C280="","",IFERROR(INDEX('Validasi Vendor'!$J$5:$J$505,MATCH(C280,'Validasi Vendor'!$C$5:$C$505,0)),"Belum terdaftar"))</f>
        <v/>
      </c>
      <c r="T280" s="35" t="str">
        <f aca="false">IF(E280="","",IF(L280&lt;&gt;"",IF(EOMONTH(L280,0)&gt;P280,"Dikreditkan lewat batas: periksa","Sudah dikreditkan"),IF(S280&lt;&gt;"Boleh diproses","Titik 1: periksa status vendor",IF(OR(I280&lt;&gt;"Cocok",J280&lt;&gt;"Valid"),"Titik 3: faktur bermasalah",IF(K280="Ya","Titik 2: periksa pembebanan biaya",IF(Q280&lt;0,"Titik 2: lewat batas kredit",IF(Q280&lt;=Parameter!$B$6,"Titik 2: segera kreditkan","Siap dikreditkan")))))))</f>
        <v/>
      </c>
    </row>
    <row r="281" customFormat="false" ht="15" hidden="false" customHeight="false" outlineLevel="0" collapsed="false">
      <c r="A281" s="27"/>
      <c r="B281" s="27"/>
      <c r="C281" s="28"/>
      <c r="D281" s="28"/>
      <c r="E281" s="29"/>
      <c r="F281" s="27"/>
      <c r="G281" s="30"/>
      <c r="H281" s="30"/>
      <c r="I281" s="27"/>
      <c r="J281" s="27"/>
      <c r="K281" s="27"/>
      <c r="L281" s="29"/>
      <c r="M281" s="27"/>
      <c r="N281" s="31" t="str">
        <f aca="false">IF(E281="","",EOMONTH(E281,0))</f>
        <v/>
      </c>
      <c r="O281" s="32" t="str">
        <f aca="false">IF(E281="","",EOMONTH(E281,0)+Parameter!$B$5)</f>
        <v/>
      </c>
      <c r="P281" s="32" t="str">
        <f aca="false">IF(E281="","",EOMONTH(E281,Parameter!$B$4))</f>
        <v/>
      </c>
      <c r="Q281" s="33" t="str">
        <f aca="false">IF(OR(E281="",L281&lt;&gt;""),"",P281-Parameter!$B$9)</f>
        <v/>
      </c>
      <c r="R281" s="34" t="str">
        <f aca="false">IF(OR(G281="",G281=0,H281=""),"",H281/G281)</f>
        <v/>
      </c>
      <c r="S281" s="35" t="str">
        <f aca="false">IF(C281="","",IFERROR(INDEX('Validasi Vendor'!$J$5:$J$505,MATCH(C281,'Validasi Vendor'!$C$5:$C$505,0)),"Belum terdaftar"))</f>
        <v/>
      </c>
      <c r="T281" s="35" t="str">
        <f aca="false">IF(E281="","",IF(L281&lt;&gt;"",IF(EOMONTH(L281,0)&gt;P281,"Dikreditkan lewat batas: periksa","Sudah dikreditkan"),IF(S281&lt;&gt;"Boleh diproses","Titik 1: periksa status vendor",IF(OR(I281&lt;&gt;"Cocok",J281&lt;&gt;"Valid"),"Titik 3: faktur bermasalah",IF(K281="Ya","Titik 2: periksa pembebanan biaya",IF(Q281&lt;0,"Titik 2: lewat batas kredit",IF(Q281&lt;=Parameter!$B$6,"Titik 2: segera kreditkan","Siap dikreditkan")))))))</f>
        <v/>
      </c>
    </row>
    <row r="282" customFormat="false" ht="15" hidden="false" customHeight="false" outlineLevel="0" collapsed="false">
      <c r="A282" s="27"/>
      <c r="B282" s="27"/>
      <c r="C282" s="28"/>
      <c r="D282" s="28"/>
      <c r="E282" s="29"/>
      <c r="F282" s="27"/>
      <c r="G282" s="30"/>
      <c r="H282" s="30"/>
      <c r="I282" s="27"/>
      <c r="J282" s="27"/>
      <c r="K282" s="27"/>
      <c r="L282" s="29"/>
      <c r="M282" s="27"/>
      <c r="N282" s="31" t="str">
        <f aca="false">IF(E282="","",EOMONTH(E282,0))</f>
        <v/>
      </c>
      <c r="O282" s="32" t="str">
        <f aca="false">IF(E282="","",EOMONTH(E282,0)+Parameter!$B$5)</f>
        <v/>
      </c>
      <c r="P282" s="32" t="str">
        <f aca="false">IF(E282="","",EOMONTH(E282,Parameter!$B$4))</f>
        <v/>
      </c>
      <c r="Q282" s="33" t="str">
        <f aca="false">IF(OR(E282="",L282&lt;&gt;""),"",P282-Parameter!$B$9)</f>
        <v/>
      </c>
      <c r="R282" s="34" t="str">
        <f aca="false">IF(OR(G282="",G282=0,H282=""),"",H282/G282)</f>
        <v/>
      </c>
      <c r="S282" s="35" t="str">
        <f aca="false">IF(C282="","",IFERROR(INDEX('Validasi Vendor'!$J$5:$J$505,MATCH(C282,'Validasi Vendor'!$C$5:$C$505,0)),"Belum terdaftar"))</f>
        <v/>
      </c>
      <c r="T282" s="35" t="str">
        <f aca="false">IF(E282="","",IF(L282&lt;&gt;"",IF(EOMONTH(L282,0)&gt;P282,"Dikreditkan lewat batas: periksa","Sudah dikreditkan"),IF(S282&lt;&gt;"Boleh diproses","Titik 1: periksa status vendor",IF(OR(I282&lt;&gt;"Cocok",J282&lt;&gt;"Valid"),"Titik 3: faktur bermasalah",IF(K282="Ya","Titik 2: periksa pembebanan biaya",IF(Q282&lt;0,"Titik 2: lewat batas kredit",IF(Q282&lt;=Parameter!$B$6,"Titik 2: segera kreditkan","Siap dikreditkan")))))))</f>
        <v/>
      </c>
    </row>
    <row r="283" customFormat="false" ht="15" hidden="false" customHeight="false" outlineLevel="0" collapsed="false">
      <c r="A283" s="27"/>
      <c r="B283" s="27"/>
      <c r="C283" s="28"/>
      <c r="D283" s="28"/>
      <c r="E283" s="29"/>
      <c r="F283" s="27"/>
      <c r="G283" s="30"/>
      <c r="H283" s="30"/>
      <c r="I283" s="27"/>
      <c r="J283" s="27"/>
      <c r="K283" s="27"/>
      <c r="L283" s="29"/>
      <c r="M283" s="27"/>
      <c r="N283" s="31" t="str">
        <f aca="false">IF(E283="","",EOMONTH(E283,0))</f>
        <v/>
      </c>
      <c r="O283" s="32" t="str">
        <f aca="false">IF(E283="","",EOMONTH(E283,0)+Parameter!$B$5)</f>
        <v/>
      </c>
      <c r="P283" s="32" t="str">
        <f aca="false">IF(E283="","",EOMONTH(E283,Parameter!$B$4))</f>
        <v/>
      </c>
      <c r="Q283" s="33" t="str">
        <f aca="false">IF(OR(E283="",L283&lt;&gt;""),"",P283-Parameter!$B$9)</f>
        <v/>
      </c>
      <c r="R283" s="34" t="str">
        <f aca="false">IF(OR(G283="",G283=0,H283=""),"",H283/G283)</f>
        <v/>
      </c>
      <c r="S283" s="35" t="str">
        <f aca="false">IF(C283="","",IFERROR(INDEX('Validasi Vendor'!$J$5:$J$505,MATCH(C283,'Validasi Vendor'!$C$5:$C$505,0)),"Belum terdaftar"))</f>
        <v/>
      </c>
      <c r="T283" s="35" t="str">
        <f aca="false">IF(E283="","",IF(L283&lt;&gt;"",IF(EOMONTH(L283,0)&gt;P283,"Dikreditkan lewat batas: periksa","Sudah dikreditkan"),IF(S283&lt;&gt;"Boleh diproses","Titik 1: periksa status vendor",IF(OR(I283&lt;&gt;"Cocok",J283&lt;&gt;"Valid"),"Titik 3: faktur bermasalah",IF(K283="Ya","Titik 2: periksa pembebanan biaya",IF(Q283&lt;0,"Titik 2: lewat batas kredit",IF(Q283&lt;=Parameter!$B$6,"Titik 2: segera kreditkan","Siap dikreditkan")))))))</f>
        <v/>
      </c>
    </row>
    <row r="284" customFormat="false" ht="15" hidden="false" customHeight="false" outlineLevel="0" collapsed="false">
      <c r="A284" s="27"/>
      <c r="B284" s="27"/>
      <c r="C284" s="28"/>
      <c r="D284" s="28"/>
      <c r="E284" s="29"/>
      <c r="F284" s="27"/>
      <c r="G284" s="30"/>
      <c r="H284" s="30"/>
      <c r="I284" s="27"/>
      <c r="J284" s="27"/>
      <c r="K284" s="27"/>
      <c r="L284" s="29"/>
      <c r="M284" s="27"/>
      <c r="N284" s="31" t="str">
        <f aca="false">IF(E284="","",EOMONTH(E284,0))</f>
        <v/>
      </c>
      <c r="O284" s="32" t="str">
        <f aca="false">IF(E284="","",EOMONTH(E284,0)+Parameter!$B$5)</f>
        <v/>
      </c>
      <c r="P284" s="32" t="str">
        <f aca="false">IF(E284="","",EOMONTH(E284,Parameter!$B$4))</f>
        <v/>
      </c>
      <c r="Q284" s="33" t="str">
        <f aca="false">IF(OR(E284="",L284&lt;&gt;""),"",P284-Parameter!$B$9)</f>
        <v/>
      </c>
      <c r="R284" s="34" t="str">
        <f aca="false">IF(OR(G284="",G284=0,H284=""),"",H284/G284)</f>
        <v/>
      </c>
      <c r="S284" s="35" t="str">
        <f aca="false">IF(C284="","",IFERROR(INDEX('Validasi Vendor'!$J$5:$J$505,MATCH(C284,'Validasi Vendor'!$C$5:$C$505,0)),"Belum terdaftar"))</f>
        <v/>
      </c>
      <c r="T284" s="35" t="str">
        <f aca="false">IF(E284="","",IF(L284&lt;&gt;"",IF(EOMONTH(L284,0)&gt;P284,"Dikreditkan lewat batas: periksa","Sudah dikreditkan"),IF(S284&lt;&gt;"Boleh diproses","Titik 1: periksa status vendor",IF(OR(I284&lt;&gt;"Cocok",J284&lt;&gt;"Valid"),"Titik 3: faktur bermasalah",IF(K284="Ya","Titik 2: periksa pembebanan biaya",IF(Q284&lt;0,"Titik 2: lewat batas kredit",IF(Q284&lt;=Parameter!$B$6,"Titik 2: segera kreditkan","Siap dikreditkan")))))))</f>
        <v/>
      </c>
    </row>
    <row r="285" customFormat="false" ht="15" hidden="false" customHeight="false" outlineLevel="0" collapsed="false">
      <c r="A285" s="27"/>
      <c r="B285" s="27"/>
      <c r="C285" s="28"/>
      <c r="D285" s="28"/>
      <c r="E285" s="29"/>
      <c r="F285" s="27"/>
      <c r="G285" s="30"/>
      <c r="H285" s="30"/>
      <c r="I285" s="27"/>
      <c r="J285" s="27"/>
      <c r="K285" s="27"/>
      <c r="L285" s="29"/>
      <c r="M285" s="27"/>
      <c r="N285" s="31" t="str">
        <f aca="false">IF(E285="","",EOMONTH(E285,0))</f>
        <v/>
      </c>
      <c r="O285" s="32" t="str">
        <f aca="false">IF(E285="","",EOMONTH(E285,0)+Parameter!$B$5)</f>
        <v/>
      </c>
      <c r="P285" s="32" t="str">
        <f aca="false">IF(E285="","",EOMONTH(E285,Parameter!$B$4))</f>
        <v/>
      </c>
      <c r="Q285" s="33" t="str">
        <f aca="false">IF(OR(E285="",L285&lt;&gt;""),"",P285-Parameter!$B$9)</f>
        <v/>
      </c>
      <c r="R285" s="34" t="str">
        <f aca="false">IF(OR(G285="",G285=0,H285=""),"",H285/G285)</f>
        <v/>
      </c>
      <c r="S285" s="35" t="str">
        <f aca="false">IF(C285="","",IFERROR(INDEX('Validasi Vendor'!$J$5:$J$505,MATCH(C285,'Validasi Vendor'!$C$5:$C$505,0)),"Belum terdaftar"))</f>
        <v/>
      </c>
      <c r="T285" s="35" t="str">
        <f aca="false">IF(E285="","",IF(L285&lt;&gt;"",IF(EOMONTH(L285,0)&gt;P285,"Dikreditkan lewat batas: periksa","Sudah dikreditkan"),IF(S285&lt;&gt;"Boleh diproses","Titik 1: periksa status vendor",IF(OR(I285&lt;&gt;"Cocok",J285&lt;&gt;"Valid"),"Titik 3: faktur bermasalah",IF(K285="Ya","Titik 2: periksa pembebanan biaya",IF(Q285&lt;0,"Titik 2: lewat batas kredit",IF(Q285&lt;=Parameter!$B$6,"Titik 2: segera kreditkan","Siap dikreditkan")))))))</f>
        <v/>
      </c>
    </row>
    <row r="286" customFormat="false" ht="15" hidden="false" customHeight="false" outlineLevel="0" collapsed="false">
      <c r="A286" s="27"/>
      <c r="B286" s="27"/>
      <c r="C286" s="28"/>
      <c r="D286" s="28"/>
      <c r="E286" s="29"/>
      <c r="F286" s="27"/>
      <c r="G286" s="30"/>
      <c r="H286" s="30"/>
      <c r="I286" s="27"/>
      <c r="J286" s="27"/>
      <c r="K286" s="27"/>
      <c r="L286" s="29"/>
      <c r="M286" s="27"/>
      <c r="N286" s="31" t="str">
        <f aca="false">IF(E286="","",EOMONTH(E286,0))</f>
        <v/>
      </c>
      <c r="O286" s="32" t="str">
        <f aca="false">IF(E286="","",EOMONTH(E286,0)+Parameter!$B$5)</f>
        <v/>
      </c>
      <c r="P286" s="32" t="str">
        <f aca="false">IF(E286="","",EOMONTH(E286,Parameter!$B$4))</f>
        <v/>
      </c>
      <c r="Q286" s="33" t="str">
        <f aca="false">IF(OR(E286="",L286&lt;&gt;""),"",P286-Parameter!$B$9)</f>
        <v/>
      </c>
      <c r="R286" s="34" t="str">
        <f aca="false">IF(OR(G286="",G286=0,H286=""),"",H286/G286)</f>
        <v/>
      </c>
      <c r="S286" s="35" t="str">
        <f aca="false">IF(C286="","",IFERROR(INDEX('Validasi Vendor'!$J$5:$J$505,MATCH(C286,'Validasi Vendor'!$C$5:$C$505,0)),"Belum terdaftar"))</f>
        <v/>
      </c>
      <c r="T286" s="35" t="str">
        <f aca="false">IF(E286="","",IF(L286&lt;&gt;"",IF(EOMONTH(L286,0)&gt;P286,"Dikreditkan lewat batas: periksa","Sudah dikreditkan"),IF(S286&lt;&gt;"Boleh diproses","Titik 1: periksa status vendor",IF(OR(I286&lt;&gt;"Cocok",J286&lt;&gt;"Valid"),"Titik 3: faktur bermasalah",IF(K286="Ya","Titik 2: periksa pembebanan biaya",IF(Q286&lt;0,"Titik 2: lewat batas kredit",IF(Q286&lt;=Parameter!$B$6,"Titik 2: segera kreditkan","Siap dikreditkan")))))))</f>
        <v/>
      </c>
    </row>
    <row r="287" customFormat="false" ht="15" hidden="false" customHeight="false" outlineLevel="0" collapsed="false">
      <c r="A287" s="27"/>
      <c r="B287" s="27"/>
      <c r="C287" s="28"/>
      <c r="D287" s="28"/>
      <c r="E287" s="29"/>
      <c r="F287" s="27"/>
      <c r="G287" s="30"/>
      <c r="H287" s="30"/>
      <c r="I287" s="27"/>
      <c r="J287" s="27"/>
      <c r="K287" s="27"/>
      <c r="L287" s="29"/>
      <c r="M287" s="27"/>
      <c r="N287" s="31" t="str">
        <f aca="false">IF(E287="","",EOMONTH(E287,0))</f>
        <v/>
      </c>
      <c r="O287" s="32" t="str">
        <f aca="false">IF(E287="","",EOMONTH(E287,0)+Parameter!$B$5)</f>
        <v/>
      </c>
      <c r="P287" s="32" t="str">
        <f aca="false">IF(E287="","",EOMONTH(E287,Parameter!$B$4))</f>
        <v/>
      </c>
      <c r="Q287" s="33" t="str">
        <f aca="false">IF(OR(E287="",L287&lt;&gt;""),"",P287-Parameter!$B$9)</f>
        <v/>
      </c>
      <c r="R287" s="34" t="str">
        <f aca="false">IF(OR(G287="",G287=0,H287=""),"",H287/G287)</f>
        <v/>
      </c>
      <c r="S287" s="35" t="str">
        <f aca="false">IF(C287="","",IFERROR(INDEX('Validasi Vendor'!$J$5:$J$505,MATCH(C287,'Validasi Vendor'!$C$5:$C$505,0)),"Belum terdaftar"))</f>
        <v/>
      </c>
      <c r="T287" s="35" t="str">
        <f aca="false">IF(E287="","",IF(L287&lt;&gt;"",IF(EOMONTH(L287,0)&gt;P287,"Dikreditkan lewat batas: periksa","Sudah dikreditkan"),IF(S287&lt;&gt;"Boleh diproses","Titik 1: periksa status vendor",IF(OR(I287&lt;&gt;"Cocok",J287&lt;&gt;"Valid"),"Titik 3: faktur bermasalah",IF(K287="Ya","Titik 2: periksa pembebanan biaya",IF(Q287&lt;0,"Titik 2: lewat batas kredit",IF(Q287&lt;=Parameter!$B$6,"Titik 2: segera kreditkan","Siap dikreditkan")))))))</f>
        <v/>
      </c>
    </row>
    <row r="288" customFormat="false" ht="15" hidden="false" customHeight="false" outlineLevel="0" collapsed="false">
      <c r="A288" s="27"/>
      <c r="B288" s="27"/>
      <c r="C288" s="28"/>
      <c r="D288" s="28"/>
      <c r="E288" s="29"/>
      <c r="F288" s="27"/>
      <c r="G288" s="30"/>
      <c r="H288" s="30"/>
      <c r="I288" s="27"/>
      <c r="J288" s="27"/>
      <c r="K288" s="27"/>
      <c r="L288" s="29"/>
      <c r="M288" s="27"/>
      <c r="N288" s="31" t="str">
        <f aca="false">IF(E288="","",EOMONTH(E288,0))</f>
        <v/>
      </c>
      <c r="O288" s="32" t="str">
        <f aca="false">IF(E288="","",EOMONTH(E288,0)+Parameter!$B$5)</f>
        <v/>
      </c>
      <c r="P288" s="32" t="str">
        <f aca="false">IF(E288="","",EOMONTH(E288,Parameter!$B$4))</f>
        <v/>
      </c>
      <c r="Q288" s="33" t="str">
        <f aca="false">IF(OR(E288="",L288&lt;&gt;""),"",P288-Parameter!$B$9)</f>
        <v/>
      </c>
      <c r="R288" s="34" t="str">
        <f aca="false">IF(OR(G288="",G288=0,H288=""),"",H288/G288)</f>
        <v/>
      </c>
      <c r="S288" s="35" t="str">
        <f aca="false">IF(C288="","",IFERROR(INDEX('Validasi Vendor'!$J$5:$J$505,MATCH(C288,'Validasi Vendor'!$C$5:$C$505,0)),"Belum terdaftar"))</f>
        <v/>
      </c>
      <c r="T288" s="35" t="str">
        <f aca="false">IF(E288="","",IF(L288&lt;&gt;"",IF(EOMONTH(L288,0)&gt;P288,"Dikreditkan lewat batas: periksa","Sudah dikreditkan"),IF(S288&lt;&gt;"Boleh diproses","Titik 1: periksa status vendor",IF(OR(I288&lt;&gt;"Cocok",J288&lt;&gt;"Valid"),"Titik 3: faktur bermasalah",IF(K288="Ya","Titik 2: periksa pembebanan biaya",IF(Q288&lt;0,"Titik 2: lewat batas kredit",IF(Q288&lt;=Parameter!$B$6,"Titik 2: segera kreditkan","Siap dikreditkan")))))))</f>
        <v/>
      </c>
    </row>
    <row r="289" customFormat="false" ht="15" hidden="false" customHeight="false" outlineLevel="0" collapsed="false">
      <c r="A289" s="27"/>
      <c r="B289" s="27"/>
      <c r="C289" s="28"/>
      <c r="D289" s="28"/>
      <c r="E289" s="29"/>
      <c r="F289" s="27"/>
      <c r="G289" s="30"/>
      <c r="H289" s="30"/>
      <c r="I289" s="27"/>
      <c r="J289" s="27"/>
      <c r="K289" s="27"/>
      <c r="L289" s="29"/>
      <c r="M289" s="27"/>
      <c r="N289" s="31" t="str">
        <f aca="false">IF(E289="","",EOMONTH(E289,0))</f>
        <v/>
      </c>
      <c r="O289" s="32" t="str">
        <f aca="false">IF(E289="","",EOMONTH(E289,0)+Parameter!$B$5)</f>
        <v/>
      </c>
      <c r="P289" s="32" t="str">
        <f aca="false">IF(E289="","",EOMONTH(E289,Parameter!$B$4))</f>
        <v/>
      </c>
      <c r="Q289" s="33" t="str">
        <f aca="false">IF(OR(E289="",L289&lt;&gt;""),"",P289-Parameter!$B$9)</f>
        <v/>
      </c>
      <c r="R289" s="34" t="str">
        <f aca="false">IF(OR(G289="",G289=0,H289=""),"",H289/G289)</f>
        <v/>
      </c>
      <c r="S289" s="35" t="str">
        <f aca="false">IF(C289="","",IFERROR(INDEX('Validasi Vendor'!$J$5:$J$505,MATCH(C289,'Validasi Vendor'!$C$5:$C$505,0)),"Belum terdaftar"))</f>
        <v/>
      </c>
      <c r="T289" s="35" t="str">
        <f aca="false">IF(E289="","",IF(L289&lt;&gt;"",IF(EOMONTH(L289,0)&gt;P289,"Dikreditkan lewat batas: periksa","Sudah dikreditkan"),IF(S289&lt;&gt;"Boleh diproses","Titik 1: periksa status vendor",IF(OR(I289&lt;&gt;"Cocok",J289&lt;&gt;"Valid"),"Titik 3: faktur bermasalah",IF(K289="Ya","Titik 2: periksa pembebanan biaya",IF(Q289&lt;0,"Titik 2: lewat batas kredit",IF(Q289&lt;=Parameter!$B$6,"Titik 2: segera kreditkan","Siap dikreditkan")))))))</f>
        <v/>
      </c>
    </row>
    <row r="290" customFormat="false" ht="15" hidden="false" customHeight="false" outlineLevel="0" collapsed="false">
      <c r="A290" s="27"/>
      <c r="B290" s="27"/>
      <c r="C290" s="28"/>
      <c r="D290" s="28"/>
      <c r="E290" s="29"/>
      <c r="F290" s="27"/>
      <c r="G290" s="30"/>
      <c r="H290" s="30"/>
      <c r="I290" s="27"/>
      <c r="J290" s="27"/>
      <c r="K290" s="27"/>
      <c r="L290" s="29"/>
      <c r="M290" s="27"/>
      <c r="N290" s="31" t="str">
        <f aca="false">IF(E290="","",EOMONTH(E290,0))</f>
        <v/>
      </c>
      <c r="O290" s="32" t="str">
        <f aca="false">IF(E290="","",EOMONTH(E290,0)+Parameter!$B$5)</f>
        <v/>
      </c>
      <c r="P290" s="32" t="str">
        <f aca="false">IF(E290="","",EOMONTH(E290,Parameter!$B$4))</f>
        <v/>
      </c>
      <c r="Q290" s="33" t="str">
        <f aca="false">IF(OR(E290="",L290&lt;&gt;""),"",P290-Parameter!$B$9)</f>
        <v/>
      </c>
      <c r="R290" s="34" t="str">
        <f aca="false">IF(OR(G290="",G290=0,H290=""),"",H290/G290)</f>
        <v/>
      </c>
      <c r="S290" s="35" t="str">
        <f aca="false">IF(C290="","",IFERROR(INDEX('Validasi Vendor'!$J$5:$J$505,MATCH(C290,'Validasi Vendor'!$C$5:$C$505,0)),"Belum terdaftar"))</f>
        <v/>
      </c>
      <c r="T290" s="35" t="str">
        <f aca="false">IF(E290="","",IF(L290&lt;&gt;"",IF(EOMONTH(L290,0)&gt;P290,"Dikreditkan lewat batas: periksa","Sudah dikreditkan"),IF(S290&lt;&gt;"Boleh diproses","Titik 1: periksa status vendor",IF(OR(I290&lt;&gt;"Cocok",J290&lt;&gt;"Valid"),"Titik 3: faktur bermasalah",IF(K290="Ya","Titik 2: periksa pembebanan biaya",IF(Q290&lt;0,"Titik 2: lewat batas kredit",IF(Q290&lt;=Parameter!$B$6,"Titik 2: segera kreditkan","Siap dikreditkan")))))))</f>
        <v/>
      </c>
    </row>
    <row r="291" customFormat="false" ht="15" hidden="false" customHeight="false" outlineLevel="0" collapsed="false">
      <c r="A291" s="27"/>
      <c r="B291" s="27"/>
      <c r="C291" s="28"/>
      <c r="D291" s="28"/>
      <c r="E291" s="29"/>
      <c r="F291" s="27"/>
      <c r="G291" s="30"/>
      <c r="H291" s="30"/>
      <c r="I291" s="27"/>
      <c r="J291" s="27"/>
      <c r="K291" s="27"/>
      <c r="L291" s="29"/>
      <c r="M291" s="27"/>
      <c r="N291" s="31" t="str">
        <f aca="false">IF(E291="","",EOMONTH(E291,0))</f>
        <v/>
      </c>
      <c r="O291" s="32" t="str">
        <f aca="false">IF(E291="","",EOMONTH(E291,0)+Parameter!$B$5)</f>
        <v/>
      </c>
      <c r="P291" s="32" t="str">
        <f aca="false">IF(E291="","",EOMONTH(E291,Parameter!$B$4))</f>
        <v/>
      </c>
      <c r="Q291" s="33" t="str">
        <f aca="false">IF(OR(E291="",L291&lt;&gt;""),"",P291-Parameter!$B$9)</f>
        <v/>
      </c>
      <c r="R291" s="34" t="str">
        <f aca="false">IF(OR(G291="",G291=0,H291=""),"",H291/G291)</f>
        <v/>
      </c>
      <c r="S291" s="35" t="str">
        <f aca="false">IF(C291="","",IFERROR(INDEX('Validasi Vendor'!$J$5:$J$505,MATCH(C291,'Validasi Vendor'!$C$5:$C$505,0)),"Belum terdaftar"))</f>
        <v/>
      </c>
      <c r="T291" s="35" t="str">
        <f aca="false">IF(E291="","",IF(L291&lt;&gt;"",IF(EOMONTH(L291,0)&gt;P291,"Dikreditkan lewat batas: periksa","Sudah dikreditkan"),IF(S291&lt;&gt;"Boleh diproses","Titik 1: periksa status vendor",IF(OR(I291&lt;&gt;"Cocok",J291&lt;&gt;"Valid"),"Titik 3: faktur bermasalah",IF(K291="Ya","Titik 2: periksa pembebanan biaya",IF(Q291&lt;0,"Titik 2: lewat batas kredit",IF(Q291&lt;=Parameter!$B$6,"Titik 2: segera kreditkan","Siap dikreditkan")))))))</f>
        <v/>
      </c>
    </row>
    <row r="292" customFormat="false" ht="15" hidden="false" customHeight="false" outlineLevel="0" collapsed="false">
      <c r="A292" s="27"/>
      <c r="B292" s="27"/>
      <c r="C292" s="28"/>
      <c r="D292" s="28"/>
      <c r="E292" s="29"/>
      <c r="F292" s="27"/>
      <c r="G292" s="30"/>
      <c r="H292" s="30"/>
      <c r="I292" s="27"/>
      <c r="J292" s="27"/>
      <c r="K292" s="27"/>
      <c r="L292" s="29"/>
      <c r="M292" s="27"/>
      <c r="N292" s="31" t="str">
        <f aca="false">IF(E292="","",EOMONTH(E292,0))</f>
        <v/>
      </c>
      <c r="O292" s="32" t="str">
        <f aca="false">IF(E292="","",EOMONTH(E292,0)+Parameter!$B$5)</f>
        <v/>
      </c>
      <c r="P292" s="32" t="str">
        <f aca="false">IF(E292="","",EOMONTH(E292,Parameter!$B$4))</f>
        <v/>
      </c>
      <c r="Q292" s="33" t="str">
        <f aca="false">IF(OR(E292="",L292&lt;&gt;""),"",P292-Parameter!$B$9)</f>
        <v/>
      </c>
      <c r="R292" s="34" t="str">
        <f aca="false">IF(OR(G292="",G292=0,H292=""),"",H292/G292)</f>
        <v/>
      </c>
      <c r="S292" s="35" t="str">
        <f aca="false">IF(C292="","",IFERROR(INDEX('Validasi Vendor'!$J$5:$J$505,MATCH(C292,'Validasi Vendor'!$C$5:$C$505,0)),"Belum terdaftar"))</f>
        <v/>
      </c>
      <c r="T292" s="35" t="str">
        <f aca="false">IF(E292="","",IF(L292&lt;&gt;"",IF(EOMONTH(L292,0)&gt;P292,"Dikreditkan lewat batas: periksa","Sudah dikreditkan"),IF(S292&lt;&gt;"Boleh diproses","Titik 1: periksa status vendor",IF(OR(I292&lt;&gt;"Cocok",J292&lt;&gt;"Valid"),"Titik 3: faktur bermasalah",IF(K292="Ya","Titik 2: periksa pembebanan biaya",IF(Q292&lt;0,"Titik 2: lewat batas kredit",IF(Q292&lt;=Parameter!$B$6,"Titik 2: segera kreditkan","Siap dikreditkan")))))))</f>
        <v/>
      </c>
    </row>
    <row r="293" customFormat="false" ht="15" hidden="false" customHeight="false" outlineLevel="0" collapsed="false">
      <c r="A293" s="27"/>
      <c r="B293" s="27"/>
      <c r="C293" s="28"/>
      <c r="D293" s="28"/>
      <c r="E293" s="29"/>
      <c r="F293" s="27"/>
      <c r="G293" s="30"/>
      <c r="H293" s="30"/>
      <c r="I293" s="27"/>
      <c r="J293" s="27"/>
      <c r="K293" s="27"/>
      <c r="L293" s="29"/>
      <c r="M293" s="27"/>
      <c r="N293" s="31" t="str">
        <f aca="false">IF(E293="","",EOMONTH(E293,0))</f>
        <v/>
      </c>
      <c r="O293" s="32" t="str">
        <f aca="false">IF(E293="","",EOMONTH(E293,0)+Parameter!$B$5)</f>
        <v/>
      </c>
      <c r="P293" s="32" t="str">
        <f aca="false">IF(E293="","",EOMONTH(E293,Parameter!$B$4))</f>
        <v/>
      </c>
      <c r="Q293" s="33" t="str">
        <f aca="false">IF(OR(E293="",L293&lt;&gt;""),"",P293-Parameter!$B$9)</f>
        <v/>
      </c>
      <c r="R293" s="34" t="str">
        <f aca="false">IF(OR(G293="",G293=0,H293=""),"",H293/G293)</f>
        <v/>
      </c>
      <c r="S293" s="35" t="str">
        <f aca="false">IF(C293="","",IFERROR(INDEX('Validasi Vendor'!$J$5:$J$505,MATCH(C293,'Validasi Vendor'!$C$5:$C$505,0)),"Belum terdaftar"))</f>
        <v/>
      </c>
      <c r="T293" s="35" t="str">
        <f aca="false">IF(E293="","",IF(L293&lt;&gt;"",IF(EOMONTH(L293,0)&gt;P293,"Dikreditkan lewat batas: periksa","Sudah dikreditkan"),IF(S293&lt;&gt;"Boleh diproses","Titik 1: periksa status vendor",IF(OR(I293&lt;&gt;"Cocok",J293&lt;&gt;"Valid"),"Titik 3: faktur bermasalah",IF(K293="Ya","Titik 2: periksa pembebanan biaya",IF(Q293&lt;0,"Titik 2: lewat batas kredit",IF(Q293&lt;=Parameter!$B$6,"Titik 2: segera kreditkan","Siap dikreditkan")))))))</f>
        <v/>
      </c>
    </row>
    <row r="294" customFormat="false" ht="15" hidden="false" customHeight="false" outlineLevel="0" collapsed="false">
      <c r="A294" s="27"/>
      <c r="B294" s="27"/>
      <c r="C294" s="28"/>
      <c r="D294" s="28"/>
      <c r="E294" s="29"/>
      <c r="F294" s="27"/>
      <c r="G294" s="30"/>
      <c r="H294" s="30"/>
      <c r="I294" s="27"/>
      <c r="J294" s="27"/>
      <c r="K294" s="27"/>
      <c r="L294" s="29"/>
      <c r="M294" s="27"/>
      <c r="N294" s="31" t="str">
        <f aca="false">IF(E294="","",EOMONTH(E294,0))</f>
        <v/>
      </c>
      <c r="O294" s="32" t="str">
        <f aca="false">IF(E294="","",EOMONTH(E294,0)+Parameter!$B$5)</f>
        <v/>
      </c>
      <c r="P294" s="32" t="str">
        <f aca="false">IF(E294="","",EOMONTH(E294,Parameter!$B$4))</f>
        <v/>
      </c>
      <c r="Q294" s="33" t="str">
        <f aca="false">IF(OR(E294="",L294&lt;&gt;""),"",P294-Parameter!$B$9)</f>
        <v/>
      </c>
      <c r="R294" s="34" t="str">
        <f aca="false">IF(OR(G294="",G294=0,H294=""),"",H294/G294)</f>
        <v/>
      </c>
      <c r="S294" s="35" t="str">
        <f aca="false">IF(C294="","",IFERROR(INDEX('Validasi Vendor'!$J$5:$J$505,MATCH(C294,'Validasi Vendor'!$C$5:$C$505,0)),"Belum terdaftar"))</f>
        <v/>
      </c>
      <c r="T294" s="35" t="str">
        <f aca="false">IF(E294="","",IF(L294&lt;&gt;"",IF(EOMONTH(L294,0)&gt;P294,"Dikreditkan lewat batas: periksa","Sudah dikreditkan"),IF(S294&lt;&gt;"Boleh diproses","Titik 1: periksa status vendor",IF(OR(I294&lt;&gt;"Cocok",J294&lt;&gt;"Valid"),"Titik 3: faktur bermasalah",IF(K294="Ya","Titik 2: periksa pembebanan biaya",IF(Q294&lt;0,"Titik 2: lewat batas kredit",IF(Q294&lt;=Parameter!$B$6,"Titik 2: segera kreditkan","Siap dikreditkan")))))))</f>
        <v/>
      </c>
    </row>
    <row r="295" customFormat="false" ht="15" hidden="false" customHeight="false" outlineLevel="0" collapsed="false">
      <c r="A295" s="27"/>
      <c r="B295" s="27"/>
      <c r="C295" s="28"/>
      <c r="D295" s="28"/>
      <c r="E295" s="29"/>
      <c r="F295" s="27"/>
      <c r="G295" s="30"/>
      <c r="H295" s="30"/>
      <c r="I295" s="27"/>
      <c r="J295" s="27"/>
      <c r="K295" s="27"/>
      <c r="L295" s="29"/>
      <c r="M295" s="27"/>
      <c r="N295" s="31" t="str">
        <f aca="false">IF(E295="","",EOMONTH(E295,0))</f>
        <v/>
      </c>
      <c r="O295" s="32" t="str">
        <f aca="false">IF(E295="","",EOMONTH(E295,0)+Parameter!$B$5)</f>
        <v/>
      </c>
      <c r="P295" s="32" t="str">
        <f aca="false">IF(E295="","",EOMONTH(E295,Parameter!$B$4))</f>
        <v/>
      </c>
      <c r="Q295" s="33" t="str">
        <f aca="false">IF(OR(E295="",L295&lt;&gt;""),"",P295-Parameter!$B$9)</f>
        <v/>
      </c>
      <c r="R295" s="34" t="str">
        <f aca="false">IF(OR(G295="",G295=0,H295=""),"",H295/G295)</f>
        <v/>
      </c>
      <c r="S295" s="35" t="str">
        <f aca="false">IF(C295="","",IFERROR(INDEX('Validasi Vendor'!$J$5:$J$505,MATCH(C295,'Validasi Vendor'!$C$5:$C$505,0)),"Belum terdaftar"))</f>
        <v/>
      </c>
      <c r="T295" s="35" t="str">
        <f aca="false">IF(E295="","",IF(L295&lt;&gt;"",IF(EOMONTH(L295,0)&gt;P295,"Dikreditkan lewat batas: periksa","Sudah dikreditkan"),IF(S295&lt;&gt;"Boleh diproses","Titik 1: periksa status vendor",IF(OR(I295&lt;&gt;"Cocok",J295&lt;&gt;"Valid"),"Titik 3: faktur bermasalah",IF(K295="Ya","Titik 2: periksa pembebanan biaya",IF(Q295&lt;0,"Titik 2: lewat batas kredit",IF(Q295&lt;=Parameter!$B$6,"Titik 2: segera kreditkan","Siap dikreditkan")))))))</f>
        <v/>
      </c>
    </row>
    <row r="296" customFormat="false" ht="15" hidden="false" customHeight="false" outlineLevel="0" collapsed="false">
      <c r="A296" s="27"/>
      <c r="B296" s="27"/>
      <c r="C296" s="28"/>
      <c r="D296" s="28"/>
      <c r="E296" s="29"/>
      <c r="F296" s="27"/>
      <c r="G296" s="30"/>
      <c r="H296" s="30"/>
      <c r="I296" s="27"/>
      <c r="J296" s="27"/>
      <c r="K296" s="27"/>
      <c r="L296" s="29"/>
      <c r="M296" s="27"/>
      <c r="N296" s="31" t="str">
        <f aca="false">IF(E296="","",EOMONTH(E296,0))</f>
        <v/>
      </c>
      <c r="O296" s="32" t="str">
        <f aca="false">IF(E296="","",EOMONTH(E296,0)+Parameter!$B$5)</f>
        <v/>
      </c>
      <c r="P296" s="32" t="str">
        <f aca="false">IF(E296="","",EOMONTH(E296,Parameter!$B$4))</f>
        <v/>
      </c>
      <c r="Q296" s="33" t="str">
        <f aca="false">IF(OR(E296="",L296&lt;&gt;""),"",P296-Parameter!$B$9)</f>
        <v/>
      </c>
      <c r="R296" s="34" t="str">
        <f aca="false">IF(OR(G296="",G296=0,H296=""),"",H296/G296)</f>
        <v/>
      </c>
      <c r="S296" s="35" t="str">
        <f aca="false">IF(C296="","",IFERROR(INDEX('Validasi Vendor'!$J$5:$J$505,MATCH(C296,'Validasi Vendor'!$C$5:$C$505,0)),"Belum terdaftar"))</f>
        <v/>
      </c>
      <c r="T296" s="35" t="str">
        <f aca="false">IF(E296="","",IF(L296&lt;&gt;"",IF(EOMONTH(L296,0)&gt;P296,"Dikreditkan lewat batas: periksa","Sudah dikreditkan"),IF(S296&lt;&gt;"Boleh diproses","Titik 1: periksa status vendor",IF(OR(I296&lt;&gt;"Cocok",J296&lt;&gt;"Valid"),"Titik 3: faktur bermasalah",IF(K296="Ya","Titik 2: periksa pembebanan biaya",IF(Q296&lt;0,"Titik 2: lewat batas kredit",IF(Q296&lt;=Parameter!$B$6,"Titik 2: segera kreditkan","Siap dikreditkan")))))))</f>
        <v/>
      </c>
    </row>
    <row r="297" customFormat="false" ht="15" hidden="false" customHeight="false" outlineLevel="0" collapsed="false">
      <c r="A297" s="27"/>
      <c r="B297" s="27"/>
      <c r="C297" s="28"/>
      <c r="D297" s="28"/>
      <c r="E297" s="29"/>
      <c r="F297" s="27"/>
      <c r="G297" s="30"/>
      <c r="H297" s="30"/>
      <c r="I297" s="27"/>
      <c r="J297" s="27"/>
      <c r="K297" s="27"/>
      <c r="L297" s="29"/>
      <c r="M297" s="27"/>
      <c r="N297" s="31" t="str">
        <f aca="false">IF(E297="","",EOMONTH(E297,0))</f>
        <v/>
      </c>
      <c r="O297" s="32" t="str">
        <f aca="false">IF(E297="","",EOMONTH(E297,0)+Parameter!$B$5)</f>
        <v/>
      </c>
      <c r="P297" s="32" t="str">
        <f aca="false">IF(E297="","",EOMONTH(E297,Parameter!$B$4))</f>
        <v/>
      </c>
      <c r="Q297" s="33" t="str">
        <f aca="false">IF(OR(E297="",L297&lt;&gt;""),"",P297-Parameter!$B$9)</f>
        <v/>
      </c>
      <c r="R297" s="34" t="str">
        <f aca="false">IF(OR(G297="",G297=0,H297=""),"",H297/G297)</f>
        <v/>
      </c>
      <c r="S297" s="35" t="str">
        <f aca="false">IF(C297="","",IFERROR(INDEX('Validasi Vendor'!$J$5:$J$505,MATCH(C297,'Validasi Vendor'!$C$5:$C$505,0)),"Belum terdaftar"))</f>
        <v/>
      </c>
      <c r="T297" s="35" t="str">
        <f aca="false">IF(E297="","",IF(L297&lt;&gt;"",IF(EOMONTH(L297,0)&gt;P297,"Dikreditkan lewat batas: periksa","Sudah dikreditkan"),IF(S297&lt;&gt;"Boleh diproses","Titik 1: periksa status vendor",IF(OR(I297&lt;&gt;"Cocok",J297&lt;&gt;"Valid"),"Titik 3: faktur bermasalah",IF(K297="Ya","Titik 2: periksa pembebanan biaya",IF(Q297&lt;0,"Titik 2: lewat batas kredit",IF(Q297&lt;=Parameter!$B$6,"Titik 2: segera kreditkan","Siap dikreditkan")))))))</f>
        <v/>
      </c>
    </row>
    <row r="298" customFormat="false" ht="15" hidden="false" customHeight="false" outlineLevel="0" collapsed="false">
      <c r="A298" s="27"/>
      <c r="B298" s="27"/>
      <c r="C298" s="28"/>
      <c r="D298" s="28"/>
      <c r="E298" s="29"/>
      <c r="F298" s="27"/>
      <c r="G298" s="30"/>
      <c r="H298" s="30"/>
      <c r="I298" s="27"/>
      <c r="J298" s="27"/>
      <c r="K298" s="27"/>
      <c r="L298" s="29"/>
      <c r="M298" s="27"/>
      <c r="N298" s="31" t="str">
        <f aca="false">IF(E298="","",EOMONTH(E298,0))</f>
        <v/>
      </c>
      <c r="O298" s="32" t="str">
        <f aca="false">IF(E298="","",EOMONTH(E298,0)+Parameter!$B$5)</f>
        <v/>
      </c>
      <c r="P298" s="32" t="str">
        <f aca="false">IF(E298="","",EOMONTH(E298,Parameter!$B$4))</f>
        <v/>
      </c>
      <c r="Q298" s="33" t="str">
        <f aca="false">IF(OR(E298="",L298&lt;&gt;""),"",P298-Parameter!$B$9)</f>
        <v/>
      </c>
      <c r="R298" s="34" t="str">
        <f aca="false">IF(OR(G298="",G298=0,H298=""),"",H298/G298)</f>
        <v/>
      </c>
      <c r="S298" s="35" t="str">
        <f aca="false">IF(C298="","",IFERROR(INDEX('Validasi Vendor'!$J$5:$J$505,MATCH(C298,'Validasi Vendor'!$C$5:$C$505,0)),"Belum terdaftar"))</f>
        <v/>
      </c>
      <c r="T298" s="35" t="str">
        <f aca="false">IF(E298="","",IF(L298&lt;&gt;"",IF(EOMONTH(L298,0)&gt;P298,"Dikreditkan lewat batas: periksa","Sudah dikreditkan"),IF(S298&lt;&gt;"Boleh diproses","Titik 1: periksa status vendor",IF(OR(I298&lt;&gt;"Cocok",J298&lt;&gt;"Valid"),"Titik 3: faktur bermasalah",IF(K298="Ya","Titik 2: periksa pembebanan biaya",IF(Q298&lt;0,"Titik 2: lewat batas kredit",IF(Q298&lt;=Parameter!$B$6,"Titik 2: segera kreditkan","Siap dikreditkan")))))))</f>
        <v/>
      </c>
    </row>
    <row r="299" customFormat="false" ht="15" hidden="false" customHeight="false" outlineLevel="0" collapsed="false">
      <c r="A299" s="27"/>
      <c r="B299" s="27"/>
      <c r="C299" s="28"/>
      <c r="D299" s="28"/>
      <c r="E299" s="29"/>
      <c r="F299" s="27"/>
      <c r="G299" s="30"/>
      <c r="H299" s="30"/>
      <c r="I299" s="27"/>
      <c r="J299" s="27"/>
      <c r="K299" s="27"/>
      <c r="L299" s="29"/>
      <c r="M299" s="27"/>
      <c r="N299" s="31" t="str">
        <f aca="false">IF(E299="","",EOMONTH(E299,0))</f>
        <v/>
      </c>
      <c r="O299" s="32" t="str">
        <f aca="false">IF(E299="","",EOMONTH(E299,0)+Parameter!$B$5)</f>
        <v/>
      </c>
      <c r="P299" s="32" t="str">
        <f aca="false">IF(E299="","",EOMONTH(E299,Parameter!$B$4))</f>
        <v/>
      </c>
      <c r="Q299" s="33" t="str">
        <f aca="false">IF(OR(E299="",L299&lt;&gt;""),"",P299-Parameter!$B$9)</f>
        <v/>
      </c>
      <c r="R299" s="34" t="str">
        <f aca="false">IF(OR(G299="",G299=0,H299=""),"",H299/G299)</f>
        <v/>
      </c>
      <c r="S299" s="35" t="str">
        <f aca="false">IF(C299="","",IFERROR(INDEX('Validasi Vendor'!$J$5:$J$505,MATCH(C299,'Validasi Vendor'!$C$5:$C$505,0)),"Belum terdaftar"))</f>
        <v/>
      </c>
      <c r="T299" s="35" t="str">
        <f aca="false">IF(E299="","",IF(L299&lt;&gt;"",IF(EOMONTH(L299,0)&gt;P299,"Dikreditkan lewat batas: periksa","Sudah dikreditkan"),IF(S299&lt;&gt;"Boleh diproses","Titik 1: periksa status vendor",IF(OR(I299&lt;&gt;"Cocok",J299&lt;&gt;"Valid"),"Titik 3: faktur bermasalah",IF(K299="Ya","Titik 2: periksa pembebanan biaya",IF(Q299&lt;0,"Titik 2: lewat batas kredit",IF(Q299&lt;=Parameter!$B$6,"Titik 2: segera kreditkan","Siap dikreditkan")))))))</f>
        <v/>
      </c>
    </row>
    <row r="300" customFormat="false" ht="15" hidden="false" customHeight="false" outlineLevel="0" collapsed="false">
      <c r="A300" s="27"/>
      <c r="B300" s="27"/>
      <c r="C300" s="28"/>
      <c r="D300" s="28"/>
      <c r="E300" s="29"/>
      <c r="F300" s="27"/>
      <c r="G300" s="30"/>
      <c r="H300" s="30"/>
      <c r="I300" s="27"/>
      <c r="J300" s="27"/>
      <c r="K300" s="27"/>
      <c r="L300" s="29"/>
      <c r="M300" s="27"/>
      <c r="N300" s="31" t="str">
        <f aca="false">IF(E300="","",EOMONTH(E300,0))</f>
        <v/>
      </c>
      <c r="O300" s="32" t="str">
        <f aca="false">IF(E300="","",EOMONTH(E300,0)+Parameter!$B$5)</f>
        <v/>
      </c>
      <c r="P300" s="32" t="str">
        <f aca="false">IF(E300="","",EOMONTH(E300,Parameter!$B$4))</f>
        <v/>
      </c>
      <c r="Q300" s="33" t="str">
        <f aca="false">IF(OR(E300="",L300&lt;&gt;""),"",P300-Parameter!$B$9)</f>
        <v/>
      </c>
      <c r="R300" s="34" t="str">
        <f aca="false">IF(OR(G300="",G300=0,H300=""),"",H300/G300)</f>
        <v/>
      </c>
      <c r="S300" s="35" t="str">
        <f aca="false">IF(C300="","",IFERROR(INDEX('Validasi Vendor'!$J$5:$J$505,MATCH(C300,'Validasi Vendor'!$C$5:$C$505,0)),"Belum terdaftar"))</f>
        <v/>
      </c>
      <c r="T300" s="35" t="str">
        <f aca="false">IF(E300="","",IF(L300&lt;&gt;"",IF(EOMONTH(L300,0)&gt;P300,"Dikreditkan lewat batas: periksa","Sudah dikreditkan"),IF(S300&lt;&gt;"Boleh diproses","Titik 1: periksa status vendor",IF(OR(I300&lt;&gt;"Cocok",J300&lt;&gt;"Valid"),"Titik 3: faktur bermasalah",IF(K300="Ya","Titik 2: periksa pembebanan biaya",IF(Q300&lt;0,"Titik 2: lewat batas kredit",IF(Q300&lt;=Parameter!$B$6,"Titik 2: segera kreditkan","Siap dikreditkan")))))))</f>
        <v/>
      </c>
    </row>
    <row r="301" customFormat="false" ht="15" hidden="false" customHeight="false" outlineLevel="0" collapsed="false">
      <c r="A301" s="27"/>
      <c r="B301" s="27"/>
      <c r="C301" s="28"/>
      <c r="D301" s="28"/>
      <c r="E301" s="29"/>
      <c r="F301" s="27"/>
      <c r="G301" s="30"/>
      <c r="H301" s="30"/>
      <c r="I301" s="27"/>
      <c r="J301" s="27"/>
      <c r="K301" s="27"/>
      <c r="L301" s="29"/>
      <c r="M301" s="27"/>
      <c r="N301" s="31" t="str">
        <f aca="false">IF(E301="","",EOMONTH(E301,0))</f>
        <v/>
      </c>
      <c r="O301" s="32" t="str">
        <f aca="false">IF(E301="","",EOMONTH(E301,0)+Parameter!$B$5)</f>
        <v/>
      </c>
      <c r="P301" s="32" t="str">
        <f aca="false">IF(E301="","",EOMONTH(E301,Parameter!$B$4))</f>
        <v/>
      </c>
      <c r="Q301" s="33" t="str">
        <f aca="false">IF(OR(E301="",L301&lt;&gt;""),"",P301-Parameter!$B$9)</f>
        <v/>
      </c>
      <c r="R301" s="34" t="str">
        <f aca="false">IF(OR(G301="",G301=0,H301=""),"",H301/G301)</f>
        <v/>
      </c>
      <c r="S301" s="35" t="str">
        <f aca="false">IF(C301="","",IFERROR(INDEX('Validasi Vendor'!$J$5:$J$505,MATCH(C301,'Validasi Vendor'!$C$5:$C$505,0)),"Belum terdaftar"))</f>
        <v/>
      </c>
      <c r="T301" s="35" t="str">
        <f aca="false">IF(E301="","",IF(L301&lt;&gt;"",IF(EOMONTH(L301,0)&gt;P301,"Dikreditkan lewat batas: periksa","Sudah dikreditkan"),IF(S301&lt;&gt;"Boleh diproses","Titik 1: periksa status vendor",IF(OR(I301&lt;&gt;"Cocok",J301&lt;&gt;"Valid"),"Titik 3: faktur bermasalah",IF(K301="Ya","Titik 2: periksa pembebanan biaya",IF(Q301&lt;0,"Titik 2: lewat batas kredit",IF(Q301&lt;=Parameter!$B$6,"Titik 2: segera kreditkan","Siap dikreditkan")))))))</f>
        <v/>
      </c>
    </row>
    <row r="302" customFormat="false" ht="15" hidden="false" customHeight="false" outlineLevel="0" collapsed="false">
      <c r="A302" s="27"/>
      <c r="B302" s="27"/>
      <c r="C302" s="28"/>
      <c r="D302" s="28"/>
      <c r="E302" s="29"/>
      <c r="F302" s="27"/>
      <c r="G302" s="30"/>
      <c r="H302" s="30"/>
      <c r="I302" s="27"/>
      <c r="J302" s="27"/>
      <c r="K302" s="27"/>
      <c r="L302" s="29"/>
      <c r="M302" s="27"/>
      <c r="N302" s="31" t="str">
        <f aca="false">IF(E302="","",EOMONTH(E302,0))</f>
        <v/>
      </c>
      <c r="O302" s="32" t="str">
        <f aca="false">IF(E302="","",EOMONTH(E302,0)+Parameter!$B$5)</f>
        <v/>
      </c>
      <c r="P302" s="32" t="str">
        <f aca="false">IF(E302="","",EOMONTH(E302,Parameter!$B$4))</f>
        <v/>
      </c>
      <c r="Q302" s="33" t="str">
        <f aca="false">IF(OR(E302="",L302&lt;&gt;""),"",P302-Parameter!$B$9)</f>
        <v/>
      </c>
      <c r="R302" s="34" t="str">
        <f aca="false">IF(OR(G302="",G302=0,H302=""),"",H302/G302)</f>
        <v/>
      </c>
      <c r="S302" s="35" t="str">
        <f aca="false">IF(C302="","",IFERROR(INDEX('Validasi Vendor'!$J$5:$J$505,MATCH(C302,'Validasi Vendor'!$C$5:$C$505,0)),"Belum terdaftar"))</f>
        <v/>
      </c>
      <c r="T302" s="35" t="str">
        <f aca="false">IF(E302="","",IF(L302&lt;&gt;"",IF(EOMONTH(L302,0)&gt;P302,"Dikreditkan lewat batas: periksa","Sudah dikreditkan"),IF(S302&lt;&gt;"Boleh diproses","Titik 1: periksa status vendor",IF(OR(I302&lt;&gt;"Cocok",J302&lt;&gt;"Valid"),"Titik 3: faktur bermasalah",IF(K302="Ya","Titik 2: periksa pembebanan biaya",IF(Q302&lt;0,"Titik 2: lewat batas kredit",IF(Q302&lt;=Parameter!$B$6,"Titik 2: segera kreditkan","Siap dikreditkan")))))))</f>
        <v/>
      </c>
    </row>
    <row r="303" customFormat="false" ht="15" hidden="false" customHeight="false" outlineLevel="0" collapsed="false">
      <c r="A303" s="27"/>
      <c r="B303" s="27"/>
      <c r="C303" s="28"/>
      <c r="D303" s="28"/>
      <c r="E303" s="29"/>
      <c r="F303" s="27"/>
      <c r="G303" s="30"/>
      <c r="H303" s="30"/>
      <c r="I303" s="27"/>
      <c r="J303" s="27"/>
      <c r="K303" s="27"/>
      <c r="L303" s="29"/>
      <c r="M303" s="27"/>
      <c r="N303" s="31" t="str">
        <f aca="false">IF(E303="","",EOMONTH(E303,0))</f>
        <v/>
      </c>
      <c r="O303" s="32" t="str">
        <f aca="false">IF(E303="","",EOMONTH(E303,0)+Parameter!$B$5)</f>
        <v/>
      </c>
      <c r="P303" s="32" t="str">
        <f aca="false">IF(E303="","",EOMONTH(E303,Parameter!$B$4))</f>
        <v/>
      </c>
      <c r="Q303" s="33" t="str">
        <f aca="false">IF(OR(E303="",L303&lt;&gt;""),"",P303-Parameter!$B$9)</f>
        <v/>
      </c>
      <c r="R303" s="34" t="str">
        <f aca="false">IF(OR(G303="",G303=0,H303=""),"",H303/G303)</f>
        <v/>
      </c>
      <c r="S303" s="35" t="str">
        <f aca="false">IF(C303="","",IFERROR(INDEX('Validasi Vendor'!$J$5:$J$505,MATCH(C303,'Validasi Vendor'!$C$5:$C$505,0)),"Belum terdaftar"))</f>
        <v/>
      </c>
      <c r="T303" s="35" t="str">
        <f aca="false">IF(E303="","",IF(L303&lt;&gt;"",IF(EOMONTH(L303,0)&gt;P303,"Dikreditkan lewat batas: periksa","Sudah dikreditkan"),IF(S303&lt;&gt;"Boleh diproses","Titik 1: periksa status vendor",IF(OR(I303&lt;&gt;"Cocok",J303&lt;&gt;"Valid"),"Titik 3: faktur bermasalah",IF(K303="Ya","Titik 2: periksa pembebanan biaya",IF(Q303&lt;0,"Titik 2: lewat batas kredit",IF(Q303&lt;=Parameter!$B$6,"Titik 2: segera kreditkan","Siap dikreditkan")))))))</f>
        <v/>
      </c>
    </row>
    <row r="304" customFormat="false" ht="15" hidden="false" customHeight="false" outlineLevel="0" collapsed="false">
      <c r="A304" s="27"/>
      <c r="B304" s="27"/>
      <c r="C304" s="28"/>
      <c r="D304" s="28"/>
      <c r="E304" s="29"/>
      <c r="F304" s="27"/>
      <c r="G304" s="30"/>
      <c r="H304" s="30"/>
      <c r="I304" s="27"/>
      <c r="J304" s="27"/>
      <c r="K304" s="27"/>
      <c r="L304" s="29"/>
      <c r="M304" s="27"/>
      <c r="N304" s="31" t="str">
        <f aca="false">IF(E304="","",EOMONTH(E304,0))</f>
        <v/>
      </c>
      <c r="O304" s="32" t="str">
        <f aca="false">IF(E304="","",EOMONTH(E304,0)+Parameter!$B$5)</f>
        <v/>
      </c>
      <c r="P304" s="32" t="str">
        <f aca="false">IF(E304="","",EOMONTH(E304,Parameter!$B$4))</f>
        <v/>
      </c>
      <c r="Q304" s="33" t="str">
        <f aca="false">IF(OR(E304="",L304&lt;&gt;""),"",P304-Parameter!$B$9)</f>
        <v/>
      </c>
      <c r="R304" s="34" t="str">
        <f aca="false">IF(OR(G304="",G304=0,H304=""),"",H304/G304)</f>
        <v/>
      </c>
      <c r="S304" s="35" t="str">
        <f aca="false">IF(C304="","",IFERROR(INDEX('Validasi Vendor'!$J$5:$J$505,MATCH(C304,'Validasi Vendor'!$C$5:$C$505,0)),"Belum terdaftar"))</f>
        <v/>
      </c>
      <c r="T304" s="35" t="str">
        <f aca="false">IF(E304="","",IF(L304&lt;&gt;"",IF(EOMONTH(L304,0)&gt;P304,"Dikreditkan lewat batas: periksa","Sudah dikreditkan"),IF(S304&lt;&gt;"Boleh diproses","Titik 1: periksa status vendor",IF(OR(I304&lt;&gt;"Cocok",J304&lt;&gt;"Valid"),"Titik 3: faktur bermasalah",IF(K304="Ya","Titik 2: periksa pembebanan biaya",IF(Q304&lt;0,"Titik 2: lewat batas kredit",IF(Q304&lt;=Parameter!$B$6,"Titik 2: segera kreditkan","Siap dikreditkan")))))))</f>
        <v/>
      </c>
    </row>
    <row r="305" customFormat="false" ht="15" hidden="false" customHeight="false" outlineLevel="0" collapsed="false">
      <c r="A305" s="27"/>
      <c r="B305" s="27"/>
      <c r="C305" s="28"/>
      <c r="D305" s="28"/>
      <c r="E305" s="29"/>
      <c r="F305" s="27"/>
      <c r="G305" s="30"/>
      <c r="H305" s="30"/>
      <c r="I305" s="27"/>
      <c r="J305" s="27"/>
      <c r="K305" s="27"/>
      <c r="L305" s="29"/>
      <c r="M305" s="27"/>
      <c r="N305" s="31" t="str">
        <f aca="false">IF(E305="","",EOMONTH(E305,0))</f>
        <v/>
      </c>
      <c r="O305" s="32" t="str">
        <f aca="false">IF(E305="","",EOMONTH(E305,0)+Parameter!$B$5)</f>
        <v/>
      </c>
      <c r="P305" s="32" t="str">
        <f aca="false">IF(E305="","",EOMONTH(E305,Parameter!$B$4))</f>
        <v/>
      </c>
      <c r="Q305" s="33" t="str">
        <f aca="false">IF(OR(E305="",L305&lt;&gt;""),"",P305-Parameter!$B$9)</f>
        <v/>
      </c>
      <c r="R305" s="34" t="str">
        <f aca="false">IF(OR(G305="",G305=0,H305=""),"",H305/G305)</f>
        <v/>
      </c>
      <c r="S305" s="35" t="str">
        <f aca="false">IF(C305="","",IFERROR(INDEX('Validasi Vendor'!$J$5:$J$505,MATCH(C305,'Validasi Vendor'!$C$5:$C$505,0)),"Belum terdaftar"))</f>
        <v/>
      </c>
      <c r="T305" s="35" t="str">
        <f aca="false">IF(E305="","",IF(L305&lt;&gt;"",IF(EOMONTH(L305,0)&gt;P305,"Dikreditkan lewat batas: periksa","Sudah dikreditkan"),IF(S305&lt;&gt;"Boleh diproses","Titik 1: periksa status vendor",IF(OR(I305&lt;&gt;"Cocok",J305&lt;&gt;"Valid"),"Titik 3: faktur bermasalah",IF(K305="Ya","Titik 2: periksa pembebanan biaya",IF(Q305&lt;0,"Titik 2: lewat batas kredit",IF(Q305&lt;=Parameter!$B$6,"Titik 2: segera kreditkan","Siap dikreditkan")))))))</f>
        <v/>
      </c>
    </row>
    <row r="306" customFormat="false" ht="15" hidden="false" customHeight="false" outlineLevel="0" collapsed="false">
      <c r="A306" s="27"/>
      <c r="B306" s="27"/>
      <c r="C306" s="28"/>
      <c r="D306" s="28"/>
      <c r="E306" s="29"/>
      <c r="F306" s="27"/>
      <c r="G306" s="30"/>
      <c r="H306" s="30"/>
      <c r="I306" s="27"/>
      <c r="J306" s="27"/>
      <c r="K306" s="27"/>
      <c r="L306" s="29"/>
      <c r="M306" s="27"/>
      <c r="N306" s="31" t="str">
        <f aca="false">IF(E306="","",EOMONTH(E306,0))</f>
        <v/>
      </c>
      <c r="O306" s="32" t="str">
        <f aca="false">IF(E306="","",EOMONTH(E306,0)+Parameter!$B$5)</f>
        <v/>
      </c>
      <c r="P306" s="32" t="str">
        <f aca="false">IF(E306="","",EOMONTH(E306,Parameter!$B$4))</f>
        <v/>
      </c>
      <c r="Q306" s="33" t="str">
        <f aca="false">IF(OR(E306="",L306&lt;&gt;""),"",P306-Parameter!$B$9)</f>
        <v/>
      </c>
      <c r="R306" s="34" t="str">
        <f aca="false">IF(OR(G306="",G306=0,H306=""),"",H306/G306)</f>
        <v/>
      </c>
      <c r="S306" s="35" t="str">
        <f aca="false">IF(C306="","",IFERROR(INDEX('Validasi Vendor'!$J$5:$J$505,MATCH(C306,'Validasi Vendor'!$C$5:$C$505,0)),"Belum terdaftar"))</f>
        <v/>
      </c>
      <c r="T306" s="35" t="str">
        <f aca="false">IF(E306="","",IF(L306&lt;&gt;"",IF(EOMONTH(L306,0)&gt;P306,"Dikreditkan lewat batas: periksa","Sudah dikreditkan"),IF(S306&lt;&gt;"Boleh diproses","Titik 1: periksa status vendor",IF(OR(I306&lt;&gt;"Cocok",J306&lt;&gt;"Valid"),"Titik 3: faktur bermasalah",IF(K306="Ya","Titik 2: periksa pembebanan biaya",IF(Q306&lt;0,"Titik 2: lewat batas kredit",IF(Q306&lt;=Parameter!$B$6,"Titik 2: segera kreditkan","Siap dikreditkan")))))))</f>
        <v/>
      </c>
    </row>
    <row r="307" customFormat="false" ht="15" hidden="false" customHeight="false" outlineLevel="0" collapsed="false">
      <c r="A307" s="27"/>
      <c r="B307" s="27"/>
      <c r="C307" s="28"/>
      <c r="D307" s="28"/>
      <c r="E307" s="29"/>
      <c r="F307" s="27"/>
      <c r="G307" s="30"/>
      <c r="H307" s="30"/>
      <c r="I307" s="27"/>
      <c r="J307" s="27"/>
      <c r="K307" s="27"/>
      <c r="L307" s="29"/>
      <c r="M307" s="27"/>
      <c r="N307" s="31" t="str">
        <f aca="false">IF(E307="","",EOMONTH(E307,0))</f>
        <v/>
      </c>
      <c r="O307" s="32" t="str">
        <f aca="false">IF(E307="","",EOMONTH(E307,0)+Parameter!$B$5)</f>
        <v/>
      </c>
      <c r="P307" s="32" t="str">
        <f aca="false">IF(E307="","",EOMONTH(E307,Parameter!$B$4))</f>
        <v/>
      </c>
      <c r="Q307" s="33" t="str">
        <f aca="false">IF(OR(E307="",L307&lt;&gt;""),"",P307-Parameter!$B$9)</f>
        <v/>
      </c>
      <c r="R307" s="34" t="str">
        <f aca="false">IF(OR(G307="",G307=0,H307=""),"",H307/G307)</f>
        <v/>
      </c>
      <c r="S307" s="35" t="str">
        <f aca="false">IF(C307="","",IFERROR(INDEX('Validasi Vendor'!$J$5:$J$505,MATCH(C307,'Validasi Vendor'!$C$5:$C$505,0)),"Belum terdaftar"))</f>
        <v/>
      </c>
      <c r="T307" s="35" t="str">
        <f aca="false">IF(E307="","",IF(L307&lt;&gt;"",IF(EOMONTH(L307,0)&gt;P307,"Dikreditkan lewat batas: periksa","Sudah dikreditkan"),IF(S307&lt;&gt;"Boleh diproses","Titik 1: periksa status vendor",IF(OR(I307&lt;&gt;"Cocok",J307&lt;&gt;"Valid"),"Titik 3: faktur bermasalah",IF(K307="Ya","Titik 2: periksa pembebanan biaya",IF(Q307&lt;0,"Titik 2: lewat batas kredit",IF(Q307&lt;=Parameter!$B$6,"Titik 2: segera kreditkan","Siap dikreditkan")))))))</f>
        <v/>
      </c>
    </row>
    <row r="308" customFormat="false" ht="15" hidden="false" customHeight="false" outlineLevel="0" collapsed="false">
      <c r="A308" s="27"/>
      <c r="B308" s="27"/>
      <c r="C308" s="28"/>
      <c r="D308" s="28"/>
      <c r="E308" s="29"/>
      <c r="F308" s="27"/>
      <c r="G308" s="30"/>
      <c r="H308" s="30"/>
      <c r="I308" s="27"/>
      <c r="J308" s="27"/>
      <c r="K308" s="27"/>
      <c r="L308" s="29"/>
      <c r="M308" s="27"/>
      <c r="N308" s="31" t="str">
        <f aca="false">IF(E308="","",EOMONTH(E308,0))</f>
        <v/>
      </c>
      <c r="O308" s="32" t="str">
        <f aca="false">IF(E308="","",EOMONTH(E308,0)+Parameter!$B$5)</f>
        <v/>
      </c>
      <c r="P308" s="32" t="str">
        <f aca="false">IF(E308="","",EOMONTH(E308,Parameter!$B$4))</f>
        <v/>
      </c>
      <c r="Q308" s="33" t="str">
        <f aca="false">IF(OR(E308="",L308&lt;&gt;""),"",P308-Parameter!$B$9)</f>
        <v/>
      </c>
      <c r="R308" s="34" t="str">
        <f aca="false">IF(OR(G308="",G308=0,H308=""),"",H308/G308)</f>
        <v/>
      </c>
      <c r="S308" s="35" t="str">
        <f aca="false">IF(C308="","",IFERROR(INDEX('Validasi Vendor'!$J$5:$J$505,MATCH(C308,'Validasi Vendor'!$C$5:$C$505,0)),"Belum terdaftar"))</f>
        <v/>
      </c>
      <c r="T308" s="35" t="str">
        <f aca="false">IF(E308="","",IF(L308&lt;&gt;"",IF(EOMONTH(L308,0)&gt;P308,"Dikreditkan lewat batas: periksa","Sudah dikreditkan"),IF(S308&lt;&gt;"Boleh diproses","Titik 1: periksa status vendor",IF(OR(I308&lt;&gt;"Cocok",J308&lt;&gt;"Valid"),"Titik 3: faktur bermasalah",IF(K308="Ya","Titik 2: periksa pembebanan biaya",IF(Q308&lt;0,"Titik 2: lewat batas kredit",IF(Q308&lt;=Parameter!$B$6,"Titik 2: segera kreditkan","Siap dikreditkan")))))))</f>
        <v/>
      </c>
    </row>
    <row r="309" customFormat="false" ht="15" hidden="false" customHeight="false" outlineLevel="0" collapsed="false">
      <c r="A309" s="27"/>
      <c r="B309" s="27"/>
      <c r="C309" s="28"/>
      <c r="D309" s="28"/>
      <c r="E309" s="29"/>
      <c r="F309" s="27"/>
      <c r="G309" s="30"/>
      <c r="H309" s="30"/>
      <c r="I309" s="27"/>
      <c r="J309" s="27"/>
      <c r="K309" s="27"/>
      <c r="L309" s="29"/>
      <c r="M309" s="27"/>
      <c r="N309" s="31" t="str">
        <f aca="false">IF(E309="","",EOMONTH(E309,0))</f>
        <v/>
      </c>
      <c r="O309" s="32" t="str">
        <f aca="false">IF(E309="","",EOMONTH(E309,0)+Parameter!$B$5)</f>
        <v/>
      </c>
      <c r="P309" s="32" t="str">
        <f aca="false">IF(E309="","",EOMONTH(E309,Parameter!$B$4))</f>
        <v/>
      </c>
      <c r="Q309" s="33" t="str">
        <f aca="false">IF(OR(E309="",L309&lt;&gt;""),"",P309-Parameter!$B$9)</f>
        <v/>
      </c>
      <c r="R309" s="34" t="str">
        <f aca="false">IF(OR(G309="",G309=0,H309=""),"",H309/G309)</f>
        <v/>
      </c>
      <c r="S309" s="35" t="str">
        <f aca="false">IF(C309="","",IFERROR(INDEX('Validasi Vendor'!$J$5:$J$505,MATCH(C309,'Validasi Vendor'!$C$5:$C$505,0)),"Belum terdaftar"))</f>
        <v/>
      </c>
      <c r="T309" s="35" t="str">
        <f aca="false">IF(E309="","",IF(L309&lt;&gt;"",IF(EOMONTH(L309,0)&gt;P309,"Dikreditkan lewat batas: periksa","Sudah dikreditkan"),IF(S309&lt;&gt;"Boleh diproses","Titik 1: periksa status vendor",IF(OR(I309&lt;&gt;"Cocok",J309&lt;&gt;"Valid"),"Titik 3: faktur bermasalah",IF(K309="Ya","Titik 2: periksa pembebanan biaya",IF(Q309&lt;0,"Titik 2: lewat batas kredit",IF(Q309&lt;=Parameter!$B$6,"Titik 2: segera kreditkan","Siap dikreditkan")))))))</f>
        <v/>
      </c>
    </row>
    <row r="310" customFormat="false" ht="15" hidden="false" customHeight="false" outlineLevel="0" collapsed="false">
      <c r="A310" s="27"/>
      <c r="B310" s="27"/>
      <c r="C310" s="28"/>
      <c r="D310" s="28"/>
      <c r="E310" s="29"/>
      <c r="F310" s="27"/>
      <c r="G310" s="30"/>
      <c r="H310" s="30"/>
      <c r="I310" s="27"/>
      <c r="J310" s="27"/>
      <c r="K310" s="27"/>
      <c r="L310" s="29"/>
      <c r="M310" s="27"/>
      <c r="N310" s="31" t="str">
        <f aca="false">IF(E310="","",EOMONTH(E310,0))</f>
        <v/>
      </c>
      <c r="O310" s="32" t="str">
        <f aca="false">IF(E310="","",EOMONTH(E310,0)+Parameter!$B$5)</f>
        <v/>
      </c>
      <c r="P310" s="32" t="str">
        <f aca="false">IF(E310="","",EOMONTH(E310,Parameter!$B$4))</f>
        <v/>
      </c>
      <c r="Q310" s="33" t="str">
        <f aca="false">IF(OR(E310="",L310&lt;&gt;""),"",P310-Parameter!$B$9)</f>
        <v/>
      </c>
      <c r="R310" s="34" t="str">
        <f aca="false">IF(OR(G310="",G310=0,H310=""),"",H310/G310)</f>
        <v/>
      </c>
      <c r="S310" s="35" t="str">
        <f aca="false">IF(C310="","",IFERROR(INDEX('Validasi Vendor'!$J$5:$J$505,MATCH(C310,'Validasi Vendor'!$C$5:$C$505,0)),"Belum terdaftar"))</f>
        <v/>
      </c>
      <c r="T310" s="35" t="str">
        <f aca="false">IF(E310="","",IF(L310&lt;&gt;"",IF(EOMONTH(L310,0)&gt;P310,"Dikreditkan lewat batas: periksa","Sudah dikreditkan"),IF(S310&lt;&gt;"Boleh diproses","Titik 1: periksa status vendor",IF(OR(I310&lt;&gt;"Cocok",J310&lt;&gt;"Valid"),"Titik 3: faktur bermasalah",IF(K310="Ya","Titik 2: periksa pembebanan biaya",IF(Q310&lt;0,"Titik 2: lewat batas kredit",IF(Q310&lt;=Parameter!$B$6,"Titik 2: segera kreditkan","Siap dikreditkan")))))))</f>
        <v/>
      </c>
    </row>
    <row r="311" customFormat="false" ht="15" hidden="false" customHeight="false" outlineLevel="0" collapsed="false">
      <c r="A311" s="27"/>
      <c r="B311" s="27"/>
      <c r="C311" s="28"/>
      <c r="D311" s="28"/>
      <c r="E311" s="29"/>
      <c r="F311" s="27"/>
      <c r="G311" s="30"/>
      <c r="H311" s="30"/>
      <c r="I311" s="27"/>
      <c r="J311" s="27"/>
      <c r="K311" s="27"/>
      <c r="L311" s="29"/>
      <c r="M311" s="27"/>
      <c r="N311" s="31" t="str">
        <f aca="false">IF(E311="","",EOMONTH(E311,0))</f>
        <v/>
      </c>
      <c r="O311" s="32" t="str">
        <f aca="false">IF(E311="","",EOMONTH(E311,0)+Parameter!$B$5)</f>
        <v/>
      </c>
      <c r="P311" s="32" t="str">
        <f aca="false">IF(E311="","",EOMONTH(E311,Parameter!$B$4))</f>
        <v/>
      </c>
      <c r="Q311" s="33" t="str">
        <f aca="false">IF(OR(E311="",L311&lt;&gt;""),"",P311-Parameter!$B$9)</f>
        <v/>
      </c>
      <c r="R311" s="34" t="str">
        <f aca="false">IF(OR(G311="",G311=0,H311=""),"",H311/G311)</f>
        <v/>
      </c>
      <c r="S311" s="35" t="str">
        <f aca="false">IF(C311="","",IFERROR(INDEX('Validasi Vendor'!$J$5:$J$505,MATCH(C311,'Validasi Vendor'!$C$5:$C$505,0)),"Belum terdaftar"))</f>
        <v/>
      </c>
      <c r="T311" s="35" t="str">
        <f aca="false">IF(E311="","",IF(L311&lt;&gt;"",IF(EOMONTH(L311,0)&gt;P311,"Dikreditkan lewat batas: periksa","Sudah dikreditkan"),IF(S311&lt;&gt;"Boleh diproses","Titik 1: periksa status vendor",IF(OR(I311&lt;&gt;"Cocok",J311&lt;&gt;"Valid"),"Titik 3: faktur bermasalah",IF(K311="Ya","Titik 2: periksa pembebanan biaya",IF(Q311&lt;0,"Titik 2: lewat batas kredit",IF(Q311&lt;=Parameter!$B$6,"Titik 2: segera kreditkan","Siap dikreditkan")))))))</f>
        <v/>
      </c>
    </row>
    <row r="312" customFormat="false" ht="15" hidden="false" customHeight="false" outlineLevel="0" collapsed="false">
      <c r="A312" s="27"/>
      <c r="B312" s="27"/>
      <c r="C312" s="28"/>
      <c r="D312" s="28"/>
      <c r="E312" s="29"/>
      <c r="F312" s="27"/>
      <c r="G312" s="30"/>
      <c r="H312" s="30"/>
      <c r="I312" s="27"/>
      <c r="J312" s="27"/>
      <c r="K312" s="27"/>
      <c r="L312" s="29"/>
      <c r="M312" s="27"/>
      <c r="N312" s="31" t="str">
        <f aca="false">IF(E312="","",EOMONTH(E312,0))</f>
        <v/>
      </c>
      <c r="O312" s="32" t="str">
        <f aca="false">IF(E312="","",EOMONTH(E312,0)+Parameter!$B$5)</f>
        <v/>
      </c>
      <c r="P312" s="32" t="str">
        <f aca="false">IF(E312="","",EOMONTH(E312,Parameter!$B$4))</f>
        <v/>
      </c>
      <c r="Q312" s="33" t="str">
        <f aca="false">IF(OR(E312="",L312&lt;&gt;""),"",P312-Parameter!$B$9)</f>
        <v/>
      </c>
      <c r="R312" s="34" t="str">
        <f aca="false">IF(OR(G312="",G312=0,H312=""),"",H312/G312)</f>
        <v/>
      </c>
      <c r="S312" s="35" t="str">
        <f aca="false">IF(C312="","",IFERROR(INDEX('Validasi Vendor'!$J$5:$J$505,MATCH(C312,'Validasi Vendor'!$C$5:$C$505,0)),"Belum terdaftar"))</f>
        <v/>
      </c>
      <c r="T312" s="35" t="str">
        <f aca="false">IF(E312="","",IF(L312&lt;&gt;"",IF(EOMONTH(L312,0)&gt;P312,"Dikreditkan lewat batas: periksa","Sudah dikreditkan"),IF(S312&lt;&gt;"Boleh diproses","Titik 1: periksa status vendor",IF(OR(I312&lt;&gt;"Cocok",J312&lt;&gt;"Valid"),"Titik 3: faktur bermasalah",IF(K312="Ya","Titik 2: periksa pembebanan biaya",IF(Q312&lt;0,"Titik 2: lewat batas kredit",IF(Q312&lt;=Parameter!$B$6,"Titik 2: segera kreditkan","Siap dikreditkan")))))))</f>
        <v/>
      </c>
    </row>
    <row r="313" customFormat="false" ht="15" hidden="false" customHeight="false" outlineLevel="0" collapsed="false">
      <c r="A313" s="27"/>
      <c r="B313" s="27"/>
      <c r="C313" s="28"/>
      <c r="D313" s="28"/>
      <c r="E313" s="29"/>
      <c r="F313" s="27"/>
      <c r="G313" s="30"/>
      <c r="H313" s="30"/>
      <c r="I313" s="27"/>
      <c r="J313" s="27"/>
      <c r="K313" s="27"/>
      <c r="L313" s="29"/>
      <c r="M313" s="27"/>
      <c r="N313" s="31" t="str">
        <f aca="false">IF(E313="","",EOMONTH(E313,0))</f>
        <v/>
      </c>
      <c r="O313" s="32" t="str">
        <f aca="false">IF(E313="","",EOMONTH(E313,0)+Parameter!$B$5)</f>
        <v/>
      </c>
      <c r="P313" s="32" t="str">
        <f aca="false">IF(E313="","",EOMONTH(E313,Parameter!$B$4))</f>
        <v/>
      </c>
      <c r="Q313" s="33" t="str">
        <f aca="false">IF(OR(E313="",L313&lt;&gt;""),"",P313-Parameter!$B$9)</f>
        <v/>
      </c>
      <c r="R313" s="34" t="str">
        <f aca="false">IF(OR(G313="",G313=0,H313=""),"",H313/G313)</f>
        <v/>
      </c>
      <c r="S313" s="35" t="str">
        <f aca="false">IF(C313="","",IFERROR(INDEX('Validasi Vendor'!$J$5:$J$505,MATCH(C313,'Validasi Vendor'!$C$5:$C$505,0)),"Belum terdaftar"))</f>
        <v/>
      </c>
      <c r="T313" s="35" t="str">
        <f aca="false">IF(E313="","",IF(L313&lt;&gt;"",IF(EOMONTH(L313,0)&gt;P313,"Dikreditkan lewat batas: periksa","Sudah dikreditkan"),IF(S313&lt;&gt;"Boleh diproses","Titik 1: periksa status vendor",IF(OR(I313&lt;&gt;"Cocok",J313&lt;&gt;"Valid"),"Titik 3: faktur bermasalah",IF(K313="Ya","Titik 2: periksa pembebanan biaya",IF(Q313&lt;0,"Titik 2: lewat batas kredit",IF(Q313&lt;=Parameter!$B$6,"Titik 2: segera kreditkan","Siap dikreditkan")))))))</f>
        <v/>
      </c>
    </row>
    <row r="314" customFormat="false" ht="15" hidden="false" customHeight="false" outlineLevel="0" collapsed="false">
      <c r="A314" s="27"/>
      <c r="B314" s="27"/>
      <c r="C314" s="28"/>
      <c r="D314" s="28"/>
      <c r="E314" s="29"/>
      <c r="F314" s="27"/>
      <c r="G314" s="30"/>
      <c r="H314" s="30"/>
      <c r="I314" s="27"/>
      <c r="J314" s="27"/>
      <c r="K314" s="27"/>
      <c r="L314" s="29"/>
      <c r="M314" s="27"/>
      <c r="N314" s="31" t="str">
        <f aca="false">IF(E314="","",EOMONTH(E314,0))</f>
        <v/>
      </c>
      <c r="O314" s="32" t="str">
        <f aca="false">IF(E314="","",EOMONTH(E314,0)+Parameter!$B$5)</f>
        <v/>
      </c>
      <c r="P314" s="32" t="str">
        <f aca="false">IF(E314="","",EOMONTH(E314,Parameter!$B$4))</f>
        <v/>
      </c>
      <c r="Q314" s="33" t="str">
        <f aca="false">IF(OR(E314="",L314&lt;&gt;""),"",P314-Parameter!$B$9)</f>
        <v/>
      </c>
      <c r="R314" s="34" t="str">
        <f aca="false">IF(OR(G314="",G314=0,H314=""),"",H314/G314)</f>
        <v/>
      </c>
      <c r="S314" s="35" t="str">
        <f aca="false">IF(C314="","",IFERROR(INDEX('Validasi Vendor'!$J$5:$J$505,MATCH(C314,'Validasi Vendor'!$C$5:$C$505,0)),"Belum terdaftar"))</f>
        <v/>
      </c>
      <c r="T314" s="35" t="str">
        <f aca="false">IF(E314="","",IF(L314&lt;&gt;"",IF(EOMONTH(L314,0)&gt;P314,"Dikreditkan lewat batas: periksa","Sudah dikreditkan"),IF(S314&lt;&gt;"Boleh diproses","Titik 1: periksa status vendor",IF(OR(I314&lt;&gt;"Cocok",J314&lt;&gt;"Valid"),"Titik 3: faktur bermasalah",IF(K314="Ya","Titik 2: periksa pembebanan biaya",IF(Q314&lt;0,"Titik 2: lewat batas kredit",IF(Q314&lt;=Parameter!$B$6,"Titik 2: segera kreditkan","Siap dikreditkan")))))))</f>
        <v/>
      </c>
    </row>
    <row r="315" customFormat="false" ht="15" hidden="false" customHeight="false" outlineLevel="0" collapsed="false">
      <c r="A315" s="27"/>
      <c r="B315" s="27"/>
      <c r="C315" s="28"/>
      <c r="D315" s="28"/>
      <c r="E315" s="29"/>
      <c r="F315" s="27"/>
      <c r="G315" s="30"/>
      <c r="H315" s="30"/>
      <c r="I315" s="27"/>
      <c r="J315" s="27"/>
      <c r="K315" s="27"/>
      <c r="L315" s="29"/>
      <c r="M315" s="27"/>
      <c r="N315" s="31" t="str">
        <f aca="false">IF(E315="","",EOMONTH(E315,0))</f>
        <v/>
      </c>
      <c r="O315" s="32" t="str">
        <f aca="false">IF(E315="","",EOMONTH(E315,0)+Parameter!$B$5)</f>
        <v/>
      </c>
      <c r="P315" s="32" t="str">
        <f aca="false">IF(E315="","",EOMONTH(E315,Parameter!$B$4))</f>
        <v/>
      </c>
      <c r="Q315" s="33" t="str">
        <f aca="false">IF(OR(E315="",L315&lt;&gt;""),"",P315-Parameter!$B$9)</f>
        <v/>
      </c>
      <c r="R315" s="34" t="str">
        <f aca="false">IF(OR(G315="",G315=0,H315=""),"",H315/G315)</f>
        <v/>
      </c>
      <c r="S315" s="35" t="str">
        <f aca="false">IF(C315="","",IFERROR(INDEX('Validasi Vendor'!$J$5:$J$505,MATCH(C315,'Validasi Vendor'!$C$5:$C$505,0)),"Belum terdaftar"))</f>
        <v/>
      </c>
      <c r="T315" s="35" t="str">
        <f aca="false">IF(E315="","",IF(L315&lt;&gt;"",IF(EOMONTH(L315,0)&gt;P315,"Dikreditkan lewat batas: periksa","Sudah dikreditkan"),IF(S315&lt;&gt;"Boleh diproses","Titik 1: periksa status vendor",IF(OR(I315&lt;&gt;"Cocok",J315&lt;&gt;"Valid"),"Titik 3: faktur bermasalah",IF(K315="Ya","Titik 2: periksa pembebanan biaya",IF(Q315&lt;0,"Titik 2: lewat batas kredit",IF(Q315&lt;=Parameter!$B$6,"Titik 2: segera kreditkan","Siap dikreditkan")))))))</f>
        <v/>
      </c>
    </row>
    <row r="316" customFormat="false" ht="15" hidden="false" customHeight="false" outlineLevel="0" collapsed="false">
      <c r="A316" s="27"/>
      <c r="B316" s="27"/>
      <c r="C316" s="28"/>
      <c r="D316" s="28"/>
      <c r="E316" s="29"/>
      <c r="F316" s="27"/>
      <c r="G316" s="30"/>
      <c r="H316" s="30"/>
      <c r="I316" s="27"/>
      <c r="J316" s="27"/>
      <c r="K316" s="27"/>
      <c r="L316" s="29"/>
      <c r="M316" s="27"/>
      <c r="N316" s="31" t="str">
        <f aca="false">IF(E316="","",EOMONTH(E316,0))</f>
        <v/>
      </c>
      <c r="O316" s="32" t="str">
        <f aca="false">IF(E316="","",EOMONTH(E316,0)+Parameter!$B$5)</f>
        <v/>
      </c>
      <c r="P316" s="32" t="str">
        <f aca="false">IF(E316="","",EOMONTH(E316,Parameter!$B$4))</f>
        <v/>
      </c>
      <c r="Q316" s="33" t="str">
        <f aca="false">IF(OR(E316="",L316&lt;&gt;""),"",P316-Parameter!$B$9)</f>
        <v/>
      </c>
      <c r="R316" s="34" t="str">
        <f aca="false">IF(OR(G316="",G316=0,H316=""),"",H316/G316)</f>
        <v/>
      </c>
      <c r="S316" s="35" t="str">
        <f aca="false">IF(C316="","",IFERROR(INDEX('Validasi Vendor'!$J$5:$J$505,MATCH(C316,'Validasi Vendor'!$C$5:$C$505,0)),"Belum terdaftar"))</f>
        <v/>
      </c>
      <c r="T316" s="35" t="str">
        <f aca="false">IF(E316="","",IF(L316&lt;&gt;"",IF(EOMONTH(L316,0)&gt;P316,"Dikreditkan lewat batas: periksa","Sudah dikreditkan"),IF(S316&lt;&gt;"Boleh diproses","Titik 1: periksa status vendor",IF(OR(I316&lt;&gt;"Cocok",J316&lt;&gt;"Valid"),"Titik 3: faktur bermasalah",IF(K316="Ya","Titik 2: periksa pembebanan biaya",IF(Q316&lt;0,"Titik 2: lewat batas kredit",IF(Q316&lt;=Parameter!$B$6,"Titik 2: segera kreditkan","Siap dikreditkan")))))))</f>
        <v/>
      </c>
    </row>
    <row r="317" customFormat="false" ht="15" hidden="false" customHeight="false" outlineLevel="0" collapsed="false">
      <c r="A317" s="27"/>
      <c r="B317" s="27"/>
      <c r="C317" s="28"/>
      <c r="D317" s="28"/>
      <c r="E317" s="29"/>
      <c r="F317" s="27"/>
      <c r="G317" s="30"/>
      <c r="H317" s="30"/>
      <c r="I317" s="27"/>
      <c r="J317" s="27"/>
      <c r="K317" s="27"/>
      <c r="L317" s="29"/>
      <c r="M317" s="27"/>
      <c r="N317" s="31" t="str">
        <f aca="false">IF(E317="","",EOMONTH(E317,0))</f>
        <v/>
      </c>
      <c r="O317" s="32" t="str">
        <f aca="false">IF(E317="","",EOMONTH(E317,0)+Parameter!$B$5)</f>
        <v/>
      </c>
      <c r="P317" s="32" t="str">
        <f aca="false">IF(E317="","",EOMONTH(E317,Parameter!$B$4))</f>
        <v/>
      </c>
      <c r="Q317" s="33" t="str">
        <f aca="false">IF(OR(E317="",L317&lt;&gt;""),"",P317-Parameter!$B$9)</f>
        <v/>
      </c>
      <c r="R317" s="34" t="str">
        <f aca="false">IF(OR(G317="",G317=0,H317=""),"",H317/G317)</f>
        <v/>
      </c>
      <c r="S317" s="35" t="str">
        <f aca="false">IF(C317="","",IFERROR(INDEX('Validasi Vendor'!$J$5:$J$505,MATCH(C317,'Validasi Vendor'!$C$5:$C$505,0)),"Belum terdaftar"))</f>
        <v/>
      </c>
      <c r="T317" s="35" t="str">
        <f aca="false">IF(E317="","",IF(L317&lt;&gt;"",IF(EOMONTH(L317,0)&gt;P317,"Dikreditkan lewat batas: periksa","Sudah dikreditkan"),IF(S317&lt;&gt;"Boleh diproses","Titik 1: periksa status vendor",IF(OR(I317&lt;&gt;"Cocok",J317&lt;&gt;"Valid"),"Titik 3: faktur bermasalah",IF(K317="Ya","Titik 2: periksa pembebanan biaya",IF(Q317&lt;0,"Titik 2: lewat batas kredit",IF(Q317&lt;=Parameter!$B$6,"Titik 2: segera kreditkan","Siap dikreditkan")))))))</f>
        <v/>
      </c>
    </row>
    <row r="318" customFormat="false" ht="15" hidden="false" customHeight="false" outlineLevel="0" collapsed="false">
      <c r="A318" s="27"/>
      <c r="B318" s="27"/>
      <c r="C318" s="28"/>
      <c r="D318" s="28"/>
      <c r="E318" s="29"/>
      <c r="F318" s="27"/>
      <c r="G318" s="30"/>
      <c r="H318" s="30"/>
      <c r="I318" s="27"/>
      <c r="J318" s="27"/>
      <c r="K318" s="27"/>
      <c r="L318" s="29"/>
      <c r="M318" s="27"/>
      <c r="N318" s="31" t="str">
        <f aca="false">IF(E318="","",EOMONTH(E318,0))</f>
        <v/>
      </c>
      <c r="O318" s="32" t="str">
        <f aca="false">IF(E318="","",EOMONTH(E318,0)+Parameter!$B$5)</f>
        <v/>
      </c>
      <c r="P318" s="32" t="str">
        <f aca="false">IF(E318="","",EOMONTH(E318,Parameter!$B$4))</f>
        <v/>
      </c>
      <c r="Q318" s="33" t="str">
        <f aca="false">IF(OR(E318="",L318&lt;&gt;""),"",P318-Parameter!$B$9)</f>
        <v/>
      </c>
      <c r="R318" s="34" t="str">
        <f aca="false">IF(OR(G318="",G318=0,H318=""),"",H318/G318)</f>
        <v/>
      </c>
      <c r="S318" s="35" t="str">
        <f aca="false">IF(C318="","",IFERROR(INDEX('Validasi Vendor'!$J$5:$J$505,MATCH(C318,'Validasi Vendor'!$C$5:$C$505,0)),"Belum terdaftar"))</f>
        <v/>
      </c>
      <c r="T318" s="35" t="str">
        <f aca="false">IF(E318="","",IF(L318&lt;&gt;"",IF(EOMONTH(L318,0)&gt;P318,"Dikreditkan lewat batas: periksa","Sudah dikreditkan"),IF(S318&lt;&gt;"Boleh diproses","Titik 1: periksa status vendor",IF(OR(I318&lt;&gt;"Cocok",J318&lt;&gt;"Valid"),"Titik 3: faktur bermasalah",IF(K318="Ya","Titik 2: periksa pembebanan biaya",IF(Q318&lt;0,"Titik 2: lewat batas kredit",IF(Q318&lt;=Parameter!$B$6,"Titik 2: segera kreditkan","Siap dikreditkan")))))))</f>
        <v/>
      </c>
    </row>
    <row r="319" customFormat="false" ht="15" hidden="false" customHeight="false" outlineLevel="0" collapsed="false">
      <c r="A319" s="27"/>
      <c r="B319" s="27"/>
      <c r="C319" s="28"/>
      <c r="D319" s="28"/>
      <c r="E319" s="29"/>
      <c r="F319" s="27"/>
      <c r="G319" s="30"/>
      <c r="H319" s="30"/>
      <c r="I319" s="27"/>
      <c r="J319" s="27"/>
      <c r="K319" s="27"/>
      <c r="L319" s="29"/>
      <c r="M319" s="27"/>
      <c r="N319" s="31" t="str">
        <f aca="false">IF(E319="","",EOMONTH(E319,0))</f>
        <v/>
      </c>
      <c r="O319" s="32" t="str">
        <f aca="false">IF(E319="","",EOMONTH(E319,0)+Parameter!$B$5)</f>
        <v/>
      </c>
      <c r="P319" s="32" t="str">
        <f aca="false">IF(E319="","",EOMONTH(E319,Parameter!$B$4))</f>
        <v/>
      </c>
      <c r="Q319" s="33" t="str">
        <f aca="false">IF(OR(E319="",L319&lt;&gt;""),"",P319-Parameter!$B$9)</f>
        <v/>
      </c>
      <c r="R319" s="34" t="str">
        <f aca="false">IF(OR(G319="",G319=0,H319=""),"",H319/G319)</f>
        <v/>
      </c>
      <c r="S319" s="35" t="str">
        <f aca="false">IF(C319="","",IFERROR(INDEX('Validasi Vendor'!$J$5:$J$505,MATCH(C319,'Validasi Vendor'!$C$5:$C$505,0)),"Belum terdaftar"))</f>
        <v/>
      </c>
      <c r="T319" s="35" t="str">
        <f aca="false">IF(E319="","",IF(L319&lt;&gt;"",IF(EOMONTH(L319,0)&gt;P319,"Dikreditkan lewat batas: periksa","Sudah dikreditkan"),IF(S319&lt;&gt;"Boleh diproses","Titik 1: periksa status vendor",IF(OR(I319&lt;&gt;"Cocok",J319&lt;&gt;"Valid"),"Titik 3: faktur bermasalah",IF(K319="Ya","Titik 2: periksa pembebanan biaya",IF(Q319&lt;0,"Titik 2: lewat batas kredit",IF(Q319&lt;=Parameter!$B$6,"Titik 2: segera kreditkan","Siap dikreditkan")))))))</f>
        <v/>
      </c>
    </row>
    <row r="320" customFormat="false" ht="15" hidden="false" customHeight="false" outlineLevel="0" collapsed="false">
      <c r="A320" s="27"/>
      <c r="B320" s="27"/>
      <c r="C320" s="28"/>
      <c r="D320" s="28"/>
      <c r="E320" s="29"/>
      <c r="F320" s="27"/>
      <c r="G320" s="30"/>
      <c r="H320" s="30"/>
      <c r="I320" s="27"/>
      <c r="J320" s="27"/>
      <c r="K320" s="27"/>
      <c r="L320" s="29"/>
      <c r="M320" s="27"/>
      <c r="N320" s="31" t="str">
        <f aca="false">IF(E320="","",EOMONTH(E320,0))</f>
        <v/>
      </c>
      <c r="O320" s="32" t="str">
        <f aca="false">IF(E320="","",EOMONTH(E320,0)+Parameter!$B$5)</f>
        <v/>
      </c>
      <c r="P320" s="32" t="str">
        <f aca="false">IF(E320="","",EOMONTH(E320,Parameter!$B$4))</f>
        <v/>
      </c>
      <c r="Q320" s="33" t="str">
        <f aca="false">IF(OR(E320="",L320&lt;&gt;""),"",P320-Parameter!$B$9)</f>
        <v/>
      </c>
      <c r="R320" s="34" t="str">
        <f aca="false">IF(OR(G320="",G320=0,H320=""),"",H320/G320)</f>
        <v/>
      </c>
      <c r="S320" s="35" t="str">
        <f aca="false">IF(C320="","",IFERROR(INDEX('Validasi Vendor'!$J$5:$J$505,MATCH(C320,'Validasi Vendor'!$C$5:$C$505,0)),"Belum terdaftar"))</f>
        <v/>
      </c>
      <c r="T320" s="35" t="str">
        <f aca="false">IF(E320="","",IF(L320&lt;&gt;"",IF(EOMONTH(L320,0)&gt;P320,"Dikreditkan lewat batas: periksa","Sudah dikreditkan"),IF(S320&lt;&gt;"Boleh diproses","Titik 1: periksa status vendor",IF(OR(I320&lt;&gt;"Cocok",J320&lt;&gt;"Valid"),"Titik 3: faktur bermasalah",IF(K320="Ya","Titik 2: periksa pembebanan biaya",IF(Q320&lt;0,"Titik 2: lewat batas kredit",IF(Q320&lt;=Parameter!$B$6,"Titik 2: segera kreditkan","Siap dikreditkan")))))))</f>
        <v/>
      </c>
    </row>
    <row r="321" customFormat="false" ht="15" hidden="false" customHeight="false" outlineLevel="0" collapsed="false">
      <c r="A321" s="27"/>
      <c r="B321" s="27"/>
      <c r="C321" s="28"/>
      <c r="D321" s="28"/>
      <c r="E321" s="29"/>
      <c r="F321" s="27"/>
      <c r="G321" s="30"/>
      <c r="H321" s="30"/>
      <c r="I321" s="27"/>
      <c r="J321" s="27"/>
      <c r="K321" s="27"/>
      <c r="L321" s="29"/>
      <c r="M321" s="27"/>
      <c r="N321" s="31" t="str">
        <f aca="false">IF(E321="","",EOMONTH(E321,0))</f>
        <v/>
      </c>
      <c r="O321" s="32" t="str">
        <f aca="false">IF(E321="","",EOMONTH(E321,0)+Parameter!$B$5)</f>
        <v/>
      </c>
      <c r="P321" s="32" t="str">
        <f aca="false">IF(E321="","",EOMONTH(E321,Parameter!$B$4))</f>
        <v/>
      </c>
      <c r="Q321" s="33" t="str">
        <f aca="false">IF(OR(E321="",L321&lt;&gt;""),"",P321-Parameter!$B$9)</f>
        <v/>
      </c>
      <c r="R321" s="34" t="str">
        <f aca="false">IF(OR(G321="",G321=0,H321=""),"",H321/G321)</f>
        <v/>
      </c>
      <c r="S321" s="35" t="str">
        <f aca="false">IF(C321="","",IFERROR(INDEX('Validasi Vendor'!$J$5:$J$505,MATCH(C321,'Validasi Vendor'!$C$5:$C$505,0)),"Belum terdaftar"))</f>
        <v/>
      </c>
      <c r="T321" s="35" t="str">
        <f aca="false">IF(E321="","",IF(L321&lt;&gt;"",IF(EOMONTH(L321,0)&gt;P321,"Dikreditkan lewat batas: periksa","Sudah dikreditkan"),IF(S321&lt;&gt;"Boleh diproses","Titik 1: periksa status vendor",IF(OR(I321&lt;&gt;"Cocok",J321&lt;&gt;"Valid"),"Titik 3: faktur bermasalah",IF(K321="Ya","Titik 2: periksa pembebanan biaya",IF(Q321&lt;0,"Titik 2: lewat batas kredit",IF(Q321&lt;=Parameter!$B$6,"Titik 2: segera kreditkan","Siap dikreditkan")))))))</f>
        <v/>
      </c>
    </row>
    <row r="322" customFormat="false" ht="15" hidden="false" customHeight="false" outlineLevel="0" collapsed="false">
      <c r="A322" s="27"/>
      <c r="B322" s="27"/>
      <c r="C322" s="28"/>
      <c r="D322" s="28"/>
      <c r="E322" s="29"/>
      <c r="F322" s="27"/>
      <c r="G322" s="30"/>
      <c r="H322" s="30"/>
      <c r="I322" s="27"/>
      <c r="J322" s="27"/>
      <c r="K322" s="27"/>
      <c r="L322" s="29"/>
      <c r="M322" s="27"/>
      <c r="N322" s="31" t="str">
        <f aca="false">IF(E322="","",EOMONTH(E322,0))</f>
        <v/>
      </c>
      <c r="O322" s="32" t="str">
        <f aca="false">IF(E322="","",EOMONTH(E322,0)+Parameter!$B$5)</f>
        <v/>
      </c>
      <c r="P322" s="32" t="str">
        <f aca="false">IF(E322="","",EOMONTH(E322,Parameter!$B$4))</f>
        <v/>
      </c>
      <c r="Q322" s="33" t="str">
        <f aca="false">IF(OR(E322="",L322&lt;&gt;""),"",P322-Parameter!$B$9)</f>
        <v/>
      </c>
      <c r="R322" s="34" t="str">
        <f aca="false">IF(OR(G322="",G322=0,H322=""),"",H322/G322)</f>
        <v/>
      </c>
      <c r="S322" s="35" t="str">
        <f aca="false">IF(C322="","",IFERROR(INDEX('Validasi Vendor'!$J$5:$J$505,MATCH(C322,'Validasi Vendor'!$C$5:$C$505,0)),"Belum terdaftar"))</f>
        <v/>
      </c>
      <c r="T322" s="35" t="str">
        <f aca="false">IF(E322="","",IF(L322&lt;&gt;"",IF(EOMONTH(L322,0)&gt;P322,"Dikreditkan lewat batas: periksa","Sudah dikreditkan"),IF(S322&lt;&gt;"Boleh diproses","Titik 1: periksa status vendor",IF(OR(I322&lt;&gt;"Cocok",J322&lt;&gt;"Valid"),"Titik 3: faktur bermasalah",IF(K322="Ya","Titik 2: periksa pembebanan biaya",IF(Q322&lt;0,"Titik 2: lewat batas kredit",IF(Q322&lt;=Parameter!$B$6,"Titik 2: segera kreditkan","Siap dikreditkan")))))))</f>
        <v/>
      </c>
    </row>
    <row r="323" customFormat="false" ht="15" hidden="false" customHeight="false" outlineLevel="0" collapsed="false">
      <c r="A323" s="27"/>
      <c r="B323" s="27"/>
      <c r="C323" s="28"/>
      <c r="D323" s="28"/>
      <c r="E323" s="29"/>
      <c r="F323" s="27"/>
      <c r="G323" s="30"/>
      <c r="H323" s="30"/>
      <c r="I323" s="27"/>
      <c r="J323" s="27"/>
      <c r="K323" s="27"/>
      <c r="L323" s="29"/>
      <c r="M323" s="27"/>
      <c r="N323" s="31" t="str">
        <f aca="false">IF(E323="","",EOMONTH(E323,0))</f>
        <v/>
      </c>
      <c r="O323" s="32" t="str">
        <f aca="false">IF(E323="","",EOMONTH(E323,0)+Parameter!$B$5)</f>
        <v/>
      </c>
      <c r="P323" s="32" t="str">
        <f aca="false">IF(E323="","",EOMONTH(E323,Parameter!$B$4))</f>
        <v/>
      </c>
      <c r="Q323" s="33" t="str">
        <f aca="false">IF(OR(E323="",L323&lt;&gt;""),"",P323-Parameter!$B$9)</f>
        <v/>
      </c>
      <c r="R323" s="34" t="str">
        <f aca="false">IF(OR(G323="",G323=0,H323=""),"",H323/G323)</f>
        <v/>
      </c>
      <c r="S323" s="35" t="str">
        <f aca="false">IF(C323="","",IFERROR(INDEX('Validasi Vendor'!$J$5:$J$505,MATCH(C323,'Validasi Vendor'!$C$5:$C$505,0)),"Belum terdaftar"))</f>
        <v/>
      </c>
      <c r="T323" s="35" t="str">
        <f aca="false">IF(E323="","",IF(L323&lt;&gt;"",IF(EOMONTH(L323,0)&gt;P323,"Dikreditkan lewat batas: periksa","Sudah dikreditkan"),IF(S323&lt;&gt;"Boleh diproses","Titik 1: periksa status vendor",IF(OR(I323&lt;&gt;"Cocok",J323&lt;&gt;"Valid"),"Titik 3: faktur bermasalah",IF(K323="Ya","Titik 2: periksa pembebanan biaya",IF(Q323&lt;0,"Titik 2: lewat batas kredit",IF(Q323&lt;=Parameter!$B$6,"Titik 2: segera kreditkan","Siap dikreditkan")))))))</f>
        <v/>
      </c>
    </row>
    <row r="324" customFormat="false" ht="15" hidden="false" customHeight="false" outlineLevel="0" collapsed="false">
      <c r="A324" s="27"/>
      <c r="B324" s="27"/>
      <c r="C324" s="28"/>
      <c r="D324" s="28"/>
      <c r="E324" s="29"/>
      <c r="F324" s="27"/>
      <c r="G324" s="30"/>
      <c r="H324" s="30"/>
      <c r="I324" s="27"/>
      <c r="J324" s="27"/>
      <c r="K324" s="27"/>
      <c r="L324" s="29"/>
      <c r="M324" s="27"/>
      <c r="N324" s="31" t="str">
        <f aca="false">IF(E324="","",EOMONTH(E324,0))</f>
        <v/>
      </c>
      <c r="O324" s="32" t="str">
        <f aca="false">IF(E324="","",EOMONTH(E324,0)+Parameter!$B$5)</f>
        <v/>
      </c>
      <c r="P324" s="32" t="str">
        <f aca="false">IF(E324="","",EOMONTH(E324,Parameter!$B$4))</f>
        <v/>
      </c>
      <c r="Q324" s="33" t="str">
        <f aca="false">IF(OR(E324="",L324&lt;&gt;""),"",P324-Parameter!$B$9)</f>
        <v/>
      </c>
      <c r="R324" s="34" t="str">
        <f aca="false">IF(OR(G324="",G324=0,H324=""),"",H324/G324)</f>
        <v/>
      </c>
      <c r="S324" s="35" t="str">
        <f aca="false">IF(C324="","",IFERROR(INDEX('Validasi Vendor'!$J$5:$J$505,MATCH(C324,'Validasi Vendor'!$C$5:$C$505,0)),"Belum terdaftar"))</f>
        <v/>
      </c>
      <c r="T324" s="35" t="str">
        <f aca="false">IF(E324="","",IF(L324&lt;&gt;"",IF(EOMONTH(L324,0)&gt;P324,"Dikreditkan lewat batas: periksa","Sudah dikreditkan"),IF(S324&lt;&gt;"Boleh diproses","Titik 1: periksa status vendor",IF(OR(I324&lt;&gt;"Cocok",J324&lt;&gt;"Valid"),"Titik 3: faktur bermasalah",IF(K324="Ya","Titik 2: periksa pembebanan biaya",IF(Q324&lt;0,"Titik 2: lewat batas kredit",IF(Q324&lt;=Parameter!$B$6,"Titik 2: segera kreditkan","Siap dikreditkan")))))))</f>
        <v/>
      </c>
    </row>
    <row r="325" customFormat="false" ht="15" hidden="false" customHeight="false" outlineLevel="0" collapsed="false">
      <c r="A325" s="27"/>
      <c r="B325" s="27"/>
      <c r="C325" s="28"/>
      <c r="D325" s="28"/>
      <c r="E325" s="29"/>
      <c r="F325" s="27"/>
      <c r="G325" s="30"/>
      <c r="H325" s="30"/>
      <c r="I325" s="27"/>
      <c r="J325" s="27"/>
      <c r="K325" s="27"/>
      <c r="L325" s="29"/>
      <c r="M325" s="27"/>
      <c r="N325" s="31" t="str">
        <f aca="false">IF(E325="","",EOMONTH(E325,0))</f>
        <v/>
      </c>
      <c r="O325" s="32" t="str">
        <f aca="false">IF(E325="","",EOMONTH(E325,0)+Parameter!$B$5)</f>
        <v/>
      </c>
      <c r="P325" s="32" t="str">
        <f aca="false">IF(E325="","",EOMONTH(E325,Parameter!$B$4))</f>
        <v/>
      </c>
      <c r="Q325" s="33" t="str">
        <f aca="false">IF(OR(E325="",L325&lt;&gt;""),"",P325-Parameter!$B$9)</f>
        <v/>
      </c>
      <c r="R325" s="34" t="str">
        <f aca="false">IF(OR(G325="",G325=0,H325=""),"",H325/G325)</f>
        <v/>
      </c>
      <c r="S325" s="35" t="str">
        <f aca="false">IF(C325="","",IFERROR(INDEX('Validasi Vendor'!$J$5:$J$505,MATCH(C325,'Validasi Vendor'!$C$5:$C$505,0)),"Belum terdaftar"))</f>
        <v/>
      </c>
      <c r="T325" s="35" t="str">
        <f aca="false">IF(E325="","",IF(L325&lt;&gt;"",IF(EOMONTH(L325,0)&gt;P325,"Dikreditkan lewat batas: periksa","Sudah dikreditkan"),IF(S325&lt;&gt;"Boleh diproses","Titik 1: periksa status vendor",IF(OR(I325&lt;&gt;"Cocok",J325&lt;&gt;"Valid"),"Titik 3: faktur bermasalah",IF(K325="Ya","Titik 2: periksa pembebanan biaya",IF(Q325&lt;0,"Titik 2: lewat batas kredit",IF(Q325&lt;=Parameter!$B$6,"Titik 2: segera kreditkan","Siap dikreditkan")))))))</f>
        <v/>
      </c>
    </row>
    <row r="326" customFormat="false" ht="15" hidden="false" customHeight="false" outlineLevel="0" collapsed="false">
      <c r="A326" s="27"/>
      <c r="B326" s="27"/>
      <c r="C326" s="28"/>
      <c r="D326" s="28"/>
      <c r="E326" s="29"/>
      <c r="F326" s="27"/>
      <c r="G326" s="30"/>
      <c r="H326" s="30"/>
      <c r="I326" s="27"/>
      <c r="J326" s="27"/>
      <c r="K326" s="27"/>
      <c r="L326" s="29"/>
      <c r="M326" s="27"/>
      <c r="N326" s="31" t="str">
        <f aca="false">IF(E326="","",EOMONTH(E326,0))</f>
        <v/>
      </c>
      <c r="O326" s="32" t="str">
        <f aca="false">IF(E326="","",EOMONTH(E326,0)+Parameter!$B$5)</f>
        <v/>
      </c>
      <c r="P326" s="32" t="str">
        <f aca="false">IF(E326="","",EOMONTH(E326,Parameter!$B$4))</f>
        <v/>
      </c>
      <c r="Q326" s="33" t="str">
        <f aca="false">IF(OR(E326="",L326&lt;&gt;""),"",P326-Parameter!$B$9)</f>
        <v/>
      </c>
      <c r="R326" s="34" t="str">
        <f aca="false">IF(OR(G326="",G326=0,H326=""),"",H326/G326)</f>
        <v/>
      </c>
      <c r="S326" s="35" t="str">
        <f aca="false">IF(C326="","",IFERROR(INDEX('Validasi Vendor'!$J$5:$J$505,MATCH(C326,'Validasi Vendor'!$C$5:$C$505,0)),"Belum terdaftar"))</f>
        <v/>
      </c>
      <c r="T326" s="35" t="str">
        <f aca="false">IF(E326="","",IF(L326&lt;&gt;"",IF(EOMONTH(L326,0)&gt;P326,"Dikreditkan lewat batas: periksa","Sudah dikreditkan"),IF(S326&lt;&gt;"Boleh diproses","Titik 1: periksa status vendor",IF(OR(I326&lt;&gt;"Cocok",J326&lt;&gt;"Valid"),"Titik 3: faktur bermasalah",IF(K326="Ya","Titik 2: periksa pembebanan biaya",IF(Q326&lt;0,"Titik 2: lewat batas kredit",IF(Q326&lt;=Parameter!$B$6,"Titik 2: segera kreditkan","Siap dikreditkan")))))))</f>
        <v/>
      </c>
    </row>
    <row r="327" customFormat="false" ht="15" hidden="false" customHeight="false" outlineLevel="0" collapsed="false">
      <c r="A327" s="27"/>
      <c r="B327" s="27"/>
      <c r="C327" s="28"/>
      <c r="D327" s="28"/>
      <c r="E327" s="29"/>
      <c r="F327" s="27"/>
      <c r="G327" s="30"/>
      <c r="H327" s="30"/>
      <c r="I327" s="27"/>
      <c r="J327" s="27"/>
      <c r="K327" s="27"/>
      <c r="L327" s="29"/>
      <c r="M327" s="27"/>
      <c r="N327" s="31" t="str">
        <f aca="false">IF(E327="","",EOMONTH(E327,0))</f>
        <v/>
      </c>
      <c r="O327" s="32" t="str">
        <f aca="false">IF(E327="","",EOMONTH(E327,0)+Parameter!$B$5)</f>
        <v/>
      </c>
      <c r="P327" s="32" t="str">
        <f aca="false">IF(E327="","",EOMONTH(E327,Parameter!$B$4))</f>
        <v/>
      </c>
      <c r="Q327" s="33" t="str">
        <f aca="false">IF(OR(E327="",L327&lt;&gt;""),"",P327-Parameter!$B$9)</f>
        <v/>
      </c>
      <c r="R327" s="34" t="str">
        <f aca="false">IF(OR(G327="",G327=0,H327=""),"",H327/G327)</f>
        <v/>
      </c>
      <c r="S327" s="35" t="str">
        <f aca="false">IF(C327="","",IFERROR(INDEX('Validasi Vendor'!$J$5:$J$505,MATCH(C327,'Validasi Vendor'!$C$5:$C$505,0)),"Belum terdaftar"))</f>
        <v/>
      </c>
      <c r="T327" s="35" t="str">
        <f aca="false">IF(E327="","",IF(L327&lt;&gt;"",IF(EOMONTH(L327,0)&gt;P327,"Dikreditkan lewat batas: periksa","Sudah dikreditkan"),IF(S327&lt;&gt;"Boleh diproses","Titik 1: periksa status vendor",IF(OR(I327&lt;&gt;"Cocok",J327&lt;&gt;"Valid"),"Titik 3: faktur bermasalah",IF(K327="Ya","Titik 2: periksa pembebanan biaya",IF(Q327&lt;0,"Titik 2: lewat batas kredit",IF(Q327&lt;=Parameter!$B$6,"Titik 2: segera kreditkan","Siap dikreditkan")))))))</f>
        <v/>
      </c>
    </row>
    <row r="328" customFormat="false" ht="15" hidden="false" customHeight="false" outlineLevel="0" collapsed="false">
      <c r="A328" s="27"/>
      <c r="B328" s="27"/>
      <c r="C328" s="28"/>
      <c r="D328" s="28"/>
      <c r="E328" s="29"/>
      <c r="F328" s="27"/>
      <c r="G328" s="30"/>
      <c r="H328" s="30"/>
      <c r="I328" s="27"/>
      <c r="J328" s="27"/>
      <c r="K328" s="27"/>
      <c r="L328" s="29"/>
      <c r="M328" s="27"/>
      <c r="N328" s="31" t="str">
        <f aca="false">IF(E328="","",EOMONTH(E328,0))</f>
        <v/>
      </c>
      <c r="O328" s="32" t="str">
        <f aca="false">IF(E328="","",EOMONTH(E328,0)+Parameter!$B$5)</f>
        <v/>
      </c>
      <c r="P328" s="32" t="str">
        <f aca="false">IF(E328="","",EOMONTH(E328,Parameter!$B$4))</f>
        <v/>
      </c>
      <c r="Q328" s="33" t="str">
        <f aca="false">IF(OR(E328="",L328&lt;&gt;""),"",P328-Parameter!$B$9)</f>
        <v/>
      </c>
      <c r="R328" s="34" t="str">
        <f aca="false">IF(OR(G328="",G328=0,H328=""),"",H328/G328)</f>
        <v/>
      </c>
      <c r="S328" s="35" t="str">
        <f aca="false">IF(C328="","",IFERROR(INDEX('Validasi Vendor'!$J$5:$J$505,MATCH(C328,'Validasi Vendor'!$C$5:$C$505,0)),"Belum terdaftar"))</f>
        <v/>
      </c>
      <c r="T328" s="35" t="str">
        <f aca="false">IF(E328="","",IF(L328&lt;&gt;"",IF(EOMONTH(L328,0)&gt;P328,"Dikreditkan lewat batas: periksa","Sudah dikreditkan"),IF(S328&lt;&gt;"Boleh diproses","Titik 1: periksa status vendor",IF(OR(I328&lt;&gt;"Cocok",J328&lt;&gt;"Valid"),"Titik 3: faktur bermasalah",IF(K328="Ya","Titik 2: periksa pembebanan biaya",IF(Q328&lt;0,"Titik 2: lewat batas kredit",IF(Q328&lt;=Parameter!$B$6,"Titik 2: segera kreditkan","Siap dikreditkan")))))))</f>
        <v/>
      </c>
    </row>
    <row r="329" customFormat="false" ht="15" hidden="false" customHeight="false" outlineLevel="0" collapsed="false">
      <c r="A329" s="27"/>
      <c r="B329" s="27"/>
      <c r="C329" s="28"/>
      <c r="D329" s="28"/>
      <c r="E329" s="29"/>
      <c r="F329" s="27"/>
      <c r="G329" s="30"/>
      <c r="H329" s="30"/>
      <c r="I329" s="27"/>
      <c r="J329" s="27"/>
      <c r="K329" s="27"/>
      <c r="L329" s="29"/>
      <c r="M329" s="27"/>
      <c r="N329" s="31" t="str">
        <f aca="false">IF(E329="","",EOMONTH(E329,0))</f>
        <v/>
      </c>
      <c r="O329" s="32" t="str">
        <f aca="false">IF(E329="","",EOMONTH(E329,0)+Parameter!$B$5)</f>
        <v/>
      </c>
      <c r="P329" s="32" t="str">
        <f aca="false">IF(E329="","",EOMONTH(E329,Parameter!$B$4))</f>
        <v/>
      </c>
      <c r="Q329" s="33" t="str">
        <f aca="false">IF(OR(E329="",L329&lt;&gt;""),"",P329-Parameter!$B$9)</f>
        <v/>
      </c>
      <c r="R329" s="34" t="str">
        <f aca="false">IF(OR(G329="",G329=0,H329=""),"",H329/G329)</f>
        <v/>
      </c>
      <c r="S329" s="35" t="str">
        <f aca="false">IF(C329="","",IFERROR(INDEX('Validasi Vendor'!$J$5:$J$505,MATCH(C329,'Validasi Vendor'!$C$5:$C$505,0)),"Belum terdaftar"))</f>
        <v/>
      </c>
      <c r="T329" s="35" t="str">
        <f aca="false">IF(E329="","",IF(L329&lt;&gt;"",IF(EOMONTH(L329,0)&gt;P329,"Dikreditkan lewat batas: periksa","Sudah dikreditkan"),IF(S329&lt;&gt;"Boleh diproses","Titik 1: periksa status vendor",IF(OR(I329&lt;&gt;"Cocok",J329&lt;&gt;"Valid"),"Titik 3: faktur bermasalah",IF(K329="Ya","Titik 2: periksa pembebanan biaya",IF(Q329&lt;0,"Titik 2: lewat batas kredit",IF(Q329&lt;=Parameter!$B$6,"Titik 2: segera kreditkan","Siap dikreditkan")))))))</f>
        <v/>
      </c>
    </row>
    <row r="330" customFormat="false" ht="15" hidden="false" customHeight="false" outlineLevel="0" collapsed="false">
      <c r="A330" s="27"/>
      <c r="B330" s="27"/>
      <c r="C330" s="28"/>
      <c r="D330" s="28"/>
      <c r="E330" s="29"/>
      <c r="F330" s="27"/>
      <c r="G330" s="30"/>
      <c r="H330" s="30"/>
      <c r="I330" s="27"/>
      <c r="J330" s="27"/>
      <c r="K330" s="27"/>
      <c r="L330" s="29"/>
      <c r="M330" s="27"/>
      <c r="N330" s="31" t="str">
        <f aca="false">IF(E330="","",EOMONTH(E330,0))</f>
        <v/>
      </c>
      <c r="O330" s="32" t="str">
        <f aca="false">IF(E330="","",EOMONTH(E330,0)+Parameter!$B$5)</f>
        <v/>
      </c>
      <c r="P330" s="32" t="str">
        <f aca="false">IF(E330="","",EOMONTH(E330,Parameter!$B$4))</f>
        <v/>
      </c>
      <c r="Q330" s="33" t="str">
        <f aca="false">IF(OR(E330="",L330&lt;&gt;""),"",P330-Parameter!$B$9)</f>
        <v/>
      </c>
      <c r="R330" s="34" t="str">
        <f aca="false">IF(OR(G330="",G330=0,H330=""),"",H330/G330)</f>
        <v/>
      </c>
      <c r="S330" s="35" t="str">
        <f aca="false">IF(C330="","",IFERROR(INDEX('Validasi Vendor'!$J$5:$J$505,MATCH(C330,'Validasi Vendor'!$C$5:$C$505,0)),"Belum terdaftar"))</f>
        <v/>
      </c>
      <c r="T330" s="35" t="str">
        <f aca="false">IF(E330="","",IF(L330&lt;&gt;"",IF(EOMONTH(L330,0)&gt;P330,"Dikreditkan lewat batas: periksa","Sudah dikreditkan"),IF(S330&lt;&gt;"Boleh diproses","Titik 1: periksa status vendor",IF(OR(I330&lt;&gt;"Cocok",J330&lt;&gt;"Valid"),"Titik 3: faktur bermasalah",IF(K330="Ya","Titik 2: periksa pembebanan biaya",IF(Q330&lt;0,"Titik 2: lewat batas kredit",IF(Q330&lt;=Parameter!$B$6,"Titik 2: segera kreditkan","Siap dikreditkan")))))))</f>
        <v/>
      </c>
    </row>
    <row r="331" customFormat="false" ht="15" hidden="false" customHeight="false" outlineLevel="0" collapsed="false">
      <c r="A331" s="27"/>
      <c r="B331" s="27"/>
      <c r="C331" s="28"/>
      <c r="D331" s="28"/>
      <c r="E331" s="29"/>
      <c r="F331" s="27"/>
      <c r="G331" s="30"/>
      <c r="H331" s="30"/>
      <c r="I331" s="27"/>
      <c r="J331" s="27"/>
      <c r="K331" s="27"/>
      <c r="L331" s="29"/>
      <c r="M331" s="27"/>
      <c r="N331" s="31" t="str">
        <f aca="false">IF(E331="","",EOMONTH(E331,0))</f>
        <v/>
      </c>
      <c r="O331" s="32" t="str">
        <f aca="false">IF(E331="","",EOMONTH(E331,0)+Parameter!$B$5)</f>
        <v/>
      </c>
      <c r="P331" s="32" t="str">
        <f aca="false">IF(E331="","",EOMONTH(E331,Parameter!$B$4))</f>
        <v/>
      </c>
      <c r="Q331" s="33" t="str">
        <f aca="false">IF(OR(E331="",L331&lt;&gt;""),"",P331-Parameter!$B$9)</f>
        <v/>
      </c>
      <c r="R331" s="34" t="str">
        <f aca="false">IF(OR(G331="",G331=0,H331=""),"",H331/G331)</f>
        <v/>
      </c>
      <c r="S331" s="35" t="str">
        <f aca="false">IF(C331="","",IFERROR(INDEX('Validasi Vendor'!$J$5:$J$505,MATCH(C331,'Validasi Vendor'!$C$5:$C$505,0)),"Belum terdaftar"))</f>
        <v/>
      </c>
      <c r="T331" s="35" t="str">
        <f aca="false">IF(E331="","",IF(L331&lt;&gt;"",IF(EOMONTH(L331,0)&gt;P331,"Dikreditkan lewat batas: periksa","Sudah dikreditkan"),IF(S331&lt;&gt;"Boleh diproses","Titik 1: periksa status vendor",IF(OR(I331&lt;&gt;"Cocok",J331&lt;&gt;"Valid"),"Titik 3: faktur bermasalah",IF(K331="Ya","Titik 2: periksa pembebanan biaya",IF(Q331&lt;0,"Titik 2: lewat batas kredit",IF(Q331&lt;=Parameter!$B$6,"Titik 2: segera kreditkan","Siap dikreditkan")))))))</f>
        <v/>
      </c>
    </row>
    <row r="332" customFormat="false" ht="15" hidden="false" customHeight="false" outlineLevel="0" collapsed="false">
      <c r="A332" s="27"/>
      <c r="B332" s="27"/>
      <c r="C332" s="28"/>
      <c r="D332" s="28"/>
      <c r="E332" s="29"/>
      <c r="F332" s="27"/>
      <c r="G332" s="30"/>
      <c r="H332" s="30"/>
      <c r="I332" s="27"/>
      <c r="J332" s="27"/>
      <c r="K332" s="27"/>
      <c r="L332" s="29"/>
      <c r="M332" s="27"/>
      <c r="N332" s="31" t="str">
        <f aca="false">IF(E332="","",EOMONTH(E332,0))</f>
        <v/>
      </c>
      <c r="O332" s="32" t="str">
        <f aca="false">IF(E332="","",EOMONTH(E332,0)+Parameter!$B$5)</f>
        <v/>
      </c>
      <c r="P332" s="32" t="str">
        <f aca="false">IF(E332="","",EOMONTH(E332,Parameter!$B$4))</f>
        <v/>
      </c>
      <c r="Q332" s="33" t="str">
        <f aca="false">IF(OR(E332="",L332&lt;&gt;""),"",P332-Parameter!$B$9)</f>
        <v/>
      </c>
      <c r="R332" s="34" t="str">
        <f aca="false">IF(OR(G332="",G332=0,H332=""),"",H332/G332)</f>
        <v/>
      </c>
      <c r="S332" s="35" t="str">
        <f aca="false">IF(C332="","",IFERROR(INDEX('Validasi Vendor'!$J$5:$J$505,MATCH(C332,'Validasi Vendor'!$C$5:$C$505,0)),"Belum terdaftar"))</f>
        <v/>
      </c>
      <c r="T332" s="35" t="str">
        <f aca="false">IF(E332="","",IF(L332&lt;&gt;"",IF(EOMONTH(L332,0)&gt;P332,"Dikreditkan lewat batas: periksa","Sudah dikreditkan"),IF(S332&lt;&gt;"Boleh diproses","Titik 1: periksa status vendor",IF(OR(I332&lt;&gt;"Cocok",J332&lt;&gt;"Valid"),"Titik 3: faktur bermasalah",IF(K332="Ya","Titik 2: periksa pembebanan biaya",IF(Q332&lt;0,"Titik 2: lewat batas kredit",IF(Q332&lt;=Parameter!$B$6,"Titik 2: segera kreditkan","Siap dikreditkan")))))))</f>
        <v/>
      </c>
    </row>
    <row r="333" customFormat="false" ht="15" hidden="false" customHeight="false" outlineLevel="0" collapsed="false">
      <c r="A333" s="27"/>
      <c r="B333" s="27"/>
      <c r="C333" s="28"/>
      <c r="D333" s="28"/>
      <c r="E333" s="29"/>
      <c r="F333" s="27"/>
      <c r="G333" s="30"/>
      <c r="H333" s="30"/>
      <c r="I333" s="27"/>
      <c r="J333" s="27"/>
      <c r="K333" s="27"/>
      <c r="L333" s="29"/>
      <c r="M333" s="27"/>
      <c r="N333" s="31" t="str">
        <f aca="false">IF(E333="","",EOMONTH(E333,0))</f>
        <v/>
      </c>
      <c r="O333" s="32" t="str">
        <f aca="false">IF(E333="","",EOMONTH(E333,0)+Parameter!$B$5)</f>
        <v/>
      </c>
      <c r="P333" s="32" t="str">
        <f aca="false">IF(E333="","",EOMONTH(E333,Parameter!$B$4))</f>
        <v/>
      </c>
      <c r="Q333" s="33" t="str">
        <f aca="false">IF(OR(E333="",L333&lt;&gt;""),"",P333-Parameter!$B$9)</f>
        <v/>
      </c>
      <c r="R333" s="34" t="str">
        <f aca="false">IF(OR(G333="",G333=0,H333=""),"",H333/G333)</f>
        <v/>
      </c>
      <c r="S333" s="35" t="str">
        <f aca="false">IF(C333="","",IFERROR(INDEX('Validasi Vendor'!$J$5:$J$505,MATCH(C333,'Validasi Vendor'!$C$5:$C$505,0)),"Belum terdaftar"))</f>
        <v/>
      </c>
      <c r="T333" s="35" t="str">
        <f aca="false">IF(E333="","",IF(L333&lt;&gt;"",IF(EOMONTH(L333,0)&gt;P333,"Dikreditkan lewat batas: periksa","Sudah dikreditkan"),IF(S333&lt;&gt;"Boleh diproses","Titik 1: periksa status vendor",IF(OR(I333&lt;&gt;"Cocok",J333&lt;&gt;"Valid"),"Titik 3: faktur bermasalah",IF(K333="Ya","Titik 2: periksa pembebanan biaya",IF(Q333&lt;0,"Titik 2: lewat batas kredit",IF(Q333&lt;=Parameter!$B$6,"Titik 2: segera kreditkan","Siap dikreditkan")))))))</f>
        <v/>
      </c>
    </row>
    <row r="334" customFormat="false" ht="15" hidden="false" customHeight="false" outlineLevel="0" collapsed="false">
      <c r="A334" s="27"/>
      <c r="B334" s="27"/>
      <c r="C334" s="28"/>
      <c r="D334" s="28"/>
      <c r="E334" s="29"/>
      <c r="F334" s="27"/>
      <c r="G334" s="30"/>
      <c r="H334" s="30"/>
      <c r="I334" s="27"/>
      <c r="J334" s="27"/>
      <c r="K334" s="27"/>
      <c r="L334" s="29"/>
      <c r="M334" s="27"/>
      <c r="N334" s="31" t="str">
        <f aca="false">IF(E334="","",EOMONTH(E334,0))</f>
        <v/>
      </c>
      <c r="O334" s="32" t="str">
        <f aca="false">IF(E334="","",EOMONTH(E334,0)+Parameter!$B$5)</f>
        <v/>
      </c>
      <c r="P334" s="32" t="str">
        <f aca="false">IF(E334="","",EOMONTH(E334,Parameter!$B$4))</f>
        <v/>
      </c>
      <c r="Q334" s="33" t="str">
        <f aca="false">IF(OR(E334="",L334&lt;&gt;""),"",P334-Parameter!$B$9)</f>
        <v/>
      </c>
      <c r="R334" s="34" t="str">
        <f aca="false">IF(OR(G334="",G334=0,H334=""),"",H334/G334)</f>
        <v/>
      </c>
      <c r="S334" s="35" t="str">
        <f aca="false">IF(C334="","",IFERROR(INDEX('Validasi Vendor'!$J$5:$J$505,MATCH(C334,'Validasi Vendor'!$C$5:$C$505,0)),"Belum terdaftar"))</f>
        <v/>
      </c>
      <c r="T334" s="35" t="str">
        <f aca="false">IF(E334="","",IF(L334&lt;&gt;"",IF(EOMONTH(L334,0)&gt;P334,"Dikreditkan lewat batas: periksa","Sudah dikreditkan"),IF(S334&lt;&gt;"Boleh diproses","Titik 1: periksa status vendor",IF(OR(I334&lt;&gt;"Cocok",J334&lt;&gt;"Valid"),"Titik 3: faktur bermasalah",IF(K334="Ya","Titik 2: periksa pembebanan biaya",IF(Q334&lt;0,"Titik 2: lewat batas kredit",IF(Q334&lt;=Parameter!$B$6,"Titik 2: segera kreditkan","Siap dikreditkan")))))))</f>
        <v/>
      </c>
    </row>
    <row r="335" customFormat="false" ht="15" hidden="false" customHeight="false" outlineLevel="0" collapsed="false">
      <c r="A335" s="27"/>
      <c r="B335" s="27"/>
      <c r="C335" s="28"/>
      <c r="D335" s="28"/>
      <c r="E335" s="29"/>
      <c r="F335" s="27"/>
      <c r="G335" s="30"/>
      <c r="H335" s="30"/>
      <c r="I335" s="27"/>
      <c r="J335" s="27"/>
      <c r="K335" s="27"/>
      <c r="L335" s="29"/>
      <c r="M335" s="27"/>
      <c r="N335" s="31" t="str">
        <f aca="false">IF(E335="","",EOMONTH(E335,0))</f>
        <v/>
      </c>
      <c r="O335" s="32" t="str">
        <f aca="false">IF(E335="","",EOMONTH(E335,0)+Parameter!$B$5)</f>
        <v/>
      </c>
      <c r="P335" s="32" t="str">
        <f aca="false">IF(E335="","",EOMONTH(E335,Parameter!$B$4))</f>
        <v/>
      </c>
      <c r="Q335" s="33" t="str">
        <f aca="false">IF(OR(E335="",L335&lt;&gt;""),"",P335-Parameter!$B$9)</f>
        <v/>
      </c>
      <c r="R335" s="34" t="str">
        <f aca="false">IF(OR(G335="",G335=0,H335=""),"",H335/G335)</f>
        <v/>
      </c>
      <c r="S335" s="35" t="str">
        <f aca="false">IF(C335="","",IFERROR(INDEX('Validasi Vendor'!$J$5:$J$505,MATCH(C335,'Validasi Vendor'!$C$5:$C$505,0)),"Belum terdaftar"))</f>
        <v/>
      </c>
      <c r="T335" s="35" t="str">
        <f aca="false">IF(E335="","",IF(L335&lt;&gt;"",IF(EOMONTH(L335,0)&gt;P335,"Dikreditkan lewat batas: periksa","Sudah dikreditkan"),IF(S335&lt;&gt;"Boleh diproses","Titik 1: periksa status vendor",IF(OR(I335&lt;&gt;"Cocok",J335&lt;&gt;"Valid"),"Titik 3: faktur bermasalah",IF(K335="Ya","Titik 2: periksa pembebanan biaya",IF(Q335&lt;0,"Titik 2: lewat batas kredit",IF(Q335&lt;=Parameter!$B$6,"Titik 2: segera kreditkan","Siap dikreditkan")))))))</f>
        <v/>
      </c>
    </row>
    <row r="336" customFormat="false" ht="15" hidden="false" customHeight="false" outlineLevel="0" collapsed="false">
      <c r="A336" s="27"/>
      <c r="B336" s="27"/>
      <c r="C336" s="28"/>
      <c r="D336" s="28"/>
      <c r="E336" s="29"/>
      <c r="F336" s="27"/>
      <c r="G336" s="30"/>
      <c r="H336" s="30"/>
      <c r="I336" s="27"/>
      <c r="J336" s="27"/>
      <c r="K336" s="27"/>
      <c r="L336" s="29"/>
      <c r="M336" s="27"/>
      <c r="N336" s="31" t="str">
        <f aca="false">IF(E336="","",EOMONTH(E336,0))</f>
        <v/>
      </c>
      <c r="O336" s="32" t="str">
        <f aca="false">IF(E336="","",EOMONTH(E336,0)+Parameter!$B$5)</f>
        <v/>
      </c>
      <c r="P336" s="32" t="str">
        <f aca="false">IF(E336="","",EOMONTH(E336,Parameter!$B$4))</f>
        <v/>
      </c>
      <c r="Q336" s="33" t="str">
        <f aca="false">IF(OR(E336="",L336&lt;&gt;""),"",P336-Parameter!$B$9)</f>
        <v/>
      </c>
      <c r="R336" s="34" t="str">
        <f aca="false">IF(OR(G336="",G336=0,H336=""),"",H336/G336)</f>
        <v/>
      </c>
      <c r="S336" s="35" t="str">
        <f aca="false">IF(C336="","",IFERROR(INDEX('Validasi Vendor'!$J$5:$J$505,MATCH(C336,'Validasi Vendor'!$C$5:$C$505,0)),"Belum terdaftar"))</f>
        <v/>
      </c>
      <c r="T336" s="35" t="str">
        <f aca="false">IF(E336="","",IF(L336&lt;&gt;"",IF(EOMONTH(L336,0)&gt;P336,"Dikreditkan lewat batas: periksa","Sudah dikreditkan"),IF(S336&lt;&gt;"Boleh diproses","Titik 1: periksa status vendor",IF(OR(I336&lt;&gt;"Cocok",J336&lt;&gt;"Valid"),"Titik 3: faktur bermasalah",IF(K336="Ya","Titik 2: periksa pembebanan biaya",IF(Q336&lt;0,"Titik 2: lewat batas kredit",IF(Q336&lt;=Parameter!$B$6,"Titik 2: segera kreditkan","Siap dikreditkan")))))))</f>
        <v/>
      </c>
    </row>
    <row r="337" customFormat="false" ht="15" hidden="false" customHeight="false" outlineLevel="0" collapsed="false">
      <c r="A337" s="27"/>
      <c r="B337" s="27"/>
      <c r="C337" s="28"/>
      <c r="D337" s="28"/>
      <c r="E337" s="29"/>
      <c r="F337" s="27"/>
      <c r="G337" s="30"/>
      <c r="H337" s="30"/>
      <c r="I337" s="27"/>
      <c r="J337" s="27"/>
      <c r="K337" s="27"/>
      <c r="L337" s="29"/>
      <c r="M337" s="27"/>
      <c r="N337" s="31" t="str">
        <f aca="false">IF(E337="","",EOMONTH(E337,0))</f>
        <v/>
      </c>
      <c r="O337" s="32" t="str">
        <f aca="false">IF(E337="","",EOMONTH(E337,0)+Parameter!$B$5)</f>
        <v/>
      </c>
      <c r="P337" s="32" t="str">
        <f aca="false">IF(E337="","",EOMONTH(E337,Parameter!$B$4))</f>
        <v/>
      </c>
      <c r="Q337" s="33" t="str">
        <f aca="false">IF(OR(E337="",L337&lt;&gt;""),"",P337-Parameter!$B$9)</f>
        <v/>
      </c>
      <c r="R337" s="34" t="str">
        <f aca="false">IF(OR(G337="",G337=0,H337=""),"",H337/G337)</f>
        <v/>
      </c>
      <c r="S337" s="35" t="str">
        <f aca="false">IF(C337="","",IFERROR(INDEX('Validasi Vendor'!$J$5:$J$505,MATCH(C337,'Validasi Vendor'!$C$5:$C$505,0)),"Belum terdaftar"))</f>
        <v/>
      </c>
      <c r="T337" s="35" t="str">
        <f aca="false">IF(E337="","",IF(L337&lt;&gt;"",IF(EOMONTH(L337,0)&gt;P337,"Dikreditkan lewat batas: periksa","Sudah dikreditkan"),IF(S337&lt;&gt;"Boleh diproses","Titik 1: periksa status vendor",IF(OR(I337&lt;&gt;"Cocok",J337&lt;&gt;"Valid"),"Titik 3: faktur bermasalah",IF(K337="Ya","Titik 2: periksa pembebanan biaya",IF(Q337&lt;0,"Titik 2: lewat batas kredit",IF(Q337&lt;=Parameter!$B$6,"Titik 2: segera kreditkan","Siap dikreditkan")))))))</f>
        <v/>
      </c>
    </row>
    <row r="338" customFormat="false" ht="15" hidden="false" customHeight="false" outlineLevel="0" collapsed="false">
      <c r="A338" s="27"/>
      <c r="B338" s="27"/>
      <c r="C338" s="28"/>
      <c r="D338" s="28"/>
      <c r="E338" s="29"/>
      <c r="F338" s="27"/>
      <c r="G338" s="30"/>
      <c r="H338" s="30"/>
      <c r="I338" s="27"/>
      <c r="J338" s="27"/>
      <c r="K338" s="27"/>
      <c r="L338" s="29"/>
      <c r="M338" s="27"/>
      <c r="N338" s="31" t="str">
        <f aca="false">IF(E338="","",EOMONTH(E338,0))</f>
        <v/>
      </c>
      <c r="O338" s="32" t="str">
        <f aca="false">IF(E338="","",EOMONTH(E338,0)+Parameter!$B$5)</f>
        <v/>
      </c>
      <c r="P338" s="32" t="str">
        <f aca="false">IF(E338="","",EOMONTH(E338,Parameter!$B$4))</f>
        <v/>
      </c>
      <c r="Q338" s="33" t="str">
        <f aca="false">IF(OR(E338="",L338&lt;&gt;""),"",P338-Parameter!$B$9)</f>
        <v/>
      </c>
      <c r="R338" s="34" t="str">
        <f aca="false">IF(OR(G338="",G338=0,H338=""),"",H338/G338)</f>
        <v/>
      </c>
      <c r="S338" s="35" t="str">
        <f aca="false">IF(C338="","",IFERROR(INDEX('Validasi Vendor'!$J$5:$J$505,MATCH(C338,'Validasi Vendor'!$C$5:$C$505,0)),"Belum terdaftar"))</f>
        <v/>
      </c>
      <c r="T338" s="35" t="str">
        <f aca="false">IF(E338="","",IF(L338&lt;&gt;"",IF(EOMONTH(L338,0)&gt;P338,"Dikreditkan lewat batas: periksa","Sudah dikreditkan"),IF(S338&lt;&gt;"Boleh diproses","Titik 1: periksa status vendor",IF(OR(I338&lt;&gt;"Cocok",J338&lt;&gt;"Valid"),"Titik 3: faktur bermasalah",IF(K338="Ya","Titik 2: periksa pembebanan biaya",IF(Q338&lt;0,"Titik 2: lewat batas kredit",IF(Q338&lt;=Parameter!$B$6,"Titik 2: segera kreditkan","Siap dikreditkan")))))))</f>
        <v/>
      </c>
    </row>
    <row r="339" customFormat="false" ht="15" hidden="false" customHeight="false" outlineLevel="0" collapsed="false">
      <c r="A339" s="27"/>
      <c r="B339" s="27"/>
      <c r="C339" s="28"/>
      <c r="D339" s="28"/>
      <c r="E339" s="29"/>
      <c r="F339" s="27"/>
      <c r="G339" s="30"/>
      <c r="H339" s="30"/>
      <c r="I339" s="27"/>
      <c r="J339" s="27"/>
      <c r="K339" s="27"/>
      <c r="L339" s="29"/>
      <c r="M339" s="27"/>
      <c r="N339" s="31" t="str">
        <f aca="false">IF(E339="","",EOMONTH(E339,0))</f>
        <v/>
      </c>
      <c r="O339" s="32" t="str">
        <f aca="false">IF(E339="","",EOMONTH(E339,0)+Parameter!$B$5)</f>
        <v/>
      </c>
      <c r="P339" s="32" t="str">
        <f aca="false">IF(E339="","",EOMONTH(E339,Parameter!$B$4))</f>
        <v/>
      </c>
      <c r="Q339" s="33" t="str">
        <f aca="false">IF(OR(E339="",L339&lt;&gt;""),"",P339-Parameter!$B$9)</f>
        <v/>
      </c>
      <c r="R339" s="34" t="str">
        <f aca="false">IF(OR(G339="",G339=0,H339=""),"",H339/G339)</f>
        <v/>
      </c>
      <c r="S339" s="35" t="str">
        <f aca="false">IF(C339="","",IFERROR(INDEX('Validasi Vendor'!$J$5:$J$505,MATCH(C339,'Validasi Vendor'!$C$5:$C$505,0)),"Belum terdaftar"))</f>
        <v/>
      </c>
      <c r="T339" s="35" t="str">
        <f aca="false">IF(E339="","",IF(L339&lt;&gt;"",IF(EOMONTH(L339,0)&gt;P339,"Dikreditkan lewat batas: periksa","Sudah dikreditkan"),IF(S339&lt;&gt;"Boleh diproses","Titik 1: periksa status vendor",IF(OR(I339&lt;&gt;"Cocok",J339&lt;&gt;"Valid"),"Titik 3: faktur bermasalah",IF(K339="Ya","Titik 2: periksa pembebanan biaya",IF(Q339&lt;0,"Titik 2: lewat batas kredit",IF(Q339&lt;=Parameter!$B$6,"Titik 2: segera kreditkan","Siap dikreditkan")))))))</f>
        <v/>
      </c>
    </row>
    <row r="340" customFormat="false" ht="15" hidden="false" customHeight="false" outlineLevel="0" collapsed="false">
      <c r="A340" s="27"/>
      <c r="B340" s="27"/>
      <c r="C340" s="28"/>
      <c r="D340" s="28"/>
      <c r="E340" s="29"/>
      <c r="F340" s="27"/>
      <c r="G340" s="30"/>
      <c r="H340" s="30"/>
      <c r="I340" s="27"/>
      <c r="J340" s="27"/>
      <c r="K340" s="27"/>
      <c r="L340" s="29"/>
      <c r="M340" s="27"/>
      <c r="N340" s="31" t="str">
        <f aca="false">IF(E340="","",EOMONTH(E340,0))</f>
        <v/>
      </c>
      <c r="O340" s="32" t="str">
        <f aca="false">IF(E340="","",EOMONTH(E340,0)+Parameter!$B$5)</f>
        <v/>
      </c>
      <c r="P340" s="32" t="str">
        <f aca="false">IF(E340="","",EOMONTH(E340,Parameter!$B$4))</f>
        <v/>
      </c>
      <c r="Q340" s="33" t="str">
        <f aca="false">IF(OR(E340="",L340&lt;&gt;""),"",P340-Parameter!$B$9)</f>
        <v/>
      </c>
      <c r="R340" s="34" t="str">
        <f aca="false">IF(OR(G340="",G340=0,H340=""),"",H340/G340)</f>
        <v/>
      </c>
      <c r="S340" s="35" t="str">
        <f aca="false">IF(C340="","",IFERROR(INDEX('Validasi Vendor'!$J$5:$J$505,MATCH(C340,'Validasi Vendor'!$C$5:$C$505,0)),"Belum terdaftar"))</f>
        <v/>
      </c>
      <c r="T340" s="35" t="str">
        <f aca="false">IF(E340="","",IF(L340&lt;&gt;"",IF(EOMONTH(L340,0)&gt;P340,"Dikreditkan lewat batas: periksa","Sudah dikreditkan"),IF(S340&lt;&gt;"Boleh diproses","Titik 1: periksa status vendor",IF(OR(I340&lt;&gt;"Cocok",J340&lt;&gt;"Valid"),"Titik 3: faktur bermasalah",IF(K340="Ya","Titik 2: periksa pembebanan biaya",IF(Q340&lt;0,"Titik 2: lewat batas kredit",IF(Q340&lt;=Parameter!$B$6,"Titik 2: segera kreditkan","Siap dikreditkan")))))))</f>
        <v/>
      </c>
    </row>
    <row r="341" customFormat="false" ht="15" hidden="false" customHeight="false" outlineLevel="0" collapsed="false">
      <c r="A341" s="27"/>
      <c r="B341" s="27"/>
      <c r="C341" s="28"/>
      <c r="D341" s="28"/>
      <c r="E341" s="29"/>
      <c r="F341" s="27"/>
      <c r="G341" s="30"/>
      <c r="H341" s="30"/>
      <c r="I341" s="27"/>
      <c r="J341" s="27"/>
      <c r="K341" s="27"/>
      <c r="L341" s="29"/>
      <c r="M341" s="27"/>
      <c r="N341" s="31" t="str">
        <f aca="false">IF(E341="","",EOMONTH(E341,0))</f>
        <v/>
      </c>
      <c r="O341" s="32" t="str">
        <f aca="false">IF(E341="","",EOMONTH(E341,0)+Parameter!$B$5)</f>
        <v/>
      </c>
      <c r="P341" s="32" t="str">
        <f aca="false">IF(E341="","",EOMONTH(E341,Parameter!$B$4))</f>
        <v/>
      </c>
      <c r="Q341" s="33" t="str">
        <f aca="false">IF(OR(E341="",L341&lt;&gt;""),"",P341-Parameter!$B$9)</f>
        <v/>
      </c>
      <c r="R341" s="34" t="str">
        <f aca="false">IF(OR(G341="",G341=0,H341=""),"",H341/G341)</f>
        <v/>
      </c>
      <c r="S341" s="35" t="str">
        <f aca="false">IF(C341="","",IFERROR(INDEX('Validasi Vendor'!$J$5:$J$505,MATCH(C341,'Validasi Vendor'!$C$5:$C$505,0)),"Belum terdaftar"))</f>
        <v/>
      </c>
      <c r="T341" s="35" t="str">
        <f aca="false">IF(E341="","",IF(L341&lt;&gt;"",IF(EOMONTH(L341,0)&gt;P341,"Dikreditkan lewat batas: periksa","Sudah dikreditkan"),IF(S341&lt;&gt;"Boleh diproses","Titik 1: periksa status vendor",IF(OR(I341&lt;&gt;"Cocok",J341&lt;&gt;"Valid"),"Titik 3: faktur bermasalah",IF(K341="Ya","Titik 2: periksa pembebanan biaya",IF(Q341&lt;0,"Titik 2: lewat batas kredit",IF(Q341&lt;=Parameter!$B$6,"Titik 2: segera kreditkan","Siap dikreditkan")))))))</f>
        <v/>
      </c>
    </row>
    <row r="342" customFormat="false" ht="15" hidden="false" customHeight="false" outlineLevel="0" collapsed="false">
      <c r="A342" s="27"/>
      <c r="B342" s="27"/>
      <c r="C342" s="28"/>
      <c r="D342" s="28"/>
      <c r="E342" s="29"/>
      <c r="F342" s="27"/>
      <c r="G342" s="30"/>
      <c r="H342" s="30"/>
      <c r="I342" s="27"/>
      <c r="J342" s="27"/>
      <c r="K342" s="27"/>
      <c r="L342" s="29"/>
      <c r="M342" s="27"/>
      <c r="N342" s="31" t="str">
        <f aca="false">IF(E342="","",EOMONTH(E342,0))</f>
        <v/>
      </c>
      <c r="O342" s="32" t="str">
        <f aca="false">IF(E342="","",EOMONTH(E342,0)+Parameter!$B$5)</f>
        <v/>
      </c>
      <c r="P342" s="32" t="str">
        <f aca="false">IF(E342="","",EOMONTH(E342,Parameter!$B$4))</f>
        <v/>
      </c>
      <c r="Q342" s="33" t="str">
        <f aca="false">IF(OR(E342="",L342&lt;&gt;""),"",P342-Parameter!$B$9)</f>
        <v/>
      </c>
      <c r="R342" s="34" t="str">
        <f aca="false">IF(OR(G342="",G342=0,H342=""),"",H342/G342)</f>
        <v/>
      </c>
      <c r="S342" s="35" t="str">
        <f aca="false">IF(C342="","",IFERROR(INDEX('Validasi Vendor'!$J$5:$J$505,MATCH(C342,'Validasi Vendor'!$C$5:$C$505,0)),"Belum terdaftar"))</f>
        <v/>
      </c>
      <c r="T342" s="35" t="str">
        <f aca="false">IF(E342="","",IF(L342&lt;&gt;"",IF(EOMONTH(L342,0)&gt;P342,"Dikreditkan lewat batas: periksa","Sudah dikreditkan"),IF(S342&lt;&gt;"Boleh diproses","Titik 1: periksa status vendor",IF(OR(I342&lt;&gt;"Cocok",J342&lt;&gt;"Valid"),"Titik 3: faktur bermasalah",IF(K342="Ya","Titik 2: periksa pembebanan biaya",IF(Q342&lt;0,"Titik 2: lewat batas kredit",IF(Q342&lt;=Parameter!$B$6,"Titik 2: segera kreditkan","Siap dikreditkan")))))))</f>
        <v/>
      </c>
    </row>
    <row r="343" customFormat="false" ht="15" hidden="false" customHeight="false" outlineLevel="0" collapsed="false">
      <c r="A343" s="27"/>
      <c r="B343" s="27"/>
      <c r="C343" s="28"/>
      <c r="D343" s="28"/>
      <c r="E343" s="29"/>
      <c r="F343" s="27"/>
      <c r="G343" s="30"/>
      <c r="H343" s="30"/>
      <c r="I343" s="27"/>
      <c r="J343" s="27"/>
      <c r="K343" s="27"/>
      <c r="L343" s="29"/>
      <c r="M343" s="27"/>
      <c r="N343" s="31" t="str">
        <f aca="false">IF(E343="","",EOMONTH(E343,0))</f>
        <v/>
      </c>
      <c r="O343" s="32" t="str">
        <f aca="false">IF(E343="","",EOMONTH(E343,0)+Parameter!$B$5)</f>
        <v/>
      </c>
      <c r="P343" s="32" t="str">
        <f aca="false">IF(E343="","",EOMONTH(E343,Parameter!$B$4))</f>
        <v/>
      </c>
      <c r="Q343" s="33" t="str">
        <f aca="false">IF(OR(E343="",L343&lt;&gt;""),"",P343-Parameter!$B$9)</f>
        <v/>
      </c>
      <c r="R343" s="34" t="str">
        <f aca="false">IF(OR(G343="",G343=0,H343=""),"",H343/G343)</f>
        <v/>
      </c>
      <c r="S343" s="35" t="str">
        <f aca="false">IF(C343="","",IFERROR(INDEX('Validasi Vendor'!$J$5:$J$505,MATCH(C343,'Validasi Vendor'!$C$5:$C$505,0)),"Belum terdaftar"))</f>
        <v/>
      </c>
      <c r="T343" s="35" t="str">
        <f aca="false">IF(E343="","",IF(L343&lt;&gt;"",IF(EOMONTH(L343,0)&gt;P343,"Dikreditkan lewat batas: periksa","Sudah dikreditkan"),IF(S343&lt;&gt;"Boleh diproses","Titik 1: periksa status vendor",IF(OR(I343&lt;&gt;"Cocok",J343&lt;&gt;"Valid"),"Titik 3: faktur bermasalah",IF(K343="Ya","Titik 2: periksa pembebanan biaya",IF(Q343&lt;0,"Titik 2: lewat batas kredit",IF(Q343&lt;=Parameter!$B$6,"Titik 2: segera kreditkan","Siap dikreditkan")))))))</f>
        <v/>
      </c>
    </row>
    <row r="344" customFormat="false" ht="15" hidden="false" customHeight="false" outlineLevel="0" collapsed="false">
      <c r="A344" s="27"/>
      <c r="B344" s="27"/>
      <c r="C344" s="28"/>
      <c r="D344" s="28"/>
      <c r="E344" s="29"/>
      <c r="F344" s="27"/>
      <c r="G344" s="30"/>
      <c r="H344" s="30"/>
      <c r="I344" s="27"/>
      <c r="J344" s="27"/>
      <c r="K344" s="27"/>
      <c r="L344" s="29"/>
      <c r="M344" s="27"/>
      <c r="N344" s="31" t="str">
        <f aca="false">IF(E344="","",EOMONTH(E344,0))</f>
        <v/>
      </c>
      <c r="O344" s="32" t="str">
        <f aca="false">IF(E344="","",EOMONTH(E344,0)+Parameter!$B$5)</f>
        <v/>
      </c>
      <c r="P344" s="32" t="str">
        <f aca="false">IF(E344="","",EOMONTH(E344,Parameter!$B$4))</f>
        <v/>
      </c>
      <c r="Q344" s="33" t="str">
        <f aca="false">IF(OR(E344="",L344&lt;&gt;""),"",P344-Parameter!$B$9)</f>
        <v/>
      </c>
      <c r="R344" s="34" t="str">
        <f aca="false">IF(OR(G344="",G344=0,H344=""),"",H344/G344)</f>
        <v/>
      </c>
      <c r="S344" s="35" t="str">
        <f aca="false">IF(C344="","",IFERROR(INDEX('Validasi Vendor'!$J$5:$J$505,MATCH(C344,'Validasi Vendor'!$C$5:$C$505,0)),"Belum terdaftar"))</f>
        <v/>
      </c>
      <c r="T344" s="35" t="str">
        <f aca="false">IF(E344="","",IF(L344&lt;&gt;"",IF(EOMONTH(L344,0)&gt;P344,"Dikreditkan lewat batas: periksa","Sudah dikreditkan"),IF(S344&lt;&gt;"Boleh diproses","Titik 1: periksa status vendor",IF(OR(I344&lt;&gt;"Cocok",J344&lt;&gt;"Valid"),"Titik 3: faktur bermasalah",IF(K344="Ya","Titik 2: periksa pembebanan biaya",IF(Q344&lt;0,"Titik 2: lewat batas kredit",IF(Q344&lt;=Parameter!$B$6,"Titik 2: segera kreditkan","Siap dikreditkan")))))))</f>
        <v/>
      </c>
    </row>
    <row r="345" customFormat="false" ht="15" hidden="false" customHeight="false" outlineLevel="0" collapsed="false">
      <c r="A345" s="27"/>
      <c r="B345" s="27"/>
      <c r="C345" s="28"/>
      <c r="D345" s="28"/>
      <c r="E345" s="29"/>
      <c r="F345" s="27"/>
      <c r="G345" s="30"/>
      <c r="H345" s="30"/>
      <c r="I345" s="27"/>
      <c r="J345" s="27"/>
      <c r="K345" s="27"/>
      <c r="L345" s="29"/>
      <c r="M345" s="27"/>
      <c r="N345" s="31" t="str">
        <f aca="false">IF(E345="","",EOMONTH(E345,0))</f>
        <v/>
      </c>
      <c r="O345" s="32" t="str">
        <f aca="false">IF(E345="","",EOMONTH(E345,0)+Parameter!$B$5)</f>
        <v/>
      </c>
      <c r="P345" s="32" t="str">
        <f aca="false">IF(E345="","",EOMONTH(E345,Parameter!$B$4))</f>
        <v/>
      </c>
      <c r="Q345" s="33" t="str">
        <f aca="false">IF(OR(E345="",L345&lt;&gt;""),"",P345-Parameter!$B$9)</f>
        <v/>
      </c>
      <c r="R345" s="34" t="str">
        <f aca="false">IF(OR(G345="",G345=0,H345=""),"",H345/G345)</f>
        <v/>
      </c>
      <c r="S345" s="35" t="str">
        <f aca="false">IF(C345="","",IFERROR(INDEX('Validasi Vendor'!$J$5:$J$505,MATCH(C345,'Validasi Vendor'!$C$5:$C$505,0)),"Belum terdaftar"))</f>
        <v/>
      </c>
      <c r="T345" s="35" t="str">
        <f aca="false">IF(E345="","",IF(L345&lt;&gt;"",IF(EOMONTH(L345,0)&gt;P345,"Dikreditkan lewat batas: periksa","Sudah dikreditkan"),IF(S345&lt;&gt;"Boleh diproses","Titik 1: periksa status vendor",IF(OR(I345&lt;&gt;"Cocok",J345&lt;&gt;"Valid"),"Titik 3: faktur bermasalah",IF(K345="Ya","Titik 2: periksa pembebanan biaya",IF(Q345&lt;0,"Titik 2: lewat batas kredit",IF(Q345&lt;=Parameter!$B$6,"Titik 2: segera kreditkan","Siap dikreditkan")))))))</f>
        <v/>
      </c>
    </row>
    <row r="346" customFormat="false" ht="15" hidden="false" customHeight="false" outlineLevel="0" collapsed="false">
      <c r="A346" s="27"/>
      <c r="B346" s="27"/>
      <c r="C346" s="28"/>
      <c r="D346" s="28"/>
      <c r="E346" s="29"/>
      <c r="F346" s="27"/>
      <c r="G346" s="30"/>
      <c r="H346" s="30"/>
      <c r="I346" s="27"/>
      <c r="J346" s="27"/>
      <c r="K346" s="27"/>
      <c r="L346" s="29"/>
      <c r="M346" s="27"/>
      <c r="N346" s="31" t="str">
        <f aca="false">IF(E346="","",EOMONTH(E346,0))</f>
        <v/>
      </c>
      <c r="O346" s="32" t="str">
        <f aca="false">IF(E346="","",EOMONTH(E346,0)+Parameter!$B$5)</f>
        <v/>
      </c>
      <c r="P346" s="32" t="str">
        <f aca="false">IF(E346="","",EOMONTH(E346,Parameter!$B$4))</f>
        <v/>
      </c>
      <c r="Q346" s="33" t="str">
        <f aca="false">IF(OR(E346="",L346&lt;&gt;""),"",P346-Parameter!$B$9)</f>
        <v/>
      </c>
      <c r="R346" s="34" t="str">
        <f aca="false">IF(OR(G346="",G346=0,H346=""),"",H346/G346)</f>
        <v/>
      </c>
      <c r="S346" s="35" t="str">
        <f aca="false">IF(C346="","",IFERROR(INDEX('Validasi Vendor'!$J$5:$J$505,MATCH(C346,'Validasi Vendor'!$C$5:$C$505,0)),"Belum terdaftar"))</f>
        <v/>
      </c>
      <c r="T346" s="35" t="str">
        <f aca="false">IF(E346="","",IF(L346&lt;&gt;"",IF(EOMONTH(L346,0)&gt;P346,"Dikreditkan lewat batas: periksa","Sudah dikreditkan"),IF(S346&lt;&gt;"Boleh diproses","Titik 1: periksa status vendor",IF(OR(I346&lt;&gt;"Cocok",J346&lt;&gt;"Valid"),"Titik 3: faktur bermasalah",IF(K346="Ya","Titik 2: periksa pembebanan biaya",IF(Q346&lt;0,"Titik 2: lewat batas kredit",IF(Q346&lt;=Parameter!$B$6,"Titik 2: segera kreditkan","Siap dikreditkan")))))))</f>
        <v/>
      </c>
    </row>
    <row r="347" customFormat="false" ht="15" hidden="false" customHeight="false" outlineLevel="0" collapsed="false">
      <c r="A347" s="27"/>
      <c r="B347" s="27"/>
      <c r="C347" s="28"/>
      <c r="D347" s="28"/>
      <c r="E347" s="29"/>
      <c r="F347" s="27"/>
      <c r="G347" s="30"/>
      <c r="H347" s="30"/>
      <c r="I347" s="27"/>
      <c r="J347" s="27"/>
      <c r="K347" s="27"/>
      <c r="L347" s="29"/>
      <c r="M347" s="27"/>
      <c r="N347" s="31" t="str">
        <f aca="false">IF(E347="","",EOMONTH(E347,0))</f>
        <v/>
      </c>
      <c r="O347" s="32" t="str">
        <f aca="false">IF(E347="","",EOMONTH(E347,0)+Parameter!$B$5)</f>
        <v/>
      </c>
      <c r="P347" s="32" t="str">
        <f aca="false">IF(E347="","",EOMONTH(E347,Parameter!$B$4))</f>
        <v/>
      </c>
      <c r="Q347" s="33" t="str">
        <f aca="false">IF(OR(E347="",L347&lt;&gt;""),"",P347-Parameter!$B$9)</f>
        <v/>
      </c>
      <c r="R347" s="34" t="str">
        <f aca="false">IF(OR(G347="",G347=0,H347=""),"",H347/G347)</f>
        <v/>
      </c>
      <c r="S347" s="35" t="str">
        <f aca="false">IF(C347="","",IFERROR(INDEX('Validasi Vendor'!$J$5:$J$505,MATCH(C347,'Validasi Vendor'!$C$5:$C$505,0)),"Belum terdaftar"))</f>
        <v/>
      </c>
      <c r="T347" s="35" t="str">
        <f aca="false">IF(E347="","",IF(L347&lt;&gt;"",IF(EOMONTH(L347,0)&gt;P347,"Dikreditkan lewat batas: periksa","Sudah dikreditkan"),IF(S347&lt;&gt;"Boleh diproses","Titik 1: periksa status vendor",IF(OR(I347&lt;&gt;"Cocok",J347&lt;&gt;"Valid"),"Titik 3: faktur bermasalah",IF(K347="Ya","Titik 2: periksa pembebanan biaya",IF(Q347&lt;0,"Titik 2: lewat batas kredit",IF(Q347&lt;=Parameter!$B$6,"Titik 2: segera kreditkan","Siap dikreditkan")))))))</f>
        <v/>
      </c>
    </row>
    <row r="348" customFormat="false" ht="15" hidden="false" customHeight="false" outlineLevel="0" collapsed="false">
      <c r="A348" s="27"/>
      <c r="B348" s="27"/>
      <c r="C348" s="28"/>
      <c r="D348" s="28"/>
      <c r="E348" s="29"/>
      <c r="F348" s="27"/>
      <c r="G348" s="30"/>
      <c r="H348" s="30"/>
      <c r="I348" s="27"/>
      <c r="J348" s="27"/>
      <c r="K348" s="27"/>
      <c r="L348" s="29"/>
      <c r="M348" s="27"/>
      <c r="N348" s="31" t="str">
        <f aca="false">IF(E348="","",EOMONTH(E348,0))</f>
        <v/>
      </c>
      <c r="O348" s="32" t="str">
        <f aca="false">IF(E348="","",EOMONTH(E348,0)+Parameter!$B$5)</f>
        <v/>
      </c>
      <c r="P348" s="32" t="str">
        <f aca="false">IF(E348="","",EOMONTH(E348,Parameter!$B$4))</f>
        <v/>
      </c>
      <c r="Q348" s="33" t="str">
        <f aca="false">IF(OR(E348="",L348&lt;&gt;""),"",P348-Parameter!$B$9)</f>
        <v/>
      </c>
      <c r="R348" s="34" t="str">
        <f aca="false">IF(OR(G348="",G348=0,H348=""),"",H348/G348)</f>
        <v/>
      </c>
      <c r="S348" s="35" t="str">
        <f aca="false">IF(C348="","",IFERROR(INDEX('Validasi Vendor'!$J$5:$J$505,MATCH(C348,'Validasi Vendor'!$C$5:$C$505,0)),"Belum terdaftar"))</f>
        <v/>
      </c>
      <c r="T348" s="35" t="str">
        <f aca="false">IF(E348="","",IF(L348&lt;&gt;"",IF(EOMONTH(L348,0)&gt;P348,"Dikreditkan lewat batas: periksa","Sudah dikreditkan"),IF(S348&lt;&gt;"Boleh diproses","Titik 1: periksa status vendor",IF(OR(I348&lt;&gt;"Cocok",J348&lt;&gt;"Valid"),"Titik 3: faktur bermasalah",IF(K348="Ya","Titik 2: periksa pembebanan biaya",IF(Q348&lt;0,"Titik 2: lewat batas kredit",IF(Q348&lt;=Parameter!$B$6,"Titik 2: segera kreditkan","Siap dikreditkan")))))))</f>
        <v/>
      </c>
    </row>
    <row r="349" customFormat="false" ht="15" hidden="false" customHeight="false" outlineLevel="0" collapsed="false">
      <c r="A349" s="27"/>
      <c r="B349" s="27"/>
      <c r="C349" s="28"/>
      <c r="D349" s="28"/>
      <c r="E349" s="29"/>
      <c r="F349" s="27"/>
      <c r="G349" s="30"/>
      <c r="H349" s="30"/>
      <c r="I349" s="27"/>
      <c r="J349" s="27"/>
      <c r="K349" s="27"/>
      <c r="L349" s="29"/>
      <c r="M349" s="27"/>
      <c r="N349" s="31" t="str">
        <f aca="false">IF(E349="","",EOMONTH(E349,0))</f>
        <v/>
      </c>
      <c r="O349" s="32" t="str">
        <f aca="false">IF(E349="","",EOMONTH(E349,0)+Parameter!$B$5)</f>
        <v/>
      </c>
      <c r="P349" s="32" t="str">
        <f aca="false">IF(E349="","",EOMONTH(E349,Parameter!$B$4))</f>
        <v/>
      </c>
      <c r="Q349" s="33" t="str">
        <f aca="false">IF(OR(E349="",L349&lt;&gt;""),"",P349-Parameter!$B$9)</f>
        <v/>
      </c>
      <c r="R349" s="34" t="str">
        <f aca="false">IF(OR(G349="",G349=0,H349=""),"",H349/G349)</f>
        <v/>
      </c>
      <c r="S349" s="35" t="str">
        <f aca="false">IF(C349="","",IFERROR(INDEX('Validasi Vendor'!$J$5:$J$505,MATCH(C349,'Validasi Vendor'!$C$5:$C$505,0)),"Belum terdaftar"))</f>
        <v/>
      </c>
      <c r="T349" s="35" t="str">
        <f aca="false">IF(E349="","",IF(L349&lt;&gt;"",IF(EOMONTH(L349,0)&gt;P349,"Dikreditkan lewat batas: periksa","Sudah dikreditkan"),IF(S349&lt;&gt;"Boleh diproses","Titik 1: periksa status vendor",IF(OR(I349&lt;&gt;"Cocok",J349&lt;&gt;"Valid"),"Titik 3: faktur bermasalah",IF(K349="Ya","Titik 2: periksa pembebanan biaya",IF(Q349&lt;0,"Titik 2: lewat batas kredit",IF(Q349&lt;=Parameter!$B$6,"Titik 2: segera kreditkan","Siap dikreditkan")))))))</f>
        <v/>
      </c>
    </row>
    <row r="350" customFormat="false" ht="15" hidden="false" customHeight="false" outlineLevel="0" collapsed="false">
      <c r="A350" s="27"/>
      <c r="B350" s="27"/>
      <c r="C350" s="28"/>
      <c r="D350" s="28"/>
      <c r="E350" s="29"/>
      <c r="F350" s="27"/>
      <c r="G350" s="30"/>
      <c r="H350" s="30"/>
      <c r="I350" s="27"/>
      <c r="J350" s="27"/>
      <c r="K350" s="27"/>
      <c r="L350" s="29"/>
      <c r="M350" s="27"/>
      <c r="N350" s="31" t="str">
        <f aca="false">IF(E350="","",EOMONTH(E350,0))</f>
        <v/>
      </c>
      <c r="O350" s="32" t="str">
        <f aca="false">IF(E350="","",EOMONTH(E350,0)+Parameter!$B$5)</f>
        <v/>
      </c>
      <c r="P350" s="32" t="str">
        <f aca="false">IF(E350="","",EOMONTH(E350,Parameter!$B$4))</f>
        <v/>
      </c>
      <c r="Q350" s="33" t="str">
        <f aca="false">IF(OR(E350="",L350&lt;&gt;""),"",P350-Parameter!$B$9)</f>
        <v/>
      </c>
      <c r="R350" s="34" t="str">
        <f aca="false">IF(OR(G350="",G350=0,H350=""),"",H350/G350)</f>
        <v/>
      </c>
      <c r="S350" s="35" t="str">
        <f aca="false">IF(C350="","",IFERROR(INDEX('Validasi Vendor'!$J$5:$J$505,MATCH(C350,'Validasi Vendor'!$C$5:$C$505,0)),"Belum terdaftar"))</f>
        <v/>
      </c>
      <c r="T350" s="35" t="str">
        <f aca="false">IF(E350="","",IF(L350&lt;&gt;"",IF(EOMONTH(L350,0)&gt;P350,"Dikreditkan lewat batas: periksa","Sudah dikreditkan"),IF(S350&lt;&gt;"Boleh diproses","Titik 1: periksa status vendor",IF(OR(I350&lt;&gt;"Cocok",J350&lt;&gt;"Valid"),"Titik 3: faktur bermasalah",IF(K350="Ya","Titik 2: periksa pembebanan biaya",IF(Q350&lt;0,"Titik 2: lewat batas kredit",IF(Q350&lt;=Parameter!$B$6,"Titik 2: segera kreditkan","Siap dikreditkan")))))))</f>
        <v/>
      </c>
    </row>
    <row r="351" customFormat="false" ht="15" hidden="false" customHeight="false" outlineLevel="0" collapsed="false">
      <c r="A351" s="27"/>
      <c r="B351" s="27"/>
      <c r="C351" s="28"/>
      <c r="D351" s="28"/>
      <c r="E351" s="29"/>
      <c r="F351" s="27"/>
      <c r="G351" s="30"/>
      <c r="H351" s="30"/>
      <c r="I351" s="27"/>
      <c r="J351" s="27"/>
      <c r="K351" s="27"/>
      <c r="L351" s="29"/>
      <c r="M351" s="27"/>
      <c r="N351" s="31" t="str">
        <f aca="false">IF(E351="","",EOMONTH(E351,0))</f>
        <v/>
      </c>
      <c r="O351" s="32" t="str">
        <f aca="false">IF(E351="","",EOMONTH(E351,0)+Parameter!$B$5)</f>
        <v/>
      </c>
      <c r="P351" s="32" t="str">
        <f aca="false">IF(E351="","",EOMONTH(E351,Parameter!$B$4))</f>
        <v/>
      </c>
      <c r="Q351" s="33" t="str">
        <f aca="false">IF(OR(E351="",L351&lt;&gt;""),"",P351-Parameter!$B$9)</f>
        <v/>
      </c>
      <c r="R351" s="34" t="str">
        <f aca="false">IF(OR(G351="",G351=0,H351=""),"",H351/G351)</f>
        <v/>
      </c>
      <c r="S351" s="35" t="str">
        <f aca="false">IF(C351="","",IFERROR(INDEX('Validasi Vendor'!$J$5:$J$505,MATCH(C351,'Validasi Vendor'!$C$5:$C$505,0)),"Belum terdaftar"))</f>
        <v/>
      </c>
      <c r="T351" s="35" t="str">
        <f aca="false">IF(E351="","",IF(L351&lt;&gt;"",IF(EOMONTH(L351,0)&gt;P351,"Dikreditkan lewat batas: periksa","Sudah dikreditkan"),IF(S351&lt;&gt;"Boleh diproses","Titik 1: periksa status vendor",IF(OR(I351&lt;&gt;"Cocok",J351&lt;&gt;"Valid"),"Titik 3: faktur bermasalah",IF(K351="Ya","Titik 2: periksa pembebanan biaya",IF(Q351&lt;0,"Titik 2: lewat batas kredit",IF(Q351&lt;=Parameter!$B$6,"Titik 2: segera kreditkan","Siap dikreditkan")))))))</f>
        <v/>
      </c>
    </row>
    <row r="352" customFormat="false" ht="15" hidden="false" customHeight="false" outlineLevel="0" collapsed="false">
      <c r="A352" s="27"/>
      <c r="B352" s="27"/>
      <c r="C352" s="28"/>
      <c r="D352" s="28"/>
      <c r="E352" s="29"/>
      <c r="F352" s="27"/>
      <c r="G352" s="30"/>
      <c r="H352" s="30"/>
      <c r="I352" s="27"/>
      <c r="J352" s="27"/>
      <c r="K352" s="27"/>
      <c r="L352" s="29"/>
      <c r="M352" s="27"/>
      <c r="N352" s="31" t="str">
        <f aca="false">IF(E352="","",EOMONTH(E352,0))</f>
        <v/>
      </c>
      <c r="O352" s="32" t="str">
        <f aca="false">IF(E352="","",EOMONTH(E352,0)+Parameter!$B$5)</f>
        <v/>
      </c>
      <c r="P352" s="32" t="str">
        <f aca="false">IF(E352="","",EOMONTH(E352,Parameter!$B$4))</f>
        <v/>
      </c>
      <c r="Q352" s="33" t="str">
        <f aca="false">IF(OR(E352="",L352&lt;&gt;""),"",P352-Parameter!$B$9)</f>
        <v/>
      </c>
      <c r="R352" s="34" t="str">
        <f aca="false">IF(OR(G352="",G352=0,H352=""),"",H352/G352)</f>
        <v/>
      </c>
      <c r="S352" s="35" t="str">
        <f aca="false">IF(C352="","",IFERROR(INDEX('Validasi Vendor'!$J$5:$J$505,MATCH(C352,'Validasi Vendor'!$C$5:$C$505,0)),"Belum terdaftar"))</f>
        <v/>
      </c>
      <c r="T352" s="35" t="str">
        <f aca="false">IF(E352="","",IF(L352&lt;&gt;"",IF(EOMONTH(L352,0)&gt;P352,"Dikreditkan lewat batas: periksa","Sudah dikreditkan"),IF(S352&lt;&gt;"Boleh diproses","Titik 1: periksa status vendor",IF(OR(I352&lt;&gt;"Cocok",J352&lt;&gt;"Valid"),"Titik 3: faktur bermasalah",IF(K352="Ya","Titik 2: periksa pembebanan biaya",IF(Q352&lt;0,"Titik 2: lewat batas kredit",IF(Q352&lt;=Parameter!$B$6,"Titik 2: segera kreditkan","Siap dikreditkan")))))))</f>
        <v/>
      </c>
    </row>
    <row r="353" customFormat="false" ht="15" hidden="false" customHeight="false" outlineLevel="0" collapsed="false">
      <c r="A353" s="27"/>
      <c r="B353" s="27"/>
      <c r="C353" s="28"/>
      <c r="D353" s="28"/>
      <c r="E353" s="29"/>
      <c r="F353" s="27"/>
      <c r="G353" s="30"/>
      <c r="H353" s="30"/>
      <c r="I353" s="27"/>
      <c r="J353" s="27"/>
      <c r="K353" s="27"/>
      <c r="L353" s="29"/>
      <c r="M353" s="27"/>
      <c r="N353" s="31" t="str">
        <f aca="false">IF(E353="","",EOMONTH(E353,0))</f>
        <v/>
      </c>
      <c r="O353" s="32" t="str">
        <f aca="false">IF(E353="","",EOMONTH(E353,0)+Parameter!$B$5)</f>
        <v/>
      </c>
      <c r="P353" s="32" t="str">
        <f aca="false">IF(E353="","",EOMONTH(E353,Parameter!$B$4))</f>
        <v/>
      </c>
      <c r="Q353" s="33" t="str">
        <f aca="false">IF(OR(E353="",L353&lt;&gt;""),"",P353-Parameter!$B$9)</f>
        <v/>
      </c>
      <c r="R353" s="34" t="str">
        <f aca="false">IF(OR(G353="",G353=0,H353=""),"",H353/G353)</f>
        <v/>
      </c>
      <c r="S353" s="35" t="str">
        <f aca="false">IF(C353="","",IFERROR(INDEX('Validasi Vendor'!$J$5:$J$505,MATCH(C353,'Validasi Vendor'!$C$5:$C$505,0)),"Belum terdaftar"))</f>
        <v/>
      </c>
      <c r="T353" s="35" t="str">
        <f aca="false">IF(E353="","",IF(L353&lt;&gt;"",IF(EOMONTH(L353,0)&gt;P353,"Dikreditkan lewat batas: periksa","Sudah dikreditkan"),IF(S353&lt;&gt;"Boleh diproses","Titik 1: periksa status vendor",IF(OR(I353&lt;&gt;"Cocok",J353&lt;&gt;"Valid"),"Titik 3: faktur bermasalah",IF(K353="Ya","Titik 2: periksa pembebanan biaya",IF(Q353&lt;0,"Titik 2: lewat batas kredit",IF(Q353&lt;=Parameter!$B$6,"Titik 2: segera kreditkan","Siap dikreditkan")))))))</f>
        <v/>
      </c>
    </row>
    <row r="354" customFormat="false" ht="15" hidden="false" customHeight="false" outlineLevel="0" collapsed="false">
      <c r="A354" s="27"/>
      <c r="B354" s="27"/>
      <c r="C354" s="28"/>
      <c r="D354" s="28"/>
      <c r="E354" s="29"/>
      <c r="F354" s="27"/>
      <c r="G354" s="30"/>
      <c r="H354" s="30"/>
      <c r="I354" s="27"/>
      <c r="J354" s="27"/>
      <c r="K354" s="27"/>
      <c r="L354" s="29"/>
      <c r="M354" s="27"/>
      <c r="N354" s="31" t="str">
        <f aca="false">IF(E354="","",EOMONTH(E354,0))</f>
        <v/>
      </c>
      <c r="O354" s="32" t="str">
        <f aca="false">IF(E354="","",EOMONTH(E354,0)+Parameter!$B$5)</f>
        <v/>
      </c>
      <c r="P354" s="32" t="str">
        <f aca="false">IF(E354="","",EOMONTH(E354,Parameter!$B$4))</f>
        <v/>
      </c>
      <c r="Q354" s="33" t="str">
        <f aca="false">IF(OR(E354="",L354&lt;&gt;""),"",P354-Parameter!$B$9)</f>
        <v/>
      </c>
      <c r="R354" s="34" t="str">
        <f aca="false">IF(OR(G354="",G354=0,H354=""),"",H354/G354)</f>
        <v/>
      </c>
      <c r="S354" s="35" t="str">
        <f aca="false">IF(C354="","",IFERROR(INDEX('Validasi Vendor'!$J$5:$J$505,MATCH(C354,'Validasi Vendor'!$C$5:$C$505,0)),"Belum terdaftar"))</f>
        <v/>
      </c>
      <c r="T354" s="35" t="str">
        <f aca="false">IF(E354="","",IF(L354&lt;&gt;"",IF(EOMONTH(L354,0)&gt;P354,"Dikreditkan lewat batas: periksa","Sudah dikreditkan"),IF(S354&lt;&gt;"Boleh diproses","Titik 1: periksa status vendor",IF(OR(I354&lt;&gt;"Cocok",J354&lt;&gt;"Valid"),"Titik 3: faktur bermasalah",IF(K354="Ya","Titik 2: periksa pembebanan biaya",IF(Q354&lt;0,"Titik 2: lewat batas kredit",IF(Q354&lt;=Parameter!$B$6,"Titik 2: segera kreditkan","Siap dikreditkan")))))))</f>
        <v/>
      </c>
    </row>
    <row r="355" customFormat="false" ht="15" hidden="false" customHeight="false" outlineLevel="0" collapsed="false">
      <c r="A355" s="27"/>
      <c r="B355" s="27"/>
      <c r="C355" s="28"/>
      <c r="D355" s="28"/>
      <c r="E355" s="29"/>
      <c r="F355" s="27"/>
      <c r="G355" s="30"/>
      <c r="H355" s="30"/>
      <c r="I355" s="27"/>
      <c r="J355" s="27"/>
      <c r="K355" s="27"/>
      <c r="L355" s="29"/>
      <c r="M355" s="27"/>
      <c r="N355" s="31" t="str">
        <f aca="false">IF(E355="","",EOMONTH(E355,0))</f>
        <v/>
      </c>
      <c r="O355" s="32" t="str">
        <f aca="false">IF(E355="","",EOMONTH(E355,0)+Parameter!$B$5)</f>
        <v/>
      </c>
      <c r="P355" s="32" t="str">
        <f aca="false">IF(E355="","",EOMONTH(E355,Parameter!$B$4))</f>
        <v/>
      </c>
      <c r="Q355" s="33" t="str">
        <f aca="false">IF(OR(E355="",L355&lt;&gt;""),"",P355-Parameter!$B$9)</f>
        <v/>
      </c>
      <c r="R355" s="34" t="str">
        <f aca="false">IF(OR(G355="",G355=0,H355=""),"",H355/G355)</f>
        <v/>
      </c>
      <c r="S355" s="35" t="str">
        <f aca="false">IF(C355="","",IFERROR(INDEX('Validasi Vendor'!$J$5:$J$505,MATCH(C355,'Validasi Vendor'!$C$5:$C$505,0)),"Belum terdaftar"))</f>
        <v/>
      </c>
      <c r="T355" s="35" t="str">
        <f aca="false">IF(E355="","",IF(L355&lt;&gt;"",IF(EOMONTH(L355,0)&gt;P355,"Dikreditkan lewat batas: periksa","Sudah dikreditkan"),IF(S355&lt;&gt;"Boleh diproses","Titik 1: periksa status vendor",IF(OR(I355&lt;&gt;"Cocok",J355&lt;&gt;"Valid"),"Titik 3: faktur bermasalah",IF(K355="Ya","Titik 2: periksa pembebanan biaya",IF(Q355&lt;0,"Titik 2: lewat batas kredit",IF(Q355&lt;=Parameter!$B$6,"Titik 2: segera kreditkan","Siap dikreditkan")))))))</f>
        <v/>
      </c>
    </row>
    <row r="356" customFormat="false" ht="15" hidden="false" customHeight="false" outlineLevel="0" collapsed="false">
      <c r="A356" s="27"/>
      <c r="B356" s="27"/>
      <c r="C356" s="28"/>
      <c r="D356" s="28"/>
      <c r="E356" s="29"/>
      <c r="F356" s="27"/>
      <c r="G356" s="30"/>
      <c r="H356" s="30"/>
      <c r="I356" s="27"/>
      <c r="J356" s="27"/>
      <c r="K356" s="27"/>
      <c r="L356" s="29"/>
      <c r="M356" s="27"/>
      <c r="N356" s="31" t="str">
        <f aca="false">IF(E356="","",EOMONTH(E356,0))</f>
        <v/>
      </c>
      <c r="O356" s="32" t="str">
        <f aca="false">IF(E356="","",EOMONTH(E356,0)+Parameter!$B$5)</f>
        <v/>
      </c>
      <c r="P356" s="32" t="str">
        <f aca="false">IF(E356="","",EOMONTH(E356,Parameter!$B$4))</f>
        <v/>
      </c>
      <c r="Q356" s="33" t="str">
        <f aca="false">IF(OR(E356="",L356&lt;&gt;""),"",P356-Parameter!$B$9)</f>
        <v/>
      </c>
      <c r="R356" s="34" t="str">
        <f aca="false">IF(OR(G356="",G356=0,H356=""),"",H356/G356)</f>
        <v/>
      </c>
      <c r="S356" s="35" t="str">
        <f aca="false">IF(C356="","",IFERROR(INDEX('Validasi Vendor'!$J$5:$J$505,MATCH(C356,'Validasi Vendor'!$C$5:$C$505,0)),"Belum terdaftar"))</f>
        <v/>
      </c>
      <c r="T356" s="35" t="str">
        <f aca="false">IF(E356="","",IF(L356&lt;&gt;"",IF(EOMONTH(L356,0)&gt;P356,"Dikreditkan lewat batas: periksa","Sudah dikreditkan"),IF(S356&lt;&gt;"Boleh diproses","Titik 1: periksa status vendor",IF(OR(I356&lt;&gt;"Cocok",J356&lt;&gt;"Valid"),"Titik 3: faktur bermasalah",IF(K356="Ya","Titik 2: periksa pembebanan biaya",IF(Q356&lt;0,"Titik 2: lewat batas kredit",IF(Q356&lt;=Parameter!$B$6,"Titik 2: segera kreditkan","Siap dikreditkan")))))))</f>
        <v/>
      </c>
    </row>
    <row r="357" customFormat="false" ht="15" hidden="false" customHeight="false" outlineLevel="0" collapsed="false">
      <c r="A357" s="27"/>
      <c r="B357" s="27"/>
      <c r="C357" s="28"/>
      <c r="D357" s="28"/>
      <c r="E357" s="29"/>
      <c r="F357" s="27"/>
      <c r="G357" s="30"/>
      <c r="H357" s="30"/>
      <c r="I357" s="27"/>
      <c r="J357" s="27"/>
      <c r="K357" s="27"/>
      <c r="L357" s="29"/>
      <c r="M357" s="27"/>
      <c r="N357" s="31" t="str">
        <f aca="false">IF(E357="","",EOMONTH(E357,0))</f>
        <v/>
      </c>
      <c r="O357" s="32" t="str">
        <f aca="false">IF(E357="","",EOMONTH(E357,0)+Parameter!$B$5)</f>
        <v/>
      </c>
      <c r="P357" s="32" t="str">
        <f aca="false">IF(E357="","",EOMONTH(E357,Parameter!$B$4))</f>
        <v/>
      </c>
      <c r="Q357" s="33" t="str">
        <f aca="false">IF(OR(E357="",L357&lt;&gt;""),"",P357-Parameter!$B$9)</f>
        <v/>
      </c>
      <c r="R357" s="34" t="str">
        <f aca="false">IF(OR(G357="",G357=0,H357=""),"",H357/G357)</f>
        <v/>
      </c>
      <c r="S357" s="35" t="str">
        <f aca="false">IF(C357="","",IFERROR(INDEX('Validasi Vendor'!$J$5:$J$505,MATCH(C357,'Validasi Vendor'!$C$5:$C$505,0)),"Belum terdaftar"))</f>
        <v/>
      </c>
      <c r="T357" s="35" t="str">
        <f aca="false">IF(E357="","",IF(L357&lt;&gt;"",IF(EOMONTH(L357,0)&gt;P357,"Dikreditkan lewat batas: periksa","Sudah dikreditkan"),IF(S357&lt;&gt;"Boleh diproses","Titik 1: periksa status vendor",IF(OR(I357&lt;&gt;"Cocok",J357&lt;&gt;"Valid"),"Titik 3: faktur bermasalah",IF(K357="Ya","Titik 2: periksa pembebanan biaya",IF(Q357&lt;0,"Titik 2: lewat batas kredit",IF(Q357&lt;=Parameter!$B$6,"Titik 2: segera kreditkan","Siap dikreditkan")))))))</f>
        <v/>
      </c>
    </row>
    <row r="358" customFormat="false" ht="15" hidden="false" customHeight="false" outlineLevel="0" collapsed="false">
      <c r="A358" s="27"/>
      <c r="B358" s="27"/>
      <c r="C358" s="28"/>
      <c r="D358" s="28"/>
      <c r="E358" s="29"/>
      <c r="F358" s="27"/>
      <c r="G358" s="30"/>
      <c r="H358" s="30"/>
      <c r="I358" s="27"/>
      <c r="J358" s="27"/>
      <c r="K358" s="27"/>
      <c r="L358" s="29"/>
      <c r="M358" s="27"/>
      <c r="N358" s="31" t="str">
        <f aca="false">IF(E358="","",EOMONTH(E358,0))</f>
        <v/>
      </c>
      <c r="O358" s="32" t="str">
        <f aca="false">IF(E358="","",EOMONTH(E358,0)+Parameter!$B$5)</f>
        <v/>
      </c>
      <c r="P358" s="32" t="str">
        <f aca="false">IF(E358="","",EOMONTH(E358,Parameter!$B$4))</f>
        <v/>
      </c>
      <c r="Q358" s="33" t="str">
        <f aca="false">IF(OR(E358="",L358&lt;&gt;""),"",P358-Parameter!$B$9)</f>
        <v/>
      </c>
      <c r="R358" s="34" t="str">
        <f aca="false">IF(OR(G358="",G358=0,H358=""),"",H358/G358)</f>
        <v/>
      </c>
      <c r="S358" s="35" t="str">
        <f aca="false">IF(C358="","",IFERROR(INDEX('Validasi Vendor'!$J$5:$J$505,MATCH(C358,'Validasi Vendor'!$C$5:$C$505,0)),"Belum terdaftar"))</f>
        <v/>
      </c>
      <c r="T358" s="35" t="str">
        <f aca="false">IF(E358="","",IF(L358&lt;&gt;"",IF(EOMONTH(L358,0)&gt;P358,"Dikreditkan lewat batas: periksa","Sudah dikreditkan"),IF(S358&lt;&gt;"Boleh diproses","Titik 1: periksa status vendor",IF(OR(I358&lt;&gt;"Cocok",J358&lt;&gt;"Valid"),"Titik 3: faktur bermasalah",IF(K358="Ya","Titik 2: periksa pembebanan biaya",IF(Q358&lt;0,"Titik 2: lewat batas kredit",IF(Q358&lt;=Parameter!$B$6,"Titik 2: segera kreditkan","Siap dikreditkan")))))))</f>
        <v/>
      </c>
    </row>
    <row r="359" customFormat="false" ht="15" hidden="false" customHeight="false" outlineLevel="0" collapsed="false">
      <c r="A359" s="27"/>
      <c r="B359" s="27"/>
      <c r="C359" s="28"/>
      <c r="D359" s="28"/>
      <c r="E359" s="29"/>
      <c r="F359" s="27"/>
      <c r="G359" s="30"/>
      <c r="H359" s="30"/>
      <c r="I359" s="27"/>
      <c r="J359" s="27"/>
      <c r="K359" s="27"/>
      <c r="L359" s="29"/>
      <c r="M359" s="27"/>
      <c r="N359" s="31" t="str">
        <f aca="false">IF(E359="","",EOMONTH(E359,0))</f>
        <v/>
      </c>
      <c r="O359" s="32" t="str">
        <f aca="false">IF(E359="","",EOMONTH(E359,0)+Parameter!$B$5)</f>
        <v/>
      </c>
      <c r="P359" s="32" t="str">
        <f aca="false">IF(E359="","",EOMONTH(E359,Parameter!$B$4))</f>
        <v/>
      </c>
      <c r="Q359" s="33" t="str">
        <f aca="false">IF(OR(E359="",L359&lt;&gt;""),"",P359-Parameter!$B$9)</f>
        <v/>
      </c>
      <c r="R359" s="34" t="str">
        <f aca="false">IF(OR(G359="",G359=0,H359=""),"",H359/G359)</f>
        <v/>
      </c>
      <c r="S359" s="35" t="str">
        <f aca="false">IF(C359="","",IFERROR(INDEX('Validasi Vendor'!$J$5:$J$505,MATCH(C359,'Validasi Vendor'!$C$5:$C$505,0)),"Belum terdaftar"))</f>
        <v/>
      </c>
      <c r="T359" s="35" t="str">
        <f aca="false">IF(E359="","",IF(L359&lt;&gt;"",IF(EOMONTH(L359,0)&gt;P359,"Dikreditkan lewat batas: periksa","Sudah dikreditkan"),IF(S359&lt;&gt;"Boleh diproses","Titik 1: periksa status vendor",IF(OR(I359&lt;&gt;"Cocok",J359&lt;&gt;"Valid"),"Titik 3: faktur bermasalah",IF(K359="Ya","Titik 2: periksa pembebanan biaya",IF(Q359&lt;0,"Titik 2: lewat batas kredit",IF(Q359&lt;=Parameter!$B$6,"Titik 2: segera kreditkan","Siap dikreditkan")))))))</f>
        <v/>
      </c>
    </row>
    <row r="360" customFormat="false" ht="15" hidden="false" customHeight="false" outlineLevel="0" collapsed="false">
      <c r="A360" s="27"/>
      <c r="B360" s="27"/>
      <c r="C360" s="28"/>
      <c r="D360" s="28"/>
      <c r="E360" s="29"/>
      <c r="F360" s="27"/>
      <c r="G360" s="30"/>
      <c r="H360" s="30"/>
      <c r="I360" s="27"/>
      <c r="J360" s="27"/>
      <c r="K360" s="27"/>
      <c r="L360" s="29"/>
      <c r="M360" s="27"/>
      <c r="N360" s="31" t="str">
        <f aca="false">IF(E360="","",EOMONTH(E360,0))</f>
        <v/>
      </c>
      <c r="O360" s="32" t="str">
        <f aca="false">IF(E360="","",EOMONTH(E360,0)+Parameter!$B$5)</f>
        <v/>
      </c>
      <c r="P360" s="32" t="str">
        <f aca="false">IF(E360="","",EOMONTH(E360,Parameter!$B$4))</f>
        <v/>
      </c>
      <c r="Q360" s="33" t="str">
        <f aca="false">IF(OR(E360="",L360&lt;&gt;""),"",P360-Parameter!$B$9)</f>
        <v/>
      </c>
      <c r="R360" s="34" t="str">
        <f aca="false">IF(OR(G360="",G360=0,H360=""),"",H360/G360)</f>
        <v/>
      </c>
      <c r="S360" s="35" t="str">
        <f aca="false">IF(C360="","",IFERROR(INDEX('Validasi Vendor'!$J$5:$J$505,MATCH(C360,'Validasi Vendor'!$C$5:$C$505,0)),"Belum terdaftar"))</f>
        <v/>
      </c>
      <c r="T360" s="35" t="str">
        <f aca="false">IF(E360="","",IF(L360&lt;&gt;"",IF(EOMONTH(L360,0)&gt;P360,"Dikreditkan lewat batas: periksa","Sudah dikreditkan"),IF(S360&lt;&gt;"Boleh diproses","Titik 1: periksa status vendor",IF(OR(I360&lt;&gt;"Cocok",J360&lt;&gt;"Valid"),"Titik 3: faktur bermasalah",IF(K360="Ya","Titik 2: periksa pembebanan biaya",IF(Q360&lt;0,"Titik 2: lewat batas kredit",IF(Q360&lt;=Parameter!$B$6,"Titik 2: segera kreditkan","Siap dikreditkan")))))))</f>
        <v/>
      </c>
    </row>
    <row r="361" customFormat="false" ht="15" hidden="false" customHeight="false" outlineLevel="0" collapsed="false">
      <c r="A361" s="27"/>
      <c r="B361" s="27"/>
      <c r="C361" s="28"/>
      <c r="D361" s="28"/>
      <c r="E361" s="29"/>
      <c r="F361" s="27"/>
      <c r="G361" s="30"/>
      <c r="H361" s="30"/>
      <c r="I361" s="27"/>
      <c r="J361" s="27"/>
      <c r="K361" s="27"/>
      <c r="L361" s="29"/>
      <c r="M361" s="27"/>
      <c r="N361" s="31" t="str">
        <f aca="false">IF(E361="","",EOMONTH(E361,0))</f>
        <v/>
      </c>
      <c r="O361" s="32" t="str">
        <f aca="false">IF(E361="","",EOMONTH(E361,0)+Parameter!$B$5)</f>
        <v/>
      </c>
      <c r="P361" s="32" t="str">
        <f aca="false">IF(E361="","",EOMONTH(E361,Parameter!$B$4))</f>
        <v/>
      </c>
      <c r="Q361" s="33" t="str">
        <f aca="false">IF(OR(E361="",L361&lt;&gt;""),"",P361-Parameter!$B$9)</f>
        <v/>
      </c>
      <c r="R361" s="34" t="str">
        <f aca="false">IF(OR(G361="",G361=0,H361=""),"",H361/G361)</f>
        <v/>
      </c>
      <c r="S361" s="35" t="str">
        <f aca="false">IF(C361="","",IFERROR(INDEX('Validasi Vendor'!$J$5:$J$505,MATCH(C361,'Validasi Vendor'!$C$5:$C$505,0)),"Belum terdaftar"))</f>
        <v/>
      </c>
      <c r="T361" s="35" t="str">
        <f aca="false">IF(E361="","",IF(L361&lt;&gt;"",IF(EOMONTH(L361,0)&gt;P361,"Dikreditkan lewat batas: periksa","Sudah dikreditkan"),IF(S361&lt;&gt;"Boleh diproses","Titik 1: periksa status vendor",IF(OR(I361&lt;&gt;"Cocok",J361&lt;&gt;"Valid"),"Titik 3: faktur bermasalah",IF(K361="Ya","Titik 2: periksa pembebanan biaya",IF(Q361&lt;0,"Titik 2: lewat batas kredit",IF(Q361&lt;=Parameter!$B$6,"Titik 2: segera kreditkan","Siap dikreditkan")))))))</f>
        <v/>
      </c>
    </row>
    <row r="362" customFormat="false" ht="15" hidden="false" customHeight="false" outlineLevel="0" collapsed="false">
      <c r="A362" s="27"/>
      <c r="B362" s="27"/>
      <c r="C362" s="28"/>
      <c r="D362" s="28"/>
      <c r="E362" s="29"/>
      <c r="F362" s="27"/>
      <c r="G362" s="30"/>
      <c r="H362" s="30"/>
      <c r="I362" s="27"/>
      <c r="J362" s="27"/>
      <c r="K362" s="27"/>
      <c r="L362" s="29"/>
      <c r="M362" s="27"/>
      <c r="N362" s="31" t="str">
        <f aca="false">IF(E362="","",EOMONTH(E362,0))</f>
        <v/>
      </c>
      <c r="O362" s="32" t="str">
        <f aca="false">IF(E362="","",EOMONTH(E362,0)+Parameter!$B$5)</f>
        <v/>
      </c>
      <c r="P362" s="32" t="str">
        <f aca="false">IF(E362="","",EOMONTH(E362,Parameter!$B$4))</f>
        <v/>
      </c>
      <c r="Q362" s="33" t="str">
        <f aca="false">IF(OR(E362="",L362&lt;&gt;""),"",P362-Parameter!$B$9)</f>
        <v/>
      </c>
      <c r="R362" s="34" t="str">
        <f aca="false">IF(OR(G362="",G362=0,H362=""),"",H362/G362)</f>
        <v/>
      </c>
      <c r="S362" s="35" t="str">
        <f aca="false">IF(C362="","",IFERROR(INDEX('Validasi Vendor'!$J$5:$J$505,MATCH(C362,'Validasi Vendor'!$C$5:$C$505,0)),"Belum terdaftar"))</f>
        <v/>
      </c>
      <c r="T362" s="35" t="str">
        <f aca="false">IF(E362="","",IF(L362&lt;&gt;"",IF(EOMONTH(L362,0)&gt;P362,"Dikreditkan lewat batas: periksa","Sudah dikreditkan"),IF(S362&lt;&gt;"Boleh diproses","Titik 1: periksa status vendor",IF(OR(I362&lt;&gt;"Cocok",J362&lt;&gt;"Valid"),"Titik 3: faktur bermasalah",IF(K362="Ya","Titik 2: periksa pembebanan biaya",IF(Q362&lt;0,"Titik 2: lewat batas kredit",IF(Q362&lt;=Parameter!$B$6,"Titik 2: segera kreditkan","Siap dikreditkan")))))))</f>
        <v/>
      </c>
    </row>
    <row r="363" customFormat="false" ht="15" hidden="false" customHeight="false" outlineLevel="0" collapsed="false">
      <c r="A363" s="27"/>
      <c r="B363" s="27"/>
      <c r="C363" s="28"/>
      <c r="D363" s="28"/>
      <c r="E363" s="29"/>
      <c r="F363" s="27"/>
      <c r="G363" s="30"/>
      <c r="H363" s="30"/>
      <c r="I363" s="27"/>
      <c r="J363" s="27"/>
      <c r="K363" s="27"/>
      <c r="L363" s="29"/>
      <c r="M363" s="27"/>
      <c r="N363" s="31" t="str">
        <f aca="false">IF(E363="","",EOMONTH(E363,0))</f>
        <v/>
      </c>
      <c r="O363" s="32" t="str">
        <f aca="false">IF(E363="","",EOMONTH(E363,0)+Parameter!$B$5)</f>
        <v/>
      </c>
      <c r="P363" s="32" t="str">
        <f aca="false">IF(E363="","",EOMONTH(E363,Parameter!$B$4))</f>
        <v/>
      </c>
      <c r="Q363" s="33" t="str">
        <f aca="false">IF(OR(E363="",L363&lt;&gt;""),"",P363-Parameter!$B$9)</f>
        <v/>
      </c>
      <c r="R363" s="34" t="str">
        <f aca="false">IF(OR(G363="",G363=0,H363=""),"",H363/G363)</f>
        <v/>
      </c>
      <c r="S363" s="35" t="str">
        <f aca="false">IF(C363="","",IFERROR(INDEX('Validasi Vendor'!$J$5:$J$505,MATCH(C363,'Validasi Vendor'!$C$5:$C$505,0)),"Belum terdaftar"))</f>
        <v/>
      </c>
      <c r="T363" s="35" t="str">
        <f aca="false">IF(E363="","",IF(L363&lt;&gt;"",IF(EOMONTH(L363,0)&gt;P363,"Dikreditkan lewat batas: periksa","Sudah dikreditkan"),IF(S363&lt;&gt;"Boleh diproses","Titik 1: periksa status vendor",IF(OR(I363&lt;&gt;"Cocok",J363&lt;&gt;"Valid"),"Titik 3: faktur bermasalah",IF(K363="Ya","Titik 2: periksa pembebanan biaya",IF(Q363&lt;0,"Titik 2: lewat batas kredit",IF(Q363&lt;=Parameter!$B$6,"Titik 2: segera kreditkan","Siap dikreditkan")))))))</f>
        <v/>
      </c>
    </row>
    <row r="364" customFormat="false" ht="15" hidden="false" customHeight="false" outlineLevel="0" collapsed="false">
      <c r="A364" s="27"/>
      <c r="B364" s="27"/>
      <c r="C364" s="28"/>
      <c r="D364" s="28"/>
      <c r="E364" s="29"/>
      <c r="F364" s="27"/>
      <c r="G364" s="30"/>
      <c r="H364" s="30"/>
      <c r="I364" s="27"/>
      <c r="J364" s="27"/>
      <c r="K364" s="27"/>
      <c r="L364" s="29"/>
      <c r="M364" s="27"/>
      <c r="N364" s="31" t="str">
        <f aca="false">IF(E364="","",EOMONTH(E364,0))</f>
        <v/>
      </c>
      <c r="O364" s="32" t="str">
        <f aca="false">IF(E364="","",EOMONTH(E364,0)+Parameter!$B$5)</f>
        <v/>
      </c>
      <c r="P364" s="32" t="str">
        <f aca="false">IF(E364="","",EOMONTH(E364,Parameter!$B$4))</f>
        <v/>
      </c>
      <c r="Q364" s="33" t="str">
        <f aca="false">IF(OR(E364="",L364&lt;&gt;""),"",P364-Parameter!$B$9)</f>
        <v/>
      </c>
      <c r="R364" s="34" t="str">
        <f aca="false">IF(OR(G364="",G364=0,H364=""),"",H364/G364)</f>
        <v/>
      </c>
      <c r="S364" s="35" t="str">
        <f aca="false">IF(C364="","",IFERROR(INDEX('Validasi Vendor'!$J$5:$J$505,MATCH(C364,'Validasi Vendor'!$C$5:$C$505,0)),"Belum terdaftar"))</f>
        <v/>
      </c>
      <c r="T364" s="35" t="str">
        <f aca="false">IF(E364="","",IF(L364&lt;&gt;"",IF(EOMONTH(L364,0)&gt;P364,"Dikreditkan lewat batas: periksa","Sudah dikreditkan"),IF(S364&lt;&gt;"Boleh diproses","Titik 1: periksa status vendor",IF(OR(I364&lt;&gt;"Cocok",J364&lt;&gt;"Valid"),"Titik 3: faktur bermasalah",IF(K364="Ya","Titik 2: periksa pembebanan biaya",IF(Q364&lt;0,"Titik 2: lewat batas kredit",IF(Q364&lt;=Parameter!$B$6,"Titik 2: segera kreditkan","Siap dikreditkan")))))))</f>
        <v/>
      </c>
    </row>
    <row r="365" customFormat="false" ht="15" hidden="false" customHeight="false" outlineLevel="0" collapsed="false">
      <c r="A365" s="27"/>
      <c r="B365" s="27"/>
      <c r="C365" s="28"/>
      <c r="D365" s="28"/>
      <c r="E365" s="29"/>
      <c r="F365" s="27"/>
      <c r="G365" s="30"/>
      <c r="H365" s="30"/>
      <c r="I365" s="27"/>
      <c r="J365" s="27"/>
      <c r="K365" s="27"/>
      <c r="L365" s="29"/>
      <c r="M365" s="27"/>
      <c r="N365" s="31" t="str">
        <f aca="false">IF(E365="","",EOMONTH(E365,0))</f>
        <v/>
      </c>
      <c r="O365" s="32" t="str">
        <f aca="false">IF(E365="","",EOMONTH(E365,0)+Parameter!$B$5)</f>
        <v/>
      </c>
      <c r="P365" s="32" t="str">
        <f aca="false">IF(E365="","",EOMONTH(E365,Parameter!$B$4))</f>
        <v/>
      </c>
      <c r="Q365" s="33" t="str">
        <f aca="false">IF(OR(E365="",L365&lt;&gt;""),"",P365-Parameter!$B$9)</f>
        <v/>
      </c>
      <c r="R365" s="34" t="str">
        <f aca="false">IF(OR(G365="",G365=0,H365=""),"",H365/G365)</f>
        <v/>
      </c>
      <c r="S365" s="35" t="str">
        <f aca="false">IF(C365="","",IFERROR(INDEX('Validasi Vendor'!$J$5:$J$505,MATCH(C365,'Validasi Vendor'!$C$5:$C$505,0)),"Belum terdaftar"))</f>
        <v/>
      </c>
      <c r="T365" s="35" t="str">
        <f aca="false">IF(E365="","",IF(L365&lt;&gt;"",IF(EOMONTH(L365,0)&gt;P365,"Dikreditkan lewat batas: periksa","Sudah dikreditkan"),IF(S365&lt;&gt;"Boleh diproses","Titik 1: periksa status vendor",IF(OR(I365&lt;&gt;"Cocok",J365&lt;&gt;"Valid"),"Titik 3: faktur bermasalah",IF(K365="Ya","Titik 2: periksa pembebanan biaya",IF(Q365&lt;0,"Titik 2: lewat batas kredit",IF(Q365&lt;=Parameter!$B$6,"Titik 2: segera kreditkan","Siap dikreditkan")))))))</f>
        <v/>
      </c>
    </row>
    <row r="366" customFormat="false" ht="15" hidden="false" customHeight="false" outlineLevel="0" collapsed="false">
      <c r="A366" s="27"/>
      <c r="B366" s="27"/>
      <c r="C366" s="28"/>
      <c r="D366" s="28"/>
      <c r="E366" s="29"/>
      <c r="F366" s="27"/>
      <c r="G366" s="30"/>
      <c r="H366" s="30"/>
      <c r="I366" s="27"/>
      <c r="J366" s="27"/>
      <c r="K366" s="27"/>
      <c r="L366" s="29"/>
      <c r="M366" s="27"/>
      <c r="N366" s="31" t="str">
        <f aca="false">IF(E366="","",EOMONTH(E366,0))</f>
        <v/>
      </c>
      <c r="O366" s="32" t="str">
        <f aca="false">IF(E366="","",EOMONTH(E366,0)+Parameter!$B$5)</f>
        <v/>
      </c>
      <c r="P366" s="32" t="str">
        <f aca="false">IF(E366="","",EOMONTH(E366,Parameter!$B$4))</f>
        <v/>
      </c>
      <c r="Q366" s="33" t="str">
        <f aca="false">IF(OR(E366="",L366&lt;&gt;""),"",P366-Parameter!$B$9)</f>
        <v/>
      </c>
      <c r="R366" s="34" t="str">
        <f aca="false">IF(OR(G366="",G366=0,H366=""),"",H366/G366)</f>
        <v/>
      </c>
      <c r="S366" s="35" t="str">
        <f aca="false">IF(C366="","",IFERROR(INDEX('Validasi Vendor'!$J$5:$J$505,MATCH(C366,'Validasi Vendor'!$C$5:$C$505,0)),"Belum terdaftar"))</f>
        <v/>
      </c>
      <c r="T366" s="35" t="str">
        <f aca="false">IF(E366="","",IF(L366&lt;&gt;"",IF(EOMONTH(L366,0)&gt;P366,"Dikreditkan lewat batas: periksa","Sudah dikreditkan"),IF(S366&lt;&gt;"Boleh diproses","Titik 1: periksa status vendor",IF(OR(I366&lt;&gt;"Cocok",J366&lt;&gt;"Valid"),"Titik 3: faktur bermasalah",IF(K366="Ya","Titik 2: periksa pembebanan biaya",IF(Q366&lt;0,"Titik 2: lewat batas kredit",IF(Q366&lt;=Parameter!$B$6,"Titik 2: segera kreditkan","Siap dikreditkan")))))))</f>
        <v/>
      </c>
    </row>
    <row r="367" customFormat="false" ht="15" hidden="false" customHeight="false" outlineLevel="0" collapsed="false">
      <c r="A367" s="27"/>
      <c r="B367" s="27"/>
      <c r="C367" s="28"/>
      <c r="D367" s="28"/>
      <c r="E367" s="29"/>
      <c r="F367" s="27"/>
      <c r="G367" s="30"/>
      <c r="H367" s="30"/>
      <c r="I367" s="27"/>
      <c r="J367" s="27"/>
      <c r="K367" s="27"/>
      <c r="L367" s="29"/>
      <c r="M367" s="27"/>
      <c r="N367" s="31" t="str">
        <f aca="false">IF(E367="","",EOMONTH(E367,0))</f>
        <v/>
      </c>
      <c r="O367" s="32" t="str">
        <f aca="false">IF(E367="","",EOMONTH(E367,0)+Parameter!$B$5)</f>
        <v/>
      </c>
      <c r="P367" s="32" t="str">
        <f aca="false">IF(E367="","",EOMONTH(E367,Parameter!$B$4))</f>
        <v/>
      </c>
      <c r="Q367" s="33" t="str">
        <f aca="false">IF(OR(E367="",L367&lt;&gt;""),"",P367-Parameter!$B$9)</f>
        <v/>
      </c>
      <c r="R367" s="34" t="str">
        <f aca="false">IF(OR(G367="",G367=0,H367=""),"",H367/G367)</f>
        <v/>
      </c>
      <c r="S367" s="35" t="str">
        <f aca="false">IF(C367="","",IFERROR(INDEX('Validasi Vendor'!$J$5:$J$505,MATCH(C367,'Validasi Vendor'!$C$5:$C$505,0)),"Belum terdaftar"))</f>
        <v/>
      </c>
      <c r="T367" s="35" t="str">
        <f aca="false">IF(E367="","",IF(L367&lt;&gt;"",IF(EOMONTH(L367,0)&gt;P367,"Dikreditkan lewat batas: periksa","Sudah dikreditkan"),IF(S367&lt;&gt;"Boleh diproses","Titik 1: periksa status vendor",IF(OR(I367&lt;&gt;"Cocok",J367&lt;&gt;"Valid"),"Titik 3: faktur bermasalah",IF(K367="Ya","Titik 2: periksa pembebanan biaya",IF(Q367&lt;0,"Titik 2: lewat batas kredit",IF(Q367&lt;=Parameter!$B$6,"Titik 2: segera kreditkan","Siap dikreditkan")))))))</f>
        <v/>
      </c>
    </row>
    <row r="368" customFormat="false" ht="15" hidden="false" customHeight="false" outlineLevel="0" collapsed="false">
      <c r="A368" s="27"/>
      <c r="B368" s="27"/>
      <c r="C368" s="28"/>
      <c r="D368" s="28"/>
      <c r="E368" s="29"/>
      <c r="F368" s="27"/>
      <c r="G368" s="30"/>
      <c r="H368" s="30"/>
      <c r="I368" s="27"/>
      <c r="J368" s="27"/>
      <c r="K368" s="27"/>
      <c r="L368" s="29"/>
      <c r="M368" s="27"/>
      <c r="N368" s="31" t="str">
        <f aca="false">IF(E368="","",EOMONTH(E368,0))</f>
        <v/>
      </c>
      <c r="O368" s="32" t="str">
        <f aca="false">IF(E368="","",EOMONTH(E368,0)+Parameter!$B$5)</f>
        <v/>
      </c>
      <c r="P368" s="32" t="str">
        <f aca="false">IF(E368="","",EOMONTH(E368,Parameter!$B$4))</f>
        <v/>
      </c>
      <c r="Q368" s="33" t="str">
        <f aca="false">IF(OR(E368="",L368&lt;&gt;""),"",P368-Parameter!$B$9)</f>
        <v/>
      </c>
      <c r="R368" s="34" t="str">
        <f aca="false">IF(OR(G368="",G368=0,H368=""),"",H368/G368)</f>
        <v/>
      </c>
      <c r="S368" s="35" t="str">
        <f aca="false">IF(C368="","",IFERROR(INDEX('Validasi Vendor'!$J$5:$J$505,MATCH(C368,'Validasi Vendor'!$C$5:$C$505,0)),"Belum terdaftar"))</f>
        <v/>
      </c>
      <c r="T368" s="35" t="str">
        <f aca="false">IF(E368="","",IF(L368&lt;&gt;"",IF(EOMONTH(L368,0)&gt;P368,"Dikreditkan lewat batas: periksa","Sudah dikreditkan"),IF(S368&lt;&gt;"Boleh diproses","Titik 1: periksa status vendor",IF(OR(I368&lt;&gt;"Cocok",J368&lt;&gt;"Valid"),"Titik 3: faktur bermasalah",IF(K368="Ya","Titik 2: periksa pembebanan biaya",IF(Q368&lt;0,"Titik 2: lewat batas kredit",IF(Q368&lt;=Parameter!$B$6,"Titik 2: segera kreditkan","Siap dikreditkan")))))))</f>
        <v/>
      </c>
    </row>
    <row r="369" customFormat="false" ht="15" hidden="false" customHeight="false" outlineLevel="0" collapsed="false">
      <c r="A369" s="27"/>
      <c r="B369" s="27"/>
      <c r="C369" s="28"/>
      <c r="D369" s="28"/>
      <c r="E369" s="29"/>
      <c r="F369" s="27"/>
      <c r="G369" s="30"/>
      <c r="H369" s="30"/>
      <c r="I369" s="27"/>
      <c r="J369" s="27"/>
      <c r="K369" s="27"/>
      <c r="L369" s="29"/>
      <c r="M369" s="27"/>
      <c r="N369" s="31" t="str">
        <f aca="false">IF(E369="","",EOMONTH(E369,0))</f>
        <v/>
      </c>
      <c r="O369" s="32" t="str">
        <f aca="false">IF(E369="","",EOMONTH(E369,0)+Parameter!$B$5)</f>
        <v/>
      </c>
      <c r="P369" s="32" t="str">
        <f aca="false">IF(E369="","",EOMONTH(E369,Parameter!$B$4))</f>
        <v/>
      </c>
      <c r="Q369" s="33" t="str">
        <f aca="false">IF(OR(E369="",L369&lt;&gt;""),"",P369-Parameter!$B$9)</f>
        <v/>
      </c>
      <c r="R369" s="34" t="str">
        <f aca="false">IF(OR(G369="",G369=0,H369=""),"",H369/G369)</f>
        <v/>
      </c>
      <c r="S369" s="35" t="str">
        <f aca="false">IF(C369="","",IFERROR(INDEX('Validasi Vendor'!$J$5:$J$505,MATCH(C369,'Validasi Vendor'!$C$5:$C$505,0)),"Belum terdaftar"))</f>
        <v/>
      </c>
      <c r="T369" s="35" t="str">
        <f aca="false">IF(E369="","",IF(L369&lt;&gt;"",IF(EOMONTH(L369,0)&gt;P369,"Dikreditkan lewat batas: periksa","Sudah dikreditkan"),IF(S369&lt;&gt;"Boleh diproses","Titik 1: periksa status vendor",IF(OR(I369&lt;&gt;"Cocok",J369&lt;&gt;"Valid"),"Titik 3: faktur bermasalah",IF(K369="Ya","Titik 2: periksa pembebanan biaya",IF(Q369&lt;0,"Titik 2: lewat batas kredit",IF(Q369&lt;=Parameter!$B$6,"Titik 2: segera kreditkan","Siap dikreditkan")))))))</f>
        <v/>
      </c>
    </row>
    <row r="370" customFormat="false" ht="15" hidden="false" customHeight="false" outlineLevel="0" collapsed="false">
      <c r="A370" s="27"/>
      <c r="B370" s="27"/>
      <c r="C370" s="28"/>
      <c r="D370" s="28"/>
      <c r="E370" s="29"/>
      <c r="F370" s="27"/>
      <c r="G370" s="30"/>
      <c r="H370" s="30"/>
      <c r="I370" s="27"/>
      <c r="J370" s="27"/>
      <c r="K370" s="27"/>
      <c r="L370" s="29"/>
      <c r="M370" s="27"/>
      <c r="N370" s="31" t="str">
        <f aca="false">IF(E370="","",EOMONTH(E370,0))</f>
        <v/>
      </c>
      <c r="O370" s="32" t="str">
        <f aca="false">IF(E370="","",EOMONTH(E370,0)+Parameter!$B$5)</f>
        <v/>
      </c>
      <c r="P370" s="32" t="str">
        <f aca="false">IF(E370="","",EOMONTH(E370,Parameter!$B$4))</f>
        <v/>
      </c>
      <c r="Q370" s="33" t="str">
        <f aca="false">IF(OR(E370="",L370&lt;&gt;""),"",P370-Parameter!$B$9)</f>
        <v/>
      </c>
      <c r="R370" s="34" t="str">
        <f aca="false">IF(OR(G370="",G370=0,H370=""),"",H370/G370)</f>
        <v/>
      </c>
      <c r="S370" s="35" t="str">
        <f aca="false">IF(C370="","",IFERROR(INDEX('Validasi Vendor'!$J$5:$J$505,MATCH(C370,'Validasi Vendor'!$C$5:$C$505,0)),"Belum terdaftar"))</f>
        <v/>
      </c>
      <c r="T370" s="35" t="str">
        <f aca="false">IF(E370="","",IF(L370&lt;&gt;"",IF(EOMONTH(L370,0)&gt;P370,"Dikreditkan lewat batas: periksa","Sudah dikreditkan"),IF(S370&lt;&gt;"Boleh diproses","Titik 1: periksa status vendor",IF(OR(I370&lt;&gt;"Cocok",J370&lt;&gt;"Valid"),"Titik 3: faktur bermasalah",IF(K370="Ya","Titik 2: periksa pembebanan biaya",IF(Q370&lt;0,"Titik 2: lewat batas kredit",IF(Q370&lt;=Parameter!$B$6,"Titik 2: segera kreditkan","Siap dikreditkan")))))))</f>
        <v/>
      </c>
    </row>
    <row r="371" customFormat="false" ht="15" hidden="false" customHeight="false" outlineLevel="0" collapsed="false">
      <c r="A371" s="27"/>
      <c r="B371" s="27"/>
      <c r="C371" s="28"/>
      <c r="D371" s="28"/>
      <c r="E371" s="29"/>
      <c r="F371" s="27"/>
      <c r="G371" s="30"/>
      <c r="H371" s="30"/>
      <c r="I371" s="27"/>
      <c r="J371" s="27"/>
      <c r="K371" s="27"/>
      <c r="L371" s="29"/>
      <c r="M371" s="27"/>
      <c r="N371" s="31" t="str">
        <f aca="false">IF(E371="","",EOMONTH(E371,0))</f>
        <v/>
      </c>
      <c r="O371" s="32" t="str">
        <f aca="false">IF(E371="","",EOMONTH(E371,0)+Parameter!$B$5)</f>
        <v/>
      </c>
      <c r="P371" s="32" t="str">
        <f aca="false">IF(E371="","",EOMONTH(E371,Parameter!$B$4))</f>
        <v/>
      </c>
      <c r="Q371" s="33" t="str">
        <f aca="false">IF(OR(E371="",L371&lt;&gt;""),"",P371-Parameter!$B$9)</f>
        <v/>
      </c>
      <c r="R371" s="34" t="str">
        <f aca="false">IF(OR(G371="",G371=0,H371=""),"",H371/G371)</f>
        <v/>
      </c>
      <c r="S371" s="35" t="str">
        <f aca="false">IF(C371="","",IFERROR(INDEX('Validasi Vendor'!$J$5:$J$505,MATCH(C371,'Validasi Vendor'!$C$5:$C$505,0)),"Belum terdaftar"))</f>
        <v/>
      </c>
      <c r="T371" s="35" t="str">
        <f aca="false">IF(E371="","",IF(L371&lt;&gt;"",IF(EOMONTH(L371,0)&gt;P371,"Dikreditkan lewat batas: periksa","Sudah dikreditkan"),IF(S371&lt;&gt;"Boleh diproses","Titik 1: periksa status vendor",IF(OR(I371&lt;&gt;"Cocok",J371&lt;&gt;"Valid"),"Titik 3: faktur bermasalah",IF(K371="Ya","Titik 2: periksa pembebanan biaya",IF(Q371&lt;0,"Titik 2: lewat batas kredit",IF(Q371&lt;=Parameter!$B$6,"Titik 2: segera kreditkan","Siap dikreditkan")))))))</f>
        <v/>
      </c>
    </row>
    <row r="372" customFormat="false" ht="15" hidden="false" customHeight="false" outlineLevel="0" collapsed="false">
      <c r="A372" s="27"/>
      <c r="B372" s="27"/>
      <c r="C372" s="28"/>
      <c r="D372" s="28"/>
      <c r="E372" s="29"/>
      <c r="F372" s="27"/>
      <c r="G372" s="30"/>
      <c r="H372" s="30"/>
      <c r="I372" s="27"/>
      <c r="J372" s="27"/>
      <c r="K372" s="27"/>
      <c r="L372" s="29"/>
      <c r="M372" s="27"/>
      <c r="N372" s="31" t="str">
        <f aca="false">IF(E372="","",EOMONTH(E372,0))</f>
        <v/>
      </c>
      <c r="O372" s="32" t="str">
        <f aca="false">IF(E372="","",EOMONTH(E372,0)+Parameter!$B$5)</f>
        <v/>
      </c>
      <c r="P372" s="32" t="str">
        <f aca="false">IF(E372="","",EOMONTH(E372,Parameter!$B$4))</f>
        <v/>
      </c>
      <c r="Q372" s="33" t="str">
        <f aca="false">IF(OR(E372="",L372&lt;&gt;""),"",P372-Parameter!$B$9)</f>
        <v/>
      </c>
      <c r="R372" s="34" t="str">
        <f aca="false">IF(OR(G372="",G372=0,H372=""),"",H372/G372)</f>
        <v/>
      </c>
      <c r="S372" s="35" t="str">
        <f aca="false">IF(C372="","",IFERROR(INDEX('Validasi Vendor'!$J$5:$J$505,MATCH(C372,'Validasi Vendor'!$C$5:$C$505,0)),"Belum terdaftar"))</f>
        <v/>
      </c>
      <c r="T372" s="35" t="str">
        <f aca="false">IF(E372="","",IF(L372&lt;&gt;"",IF(EOMONTH(L372,0)&gt;P372,"Dikreditkan lewat batas: periksa","Sudah dikreditkan"),IF(S372&lt;&gt;"Boleh diproses","Titik 1: periksa status vendor",IF(OR(I372&lt;&gt;"Cocok",J372&lt;&gt;"Valid"),"Titik 3: faktur bermasalah",IF(K372="Ya","Titik 2: periksa pembebanan biaya",IF(Q372&lt;0,"Titik 2: lewat batas kredit",IF(Q372&lt;=Parameter!$B$6,"Titik 2: segera kreditkan","Siap dikreditkan")))))))</f>
        <v/>
      </c>
    </row>
    <row r="373" customFormat="false" ht="15" hidden="false" customHeight="false" outlineLevel="0" collapsed="false">
      <c r="A373" s="27"/>
      <c r="B373" s="27"/>
      <c r="C373" s="28"/>
      <c r="D373" s="28"/>
      <c r="E373" s="29"/>
      <c r="F373" s="27"/>
      <c r="G373" s="30"/>
      <c r="H373" s="30"/>
      <c r="I373" s="27"/>
      <c r="J373" s="27"/>
      <c r="K373" s="27"/>
      <c r="L373" s="29"/>
      <c r="M373" s="27"/>
      <c r="N373" s="31" t="str">
        <f aca="false">IF(E373="","",EOMONTH(E373,0))</f>
        <v/>
      </c>
      <c r="O373" s="32" t="str">
        <f aca="false">IF(E373="","",EOMONTH(E373,0)+Parameter!$B$5)</f>
        <v/>
      </c>
      <c r="P373" s="32" t="str">
        <f aca="false">IF(E373="","",EOMONTH(E373,Parameter!$B$4))</f>
        <v/>
      </c>
      <c r="Q373" s="33" t="str">
        <f aca="false">IF(OR(E373="",L373&lt;&gt;""),"",P373-Parameter!$B$9)</f>
        <v/>
      </c>
      <c r="R373" s="34" t="str">
        <f aca="false">IF(OR(G373="",G373=0,H373=""),"",H373/G373)</f>
        <v/>
      </c>
      <c r="S373" s="35" t="str">
        <f aca="false">IF(C373="","",IFERROR(INDEX('Validasi Vendor'!$J$5:$J$505,MATCH(C373,'Validasi Vendor'!$C$5:$C$505,0)),"Belum terdaftar"))</f>
        <v/>
      </c>
      <c r="T373" s="35" t="str">
        <f aca="false">IF(E373="","",IF(L373&lt;&gt;"",IF(EOMONTH(L373,0)&gt;P373,"Dikreditkan lewat batas: periksa","Sudah dikreditkan"),IF(S373&lt;&gt;"Boleh diproses","Titik 1: periksa status vendor",IF(OR(I373&lt;&gt;"Cocok",J373&lt;&gt;"Valid"),"Titik 3: faktur bermasalah",IF(K373="Ya","Titik 2: periksa pembebanan biaya",IF(Q373&lt;0,"Titik 2: lewat batas kredit",IF(Q373&lt;=Parameter!$B$6,"Titik 2: segera kreditkan","Siap dikreditkan")))))))</f>
        <v/>
      </c>
    </row>
    <row r="374" customFormat="false" ht="15" hidden="false" customHeight="false" outlineLevel="0" collapsed="false">
      <c r="A374" s="27"/>
      <c r="B374" s="27"/>
      <c r="C374" s="28"/>
      <c r="D374" s="28"/>
      <c r="E374" s="29"/>
      <c r="F374" s="27"/>
      <c r="G374" s="30"/>
      <c r="H374" s="30"/>
      <c r="I374" s="27"/>
      <c r="J374" s="27"/>
      <c r="K374" s="27"/>
      <c r="L374" s="29"/>
      <c r="M374" s="27"/>
      <c r="N374" s="31" t="str">
        <f aca="false">IF(E374="","",EOMONTH(E374,0))</f>
        <v/>
      </c>
      <c r="O374" s="32" t="str">
        <f aca="false">IF(E374="","",EOMONTH(E374,0)+Parameter!$B$5)</f>
        <v/>
      </c>
      <c r="P374" s="32" t="str">
        <f aca="false">IF(E374="","",EOMONTH(E374,Parameter!$B$4))</f>
        <v/>
      </c>
      <c r="Q374" s="33" t="str">
        <f aca="false">IF(OR(E374="",L374&lt;&gt;""),"",P374-Parameter!$B$9)</f>
        <v/>
      </c>
      <c r="R374" s="34" t="str">
        <f aca="false">IF(OR(G374="",G374=0,H374=""),"",H374/G374)</f>
        <v/>
      </c>
      <c r="S374" s="35" t="str">
        <f aca="false">IF(C374="","",IFERROR(INDEX('Validasi Vendor'!$J$5:$J$505,MATCH(C374,'Validasi Vendor'!$C$5:$C$505,0)),"Belum terdaftar"))</f>
        <v/>
      </c>
      <c r="T374" s="35" t="str">
        <f aca="false">IF(E374="","",IF(L374&lt;&gt;"",IF(EOMONTH(L374,0)&gt;P374,"Dikreditkan lewat batas: periksa","Sudah dikreditkan"),IF(S374&lt;&gt;"Boleh diproses","Titik 1: periksa status vendor",IF(OR(I374&lt;&gt;"Cocok",J374&lt;&gt;"Valid"),"Titik 3: faktur bermasalah",IF(K374="Ya","Titik 2: periksa pembebanan biaya",IF(Q374&lt;0,"Titik 2: lewat batas kredit",IF(Q374&lt;=Parameter!$B$6,"Titik 2: segera kreditkan","Siap dikreditkan")))))))</f>
        <v/>
      </c>
    </row>
    <row r="375" customFormat="false" ht="15" hidden="false" customHeight="false" outlineLevel="0" collapsed="false">
      <c r="A375" s="27"/>
      <c r="B375" s="27"/>
      <c r="C375" s="28"/>
      <c r="D375" s="28"/>
      <c r="E375" s="29"/>
      <c r="F375" s="27"/>
      <c r="G375" s="30"/>
      <c r="H375" s="30"/>
      <c r="I375" s="27"/>
      <c r="J375" s="27"/>
      <c r="K375" s="27"/>
      <c r="L375" s="29"/>
      <c r="M375" s="27"/>
      <c r="N375" s="31" t="str">
        <f aca="false">IF(E375="","",EOMONTH(E375,0))</f>
        <v/>
      </c>
      <c r="O375" s="32" t="str">
        <f aca="false">IF(E375="","",EOMONTH(E375,0)+Parameter!$B$5)</f>
        <v/>
      </c>
      <c r="P375" s="32" t="str">
        <f aca="false">IF(E375="","",EOMONTH(E375,Parameter!$B$4))</f>
        <v/>
      </c>
      <c r="Q375" s="33" t="str">
        <f aca="false">IF(OR(E375="",L375&lt;&gt;""),"",P375-Parameter!$B$9)</f>
        <v/>
      </c>
      <c r="R375" s="34" t="str">
        <f aca="false">IF(OR(G375="",G375=0,H375=""),"",H375/G375)</f>
        <v/>
      </c>
      <c r="S375" s="35" t="str">
        <f aca="false">IF(C375="","",IFERROR(INDEX('Validasi Vendor'!$J$5:$J$505,MATCH(C375,'Validasi Vendor'!$C$5:$C$505,0)),"Belum terdaftar"))</f>
        <v/>
      </c>
      <c r="T375" s="35" t="str">
        <f aca="false">IF(E375="","",IF(L375&lt;&gt;"",IF(EOMONTH(L375,0)&gt;P375,"Dikreditkan lewat batas: periksa","Sudah dikreditkan"),IF(S375&lt;&gt;"Boleh diproses","Titik 1: periksa status vendor",IF(OR(I375&lt;&gt;"Cocok",J375&lt;&gt;"Valid"),"Titik 3: faktur bermasalah",IF(K375="Ya","Titik 2: periksa pembebanan biaya",IF(Q375&lt;0,"Titik 2: lewat batas kredit",IF(Q375&lt;=Parameter!$B$6,"Titik 2: segera kreditkan","Siap dikreditkan")))))))</f>
        <v/>
      </c>
    </row>
    <row r="376" customFormat="false" ht="15" hidden="false" customHeight="false" outlineLevel="0" collapsed="false">
      <c r="A376" s="27"/>
      <c r="B376" s="27"/>
      <c r="C376" s="28"/>
      <c r="D376" s="28"/>
      <c r="E376" s="29"/>
      <c r="F376" s="27"/>
      <c r="G376" s="30"/>
      <c r="H376" s="30"/>
      <c r="I376" s="27"/>
      <c r="J376" s="27"/>
      <c r="K376" s="27"/>
      <c r="L376" s="29"/>
      <c r="M376" s="27"/>
      <c r="N376" s="31" t="str">
        <f aca="false">IF(E376="","",EOMONTH(E376,0))</f>
        <v/>
      </c>
      <c r="O376" s="32" t="str">
        <f aca="false">IF(E376="","",EOMONTH(E376,0)+Parameter!$B$5)</f>
        <v/>
      </c>
      <c r="P376" s="32" t="str">
        <f aca="false">IF(E376="","",EOMONTH(E376,Parameter!$B$4))</f>
        <v/>
      </c>
      <c r="Q376" s="33" t="str">
        <f aca="false">IF(OR(E376="",L376&lt;&gt;""),"",P376-Parameter!$B$9)</f>
        <v/>
      </c>
      <c r="R376" s="34" t="str">
        <f aca="false">IF(OR(G376="",G376=0,H376=""),"",H376/G376)</f>
        <v/>
      </c>
      <c r="S376" s="35" t="str">
        <f aca="false">IF(C376="","",IFERROR(INDEX('Validasi Vendor'!$J$5:$J$505,MATCH(C376,'Validasi Vendor'!$C$5:$C$505,0)),"Belum terdaftar"))</f>
        <v/>
      </c>
      <c r="T376" s="35" t="str">
        <f aca="false">IF(E376="","",IF(L376&lt;&gt;"",IF(EOMONTH(L376,0)&gt;P376,"Dikreditkan lewat batas: periksa","Sudah dikreditkan"),IF(S376&lt;&gt;"Boleh diproses","Titik 1: periksa status vendor",IF(OR(I376&lt;&gt;"Cocok",J376&lt;&gt;"Valid"),"Titik 3: faktur bermasalah",IF(K376="Ya","Titik 2: periksa pembebanan biaya",IF(Q376&lt;0,"Titik 2: lewat batas kredit",IF(Q376&lt;=Parameter!$B$6,"Titik 2: segera kreditkan","Siap dikreditkan")))))))</f>
        <v/>
      </c>
    </row>
    <row r="377" customFormat="false" ht="15" hidden="false" customHeight="false" outlineLevel="0" collapsed="false">
      <c r="A377" s="27"/>
      <c r="B377" s="27"/>
      <c r="C377" s="28"/>
      <c r="D377" s="28"/>
      <c r="E377" s="29"/>
      <c r="F377" s="27"/>
      <c r="G377" s="30"/>
      <c r="H377" s="30"/>
      <c r="I377" s="27"/>
      <c r="J377" s="27"/>
      <c r="K377" s="27"/>
      <c r="L377" s="29"/>
      <c r="M377" s="27"/>
      <c r="N377" s="31" t="str">
        <f aca="false">IF(E377="","",EOMONTH(E377,0))</f>
        <v/>
      </c>
      <c r="O377" s="32" t="str">
        <f aca="false">IF(E377="","",EOMONTH(E377,0)+Parameter!$B$5)</f>
        <v/>
      </c>
      <c r="P377" s="32" t="str">
        <f aca="false">IF(E377="","",EOMONTH(E377,Parameter!$B$4))</f>
        <v/>
      </c>
      <c r="Q377" s="33" t="str">
        <f aca="false">IF(OR(E377="",L377&lt;&gt;""),"",P377-Parameter!$B$9)</f>
        <v/>
      </c>
      <c r="R377" s="34" t="str">
        <f aca="false">IF(OR(G377="",G377=0,H377=""),"",H377/G377)</f>
        <v/>
      </c>
      <c r="S377" s="35" t="str">
        <f aca="false">IF(C377="","",IFERROR(INDEX('Validasi Vendor'!$J$5:$J$505,MATCH(C377,'Validasi Vendor'!$C$5:$C$505,0)),"Belum terdaftar"))</f>
        <v/>
      </c>
      <c r="T377" s="35" t="str">
        <f aca="false">IF(E377="","",IF(L377&lt;&gt;"",IF(EOMONTH(L377,0)&gt;P377,"Dikreditkan lewat batas: periksa","Sudah dikreditkan"),IF(S377&lt;&gt;"Boleh diproses","Titik 1: periksa status vendor",IF(OR(I377&lt;&gt;"Cocok",J377&lt;&gt;"Valid"),"Titik 3: faktur bermasalah",IF(K377="Ya","Titik 2: periksa pembebanan biaya",IF(Q377&lt;0,"Titik 2: lewat batas kredit",IF(Q377&lt;=Parameter!$B$6,"Titik 2: segera kreditkan","Siap dikreditkan")))))))</f>
        <v/>
      </c>
    </row>
    <row r="378" customFormat="false" ht="15" hidden="false" customHeight="false" outlineLevel="0" collapsed="false">
      <c r="A378" s="27"/>
      <c r="B378" s="27"/>
      <c r="C378" s="28"/>
      <c r="D378" s="28"/>
      <c r="E378" s="29"/>
      <c r="F378" s="27"/>
      <c r="G378" s="30"/>
      <c r="H378" s="30"/>
      <c r="I378" s="27"/>
      <c r="J378" s="27"/>
      <c r="K378" s="27"/>
      <c r="L378" s="29"/>
      <c r="M378" s="27"/>
      <c r="N378" s="31" t="str">
        <f aca="false">IF(E378="","",EOMONTH(E378,0))</f>
        <v/>
      </c>
      <c r="O378" s="32" t="str">
        <f aca="false">IF(E378="","",EOMONTH(E378,0)+Parameter!$B$5)</f>
        <v/>
      </c>
      <c r="P378" s="32" t="str">
        <f aca="false">IF(E378="","",EOMONTH(E378,Parameter!$B$4))</f>
        <v/>
      </c>
      <c r="Q378" s="33" t="str">
        <f aca="false">IF(OR(E378="",L378&lt;&gt;""),"",P378-Parameter!$B$9)</f>
        <v/>
      </c>
      <c r="R378" s="34" t="str">
        <f aca="false">IF(OR(G378="",G378=0,H378=""),"",H378/G378)</f>
        <v/>
      </c>
      <c r="S378" s="35" t="str">
        <f aca="false">IF(C378="","",IFERROR(INDEX('Validasi Vendor'!$J$5:$J$505,MATCH(C378,'Validasi Vendor'!$C$5:$C$505,0)),"Belum terdaftar"))</f>
        <v/>
      </c>
      <c r="T378" s="35" t="str">
        <f aca="false">IF(E378="","",IF(L378&lt;&gt;"",IF(EOMONTH(L378,0)&gt;P378,"Dikreditkan lewat batas: periksa","Sudah dikreditkan"),IF(S378&lt;&gt;"Boleh diproses","Titik 1: periksa status vendor",IF(OR(I378&lt;&gt;"Cocok",J378&lt;&gt;"Valid"),"Titik 3: faktur bermasalah",IF(K378="Ya","Titik 2: periksa pembebanan biaya",IF(Q378&lt;0,"Titik 2: lewat batas kredit",IF(Q378&lt;=Parameter!$B$6,"Titik 2: segera kreditkan","Siap dikreditkan")))))))</f>
        <v/>
      </c>
    </row>
    <row r="379" customFormat="false" ht="15" hidden="false" customHeight="false" outlineLevel="0" collapsed="false">
      <c r="A379" s="27"/>
      <c r="B379" s="27"/>
      <c r="C379" s="28"/>
      <c r="D379" s="28"/>
      <c r="E379" s="29"/>
      <c r="F379" s="27"/>
      <c r="G379" s="30"/>
      <c r="H379" s="30"/>
      <c r="I379" s="27"/>
      <c r="J379" s="27"/>
      <c r="K379" s="27"/>
      <c r="L379" s="29"/>
      <c r="M379" s="27"/>
      <c r="N379" s="31" t="str">
        <f aca="false">IF(E379="","",EOMONTH(E379,0))</f>
        <v/>
      </c>
      <c r="O379" s="32" t="str">
        <f aca="false">IF(E379="","",EOMONTH(E379,0)+Parameter!$B$5)</f>
        <v/>
      </c>
      <c r="P379" s="32" t="str">
        <f aca="false">IF(E379="","",EOMONTH(E379,Parameter!$B$4))</f>
        <v/>
      </c>
      <c r="Q379" s="33" t="str">
        <f aca="false">IF(OR(E379="",L379&lt;&gt;""),"",P379-Parameter!$B$9)</f>
        <v/>
      </c>
      <c r="R379" s="34" t="str">
        <f aca="false">IF(OR(G379="",G379=0,H379=""),"",H379/G379)</f>
        <v/>
      </c>
      <c r="S379" s="35" t="str">
        <f aca="false">IF(C379="","",IFERROR(INDEX('Validasi Vendor'!$J$5:$J$505,MATCH(C379,'Validasi Vendor'!$C$5:$C$505,0)),"Belum terdaftar"))</f>
        <v/>
      </c>
      <c r="T379" s="35" t="str">
        <f aca="false">IF(E379="","",IF(L379&lt;&gt;"",IF(EOMONTH(L379,0)&gt;P379,"Dikreditkan lewat batas: periksa","Sudah dikreditkan"),IF(S379&lt;&gt;"Boleh diproses","Titik 1: periksa status vendor",IF(OR(I379&lt;&gt;"Cocok",J379&lt;&gt;"Valid"),"Titik 3: faktur bermasalah",IF(K379="Ya","Titik 2: periksa pembebanan biaya",IF(Q379&lt;0,"Titik 2: lewat batas kredit",IF(Q379&lt;=Parameter!$B$6,"Titik 2: segera kreditkan","Siap dikreditkan")))))))</f>
        <v/>
      </c>
    </row>
    <row r="380" customFormat="false" ht="15" hidden="false" customHeight="false" outlineLevel="0" collapsed="false">
      <c r="A380" s="27"/>
      <c r="B380" s="27"/>
      <c r="C380" s="28"/>
      <c r="D380" s="28"/>
      <c r="E380" s="29"/>
      <c r="F380" s="27"/>
      <c r="G380" s="30"/>
      <c r="H380" s="30"/>
      <c r="I380" s="27"/>
      <c r="J380" s="27"/>
      <c r="K380" s="27"/>
      <c r="L380" s="29"/>
      <c r="M380" s="27"/>
      <c r="N380" s="31" t="str">
        <f aca="false">IF(E380="","",EOMONTH(E380,0))</f>
        <v/>
      </c>
      <c r="O380" s="32" t="str">
        <f aca="false">IF(E380="","",EOMONTH(E380,0)+Parameter!$B$5)</f>
        <v/>
      </c>
      <c r="P380" s="32" t="str">
        <f aca="false">IF(E380="","",EOMONTH(E380,Parameter!$B$4))</f>
        <v/>
      </c>
      <c r="Q380" s="33" t="str">
        <f aca="false">IF(OR(E380="",L380&lt;&gt;""),"",P380-Parameter!$B$9)</f>
        <v/>
      </c>
      <c r="R380" s="34" t="str">
        <f aca="false">IF(OR(G380="",G380=0,H380=""),"",H380/G380)</f>
        <v/>
      </c>
      <c r="S380" s="35" t="str">
        <f aca="false">IF(C380="","",IFERROR(INDEX('Validasi Vendor'!$J$5:$J$505,MATCH(C380,'Validasi Vendor'!$C$5:$C$505,0)),"Belum terdaftar"))</f>
        <v/>
      </c>
      <c r="T380" s="35" t="str">
        <f aca="false">IF(E380="","",IF(L380&lt;&gt;"",IF(EOMONTH(L380,0)&gt;P380,"Dikreditkan lewat batas: periksa","Sudah dikreditkan"),IF(S380&lt;&gt;"Boleh diproses","Titik 1: periksa status vendor",IF(OR(I380&lt;&gt;"Cocok",J380&lt;&gt;"Valid"),"Titik 3: faktur bermasalah",IF(K380="Ya","Titik 2: periksa pembebanan biaya",IF(Q380&lt;0,"Titik 2: lewat batas kredit",IF(Q380&lt;=Parameter!$B$6,"Titik 2: segera kreditkan","Siap dikreditkan")))))))</f>
        <v/>
      </c>
    </row>
    <row r="381" customFormat="false" ht="15" hidden="false" customHeight="false" outlineLevel="0" collapsed="false">
      <c r="A381" s="27"/>
      <c r="B381" s="27"/>
      <c r="C381" s="28"/>
      <c r="D381" s="28"/>
      <c r="E381" s="29"/>
      <c r="F381" s="27"/>
      <c r="G381" s="30"/>
      <c r="H381" s="30"/>
      <c r="I381" s="27"/>
      <c r="J381" s="27"/>
      <c r="K381" s="27"/>
      <c r="L381" s="29"/>
      <c r="M381" s="27"/>
      <c r="N381" s="31" t="str">
        <f aca="false">IF(E381="","",EOMONTH(E381,0))</f>
        <v/>
      </c>
      <c r="O381" s="32" t="str">
        <f aca="false">IF(E381="","",EOMONTH(E381,0)+Parameter!$B$5)</f>
        <v/>
      </c>
      <c r="P381" s="32" t="str">
        <f aca="false">IF(E381="","",EOMONTH(E381,Parameter!$B$4))</f>
        <v/>
      </c>
      <c r="Q381" s="33" t="str">
        <f aca="false">IF(OR(E381="",L381&lt;&gt;""),"",P381-Parameter!$B$9)</f>
        <v/>
      </c>
      <c r="R381" s="34" t="str">
        <f aca="false">IF(OR(G381="",G381=0,H381=""),"",H381/G381)</f>
        <v/>
      </c>
      <c r="S381" s="35" t="str">
        <f aca="false">IF(C381="","",IFERROR(INDEX('Validasi Vendor'!$J$5:$J$505,MATCH(C381,'Validasi Vendor'!$C$5:$C$505,0)),"Belum terdaftar"))</f>
        <v/>
      </c>
      <c r="T381" s="35" t="str">
        <f aca="false">IF(E381="","",IF(L381&lt;&gt;"",IF(EOMONTH(L381,0)&gt;P381,"Dikreditkan lewat batas: periksa","Sudah dikreditkan"),IF(S381&lt;&gt;"Boleh diproses","Titik 1: periksa status vendor",IF(OR(I381&lt;&gt;"Cocok",J381&lt;&gt;"Valid"),"Titik 3: faktur bermasalah",IF(K381="Ya","Titik 2: periksa pembebanan biaya",IF(Q381&lt;0,"Titik 2: lewat batas kredit",IF(Q381&lt;=Parameter!$B$6,"Titik 2: segera kreditkan","Siap dikreditkan")))))))</f>
        <v/>
      </c>
    </row>
    <row r="382" customFormat="false" ht="15" hidden="false" customHeight="false" outlineLevel="0" collapsed="false">
      <c r="A382" s="27"/>
      <c r="B382" s="27"/>
      <c r="C382" s="28"/>
      <c r="D382" s="28"/>
      <c r="E382" s="29"/>
      <c r="F382" s="27"/>
      <c r="G382" s="30"/>
      <c r="H382" s="30"/>
      <c r="I382" s="27"/>
      <c r="J382" s="27"/>
      <c r="K382" s="27"/>
      <c r="L382" s="29"/>
      <c r="M382" s="27"/>
      <c r="N382" s="31" t="str">
        <f aca="false">IF(E382="","",EOMONTH(E382,0))</f>
        <v/>
      </c>
      <c r="O382" s="32" t="str">
        <f aca="false">IF(E382="","",EOMONTH(E382,0)+Parameter!$B$5)</f>
        <v/>
      </c>
      <c r="P382" s="32" t="str">
        <f aca="false">IF(E382="","",EOMONTH(E382,Parameter!$B$4))</f>
        <v/>
      </c>
      <c r="Q382" s="33" t="str">
        <f aca="false">IF(OR(E382="",L382&lt;&gt;""),"",P382-Parameter!$B$9)</f>
        <v/>
      </c>
      <c r="R382" s="34" t="str">
        <f aca="false">IF(OR(G382="",G382=0,H382=""),"",H382/G382)</f>
        <v/>
      </c>
      <c r="S382" s="35" t="str">
        <f aca="false">IF(C382="","",IFERROR(INDEX('Validasi Vendor'!$J$5:$J$505,MATCH(C382,'Validasi Vendor'!$C$5:$C$505,0)),"Belum terdaftar"))</f>
        <v/>
      </c>
      <c r="T382" s="35" t="str">
        <f aca="false">IF(E382="","",IF(L382&lt;&gt;"",IF(EOMONTH(L382,0)&gt;P382,"Dikreditkan lewat batas: periksa","Sudah dikreditkan"),IF(S382&lt;&gt;"Boleh diproses","Titik 1: periksa status vendor",IF(OR(I382&lt;&gt;"Cocok",J382&lt;&gt;"Valid"),"Titik 3: faktur bermasalah",IF(K382="Ya","Titik 2: periksa pembebanan biaya",IF(Q382&lt;0,"Titik 2: lewat batas kredit",IF(Q382&lt;=Parameter!$B$6,"Titik 2: segera kreditkan","Siap dikreditkan")))))))</f>
        <v/>
      </c>
    </row>
    <row r="383" customFormat="false" ht="15" hidden="false" customHeight="false" outlineLevel="0" collapsed="false">
      <c r="A383" s="27"/>
      <c r="B383" s="27"/>
      <c r="C383" s="28"/>
      <c r="D383" s="28"/>
      <c r="E383" s="29"/>
      <c r="F383" s="27"/>
      <c r="G383" s="30"/>
      <c r="H383" s="30"/>
      <c r="I383" s="27"/>
      <c r="J383" s="27"/>
      <c r="K383" s="27"/>
      <c r="L383" s="29"/>
      <c r="M383" s="27"/>
      <c r="N383" s="31" t="str">
        <f aca="false">IF(E383="","",EOMONTH(E383,0))</f>
        <v/>
      </c>
      <c r="O383" s="32" t="str">
        <f aca="false">IF(E383="","",EOMONTH(E383,0)+Parameter!$B$5)</f>
        <v/>
      </c>
      <c r="P383" s="32" t="str">
        <f aca="false">IF(E383="","",EOMONTH(E383,Parameter!$B$4))</f>
        <v/>
      </c>
      <c r="Q383" s="33" t="str">
        <f aca="false">IF(OR(E383="",L383&lt;&gt;""),"",P383-Parameter!$B$9)</f>
        <v/>
      </c>
      <c r="R383" s="34" t="str">
        <f aca="false">IF(OR(G383="",G383=0,H383=""),"",H383/G383)</f>
        <v/>
      </c>
      <c r="S383" s="35" t="str">
        <f aca="false">IF(C383="","",IFERROR(INDEX('Validasi Vendor'!$J$5:$J$505,MATCH(C383,'Validasi Vendor'!$C$5:$C$505,0)),"Belum terdaftar"))</f>
        <v/>
      </c>
      <c r="T383" s="35" t="str">
        <f aca="false">IF(E383="","",IF(L383&lt;&gt;"",IF(EOMONTH(L383,0)&gt;P383,"Dikreditkan lewat batas: periksa","Sudah dikreditkan"),IF(S383&lt;&gt;"Boleh diproses","Titik 1: periksa status vendor",IF(OR(I383&lt;&gt;"Cocok",J383&lt;&gt;"Valid"),"Titik 3: faktur bermasalah",IF(K383="Ya","Titik 2: periksa pembebanan biaya",IF(Q383&lt;0,"Titik 2: lewat batas kredit",IF(Q383&lt;=Parameter!$B$6,"Titik 2: segera kreditkan","Siap dikreditkan")))))))</f>
        <v/>
      </c>
    </row>
    <row r="384" customFormat="false" ht="15" hidden="false" customHeight="false" outlineLevel="0" collapsed="false">
      <c r="A384" s="27"/>
      <c r="B384" s="27"/>
      <c r="C384" s="28"/>
      <c r="D384" s="28"/>
      <c r="E384" s="29"/>
      <c r="F384" s="27"/>
      <c r="G384" s="30"/>
      <c r="H384" s="30"/>
      <c r="I384" s="27"/>
      <c r="J384" s="27"/>
      <c r="K384" s="27"/>
      <c r="L384" s="29"/>
      <c r="M384" s="27"/>
      <c r="N384" s="31" t="str">
        <f aca="false">IF(E384="","",EOMONTH(E384,0))</f>
        <v/>
      </c>
      <c r="O384" s="32" t="str">
        <f aca="false">IF(E384="","",EOMONTH(E384,0)+Parameter!$B$5)</f>
        <v/>
      </c>
      <c r="P384" s="32" t="str">
        <f aca="false">IF(E384="","",EOMONTH(E384,Parameter!$B$4))</f>
        <v/>
      </c>
      <c r="Q384" s="33" t="str">
        <f aca="false">IF(OR(E384="",L384&lt;&gt;""),"",P384-Parameter!$B$9)</f>
        <v/>
      </c>
      <c r="R384" s="34" t="str">
        <f aca="false">IF(OR(G384="",G384=0,H384=""),"",H384/G384)</f>
        <v/>
      </c>
      <c r="S384" s="35" t="str">
        <f aca="false">IF(C384="","",IFERROR(INDEX('Validasi Vendor'!$J$5:$J$505,MATCH(C384,'Validasi Vendor'!$C$5:$C$505,0)),"Belum terdaftar"))</f>
        <v/>
      </c>
      <c r="T384" s="35" t="str">
        <f aca="false">IF(E384="","",IF(L384&lt;&gt;"",IF(EOMONTH(L384,0)&gt;P384,"Dikreditkan lewat batas: periksa","Sudah dikreditkan"),IF(S384&lt;&gt;"Boleh diproses","Titik 1: periksa status vendor",IF(OR(I384&lt;&gt;"Cocok",J384&lt;&gt;"Valid"),"Titik 3: faktur bermasalah",IF(K384="Ya","Titik 2: periksa pembebanan biaya",IF(Q384&lt;0,"Titik 2: lewat batas kredit",IF(Q384&lt;=Parameter!$B$6,"Titik 2: segera kreditkan","Siap dikreditkan")))))))</f>
        <v/>
      </c>
    </row>
    <row r="385" customFormat="false" ht="15" hidden="false" customHeight="false" outlineLevel="0" collapsed="false">
      <c r="A385" s="27"/>
      <c r="B385" s="27"/>
      <c r="C385" s="28"/>
      <c r="D385" s="28"/>
      <c r="E385" s="29"/>
      <c r="F385" s="27"/>
      <c r="G385" s="30"/>
      <c r="H385" s="30"/>
      <c r="I385" s="27"/>
      <c r="J385" s="27"/>
      <c r="K385" s="27"/>
      <c r="L385" s="29"/>
      <c r="M385" s="27"/>
      <c r="N385" s="31" t="str">
        <f aca="false">IF(E385="","",EOMONTH(E385,0))</f>
        <v/>
      </c>
      <c r="O385" s="32" t="str">
        <f aca="false">IF(E385="","",EOMONTH(E385,0)+Parameter!$B$5)</f>
        <v/>
      </c>
      <c r="P385" s="32" t="str">
        <f aca="false">IF(E385="","",EOMONTH(E385,Parameter!$B$4))</f>
        <v/>
      </c>
      <c r="Q385" s="33" t="str">
        <f aca="false">IF(OR(E385="",L385&lt;&gt;""),"",P385-Parameter!$B$9)</f>
        <v/>
      </c>
      <c r="R385" s="34" t="str">
        <f aca="false">IF(OR(G385="",G385=0,H385=""),"",H385/G385)</f>
        <v/>
      </c>
      <c r="S385" s="35" t="str">
        <f aca="false">IF(C385="","",IFERROR(INDEX('Validasi Vendor'!$J$5:$J$505,MATCH(C385,'Validasi Vendor'!$C$5:$C$505,0)),"Belum terdaftar"))</f>
        <v/>
      </c>
      <c r="T385" s="35" t="str">
        <f aca="false">IF(E385="","",IF(L385&lt;&gt;"",IF(EOMONTH(L385,0)&gt;P385,"Dikreditkan lewat batas: periksa","Sudah dikreditkan"),IF(S385&lt;&gt;"Boleh diproses","Titik 1: periksa status vendor",IF(OR(I385&lt;&gt;"Cocok",J385&lt;&gt;"Valid"),"Titik 3: faktur bermasalah",IF(K385="Ya","Titik 2: periksa pembebanan biaya",IF(Q385&lt;0,"Titik 2: lewat batas kredit",IF(Q385&lt;=Parameter!$B$6,"Titik 2: segera kreditkan","Siap dikreditkan")))))))</f>
        <v/>
      </c>
    </row>
    <row r="386" customFormat="false" ht="15" hidden="false" customHeight="false" outlineLevel="0" collapsed="false">
      <c r="A386" s="27"/>
      <c r="B386" s="27"/>
      <c r="C386" s="28"/>
      <c r="D386" s="28"/>
      <c r="E386" s="29"/>
      <c r="F386" s="27"/>
      <c r="G386" s="30"/>
      <c r="H386" s="30"/>
      <c r="I386" s="27"/>
      <c r="J386" s="27"/>
      <c r="K386" s="27"/>
      <c r="L386" s="29"/>
      <c r="M386" s="27"/>
      <c r="N386" s="31" t="str">
        <f aca="false">IF(E386="","",EOMONTH(E386,0))</f>
        <v/>
      </c>
      <c r="O386" s="32" t="str">
        <f aca="false">IF(E386="","",EOMONTH(E386,0)+Parameter!$B$5)</f>
        <v/>
      </c>
      <c r="P386" s="32" t="str">
        <f aca="false">IF(E386="","",EOMONTH(E386,Parameter!$B$4))</f>
        <v/>
      </c>
      <c r="Q386" s="33" t="str">
        <f aca="false">IF(OR(E386="",L386&lt;&gt;""),"",P386-Parameter!$B$9)</f>
        <v/>
      </c>
      <c r="R386" s="34" t="str">
        <f aca="false">IF(OR(G386="",G386=0,H386=""),"",H386/G386)</f>
        <v/>
      </c>
      <c r="S386" s="35" t="str">
        <f aca="false">IF(C386="","",IFERROR(INDEX('Validasi Vendor'!$J$5:$J$505,MATCH(C386,'Validasi Vendor'!$C$5:$C$505,0)),"Belum terdaftar"))</f>
        <v/>
      </c>
      <c r="T386" s="35" t="str">
        <f aca="false">IF(E386="","",IF(L386&lt;&gt;"",IF(EOMONTH(L386,0)&gt;P386,"Dikreditkan lewat batas: periksa","Sudah dikreditkan"),IF(S386&lt;&gt;"Boleh diproses","Titik 1: periksa status vendor",IF(OR(I386&lt;&gt;"Cocok",J386&lt;&gt;"Valid"),"Titik 3: faktur bermasalah",IF(K386="Ya","Titik 2: periksa pembebanan biaya",IF(Q386&lt;0,"Titik 2: lewat batas kredit",IF(Q386&lt;=Parameter!$B$6,"Titik 2: segera kreditkan","Siap dikreditkan")))))))</f>
        <v/>
      </c>
    </row>
    <row r="387" customFormat="false" ht="15" hidden="false" customHeight="false" outlineLevel="0" collapsed="false">
      <c r="A387" s="27"/>
      <c r="B387" s="27"/>
      <c r="C387" s="28"/>
      <c r="D387" s="28"/>
      <c r="E387" s="29"/>
      <c r="F387" s="27"/>
      <c r="G387" s="30"/>
      <c r="H387" s="30"/>
      <c r="I387" s="27"/>
      <c r="J387" s="27"/>
      <c r="K387" s="27"/>
      <c r="L387" s="29"/>
      <c r="M387" s="27"/>
      <c r="N387" s="31" t="str">
        <f aca="false">IF(E387="","",EOMONTH(E387,0))</f>
        <v/>
      </c>
      <c r="O387" s="32" t="str">
        <f aca="false">IF(E387="","",EOMONTH(E387,0)+Parameter!$B$5)</f>
        <v/>
      </c>
      <c r="P387" s="32" t="str">
        <f aca="false">IF(E387="","",EOMONTH(E387,Parameter!$B$4))</f>
        <v/>
      </c>
      <c r="Q387" s="33" t="str">
        <f aca="false">IF(OR(E387="",L387&lt;&gt;""),"",P387-Parameter!$B$9)</f>
        <v/>
      </c>
      <c r="R387" s="34" t="str">
        <f aca="false">IF(OR(G387="",G387=0,H387=""),"",H387/G387)</f>
        <v/>
      </c>
      <c r="S387" s="35" t="str">
        <f aca="false">IF(C387="","",IFERROR(INDEX('Validasi Vendor'!$J$5:$J$505,MATCH(C387,'Validasi Vendor'!$C$5:$C$505,0)),"Belum terdaftar"))</f>
        <v/>
      </c>
      <c r="T387" s="35" t="str">
        <f aca="false">IF(E387="","",IF(L387&lt;&gt;"",IF(EOMONTH(L387,0)&gt;P387,"Dikreditkan lewat batas: periksa","Sudah dikreditkan"),IF(S387&lt;&gt;"Boleh diproses","Titik 1: periksa status vendor",IF(OR(I387&lt;&gt;"Cocok",J387&lt;&gt;"Valid"),"Titik 3: faktur bermasalah",IF(K387="Ya","Titik 2: periksa pembebanan biaya",IF(Q387&lt;0,"Titik 2: lewat batas kredit",IF(Q387&lt;=Parameter!$B$6,"Titik 2: segera kreditkan","Siap dikreditkan")))))))</f>
        <v/>
      </c>
    </row>
    <row r="388" customFormat="false" ht="15" hidden="false" customHeight="false" outlineLevel="0" collapsed="false">
      <c r="A388" s="27"/>
      <c r="B388" s="27"/>
      <c r="C388" s="28"/>
      <c r="D388" s="28"/>
      <c r="E388" s="29"/>
      <c r="F388" s="27"/>
      <c r="G388" s="30"/>
      <c r="H388" s="30"/>
      <c r="I388" s="27"/>
      <c r="J388" s="27"/>
      <c r="K388" s="27"/>
      <c r="L388" s="29"/>
      <c r="M388" s="27"/>
      <c r="N388" s="31" t="str">
        <f aca="false">IF(E388="","",EOMONTH(E388,0))</f>
        <v/>
      </c>
      <c r="O388" s="32" t="str">
        <f aca="false">IF(E388="","",EOMONTH(E388,0)+Parameter!$B$5)</f>
        <v/>
      </c>
      <c r="P388" s="32" t="str">
        <f aca="false">IF(E388="","",EOMONTH(E388,Parameter!$B$4))</f>
        <v/>
      </c>
      <c r="Q388" s="33" t="str">
        <f aca="false">IF(OR(E388="",L388&lt;&gt;""),"",P388-Parameter!$B$9)</f>
        <v/>
      </c>
      <c r="R388" s="34" t="str">
        <f aca="false">IF(OR(G388="",G388=0,H388=""),"",H388/G388)</f>
        <v/>
      </c>
      <c r="S388" s="35" t="str">
        <f aca="false">IF(C388="","",IFERROR(INDEX('Validasi Vendor'!$J$5:$J$505,MATCH(C388,'Validasi Vendor'!$C$5:$C$505,0)),"Belum terdaftar"))</f>
        <v/>
      </c>
      <c r="T388" s="35" t="str">
        <f aca="false">IF(E388="","",IF(L388&lt;&gt;"",IF(EOMONTH(L388,0)&gt;P388,"Dikreditkan lewat batas: periksa","Sudah dikreditkan"),IF(S388&lt;&gt;"Boleh diproses","Titik 1: periksa status vendor",IF(OR(I388&lt;&gt;"Cocok",J388&lt;&gt;"Valid"),"Titik 3: faktur bermasalah",IF(K388="Ya","Titik 2: periksa pembebanan biaya",IF(Q388&lt;0,"Titik 2: lewat batas kredit",IF(Q388&lt;=Parameter!$B$6,"Titik 2: segera kreditkan","Siap dikreditkan")))))))</f>
        <v/>
      </c>
    </row>
    <row r="389" customFormat="false" ht="15" hidden="false" customHeight="false" outlineLevel="0" collapsed="false">
      <c r="A389" s="27"/>
      <c r="B389" s="27"/>
      <c r="C389" s="28"/>
      <c r="D389" s="28"/>
      <c r="E389" s="29"/>
      <c r="F389" s="27"/>
      <c r="G389" s="30"/>
      <c r="H389" s="30"/>
      <c r="I389" s="27"/>
      <c r="J389" s="27"/>
      <c r="K389" s="27"/>
      <c r="L389" s="29"/>
      <c r="M389" s="27"/>
      <c r="N389" s="31" t="str">
        <f aca="false">IF(E389="","",EOMONTH(E389,0))</f>
        <v/>
      </c>
      <c r="O389" s="32" t="str">
        <f aca="false">IF(E389="","",EOMONTH(E389,0)+Parameter!$B$5)</f>
        <v/>
      </c>
      <c r="P389" s="32" t="str">
        <f aca="false">IF(E389="","",EOMONTH(E389,Parameter!$B$4))</f>
        <v/>
      </c>
      <c r="Q389" s="33" t="str">
        <f aca="false">IF(OR(E389="",L389&lt;&gt;""),"",P389-Parameter!$B$9)</f>
        <v/>
      </c>
      <c r="R389" s="34" t="str">
        <f aca="false">IF(OR(G389="",G389=0,H389=""),"",H389/G389)</f>
        <v/>
      </c>
      <c r="S389" s="35" t="str">
        <f aca="false">IF(C389="","",IFERROR(INDEX('Validasi Vendor'!$J$5:$J$505,MATCH(C389,'Validasi Vendor'!$C$5:$C$505,0)),"Belum terdaftar"))</f>
        <v/>
      </c>
      <c r="T389" s="35" t="str">
        <f aca="false">IF(E389="","",IF(L389&lt;&gt;"",IF(EOMONTH(L389,0)&gt;P389,"Dikreditkan lewat batas: periksa","Sudah dikreditkan"),IF(S389&lt;&gt;"Boleh diproses","Titik 1: periksa status vendor",IF(OR(I389&lt;&gt;"Cocok",J389&lt;&gt;"Valid"),"Titik 3: faktur bermasalah",IF(K389="Ya","Titik 2: periksa pembebanan biaya",IF(Q389&lt;0,"Titik 2: lewat batas kredit",IF(Q389&lt;=Parameter!$B$6,"Titik 2: segera kreditkan","Siap dikreditkan")))))))</f>
        <v/>
      </c>
    </row>
    <row r="390" customFormat="false" ht="15" hidden="false" customHeight="false" outlineLevel="0" collapsed="false">
      <c r="A390" s="27"/>
      <c r="B390" s="27"/>
      <c r="C390" s="28"/>
      <c r="D390" s="28"/>
      <c r="E390" s="29"/>
      <c r="F390" s="27"/>
      <c r="G390" s="30"/>
      <c r="H390" s="30"/>
      <c r="I390" s="27"/>
      <c r="J390" s="27"/>
      <c r="K390" s="27"/>
      <c r="L390" s="29"/>
      <c r="M390" s="27"/>
      <c r="N390" s="31" t="str">
        <f aca="false">IF(E390="","",EOMONTH(E390,0))</f>
        <v/>
      </c>
      <c r="O390" s="32" t="str">
        <f aca="false">IF(E390="","",EOMONTH(E390,0)+Parameter!$B$5)</f>
        <v/>
      </c>
      <c r="P390" s="32" t="str">
        <f aca="false">IF(E390="","",EOMONTH(E390,Parameter!$B$4))</f>
        <v/>
      </c>
      <c r="Q390" s="33" t="str">
        <f aca="false">IF(OR(E390="",L390&lt;&gt;""),"",P390-Parameter!$B$9)</f>
        <v/>
      </c>
      <c r="R390" s="34" t="str">
        <f aca="false">IF(OR(G390="",G390=0,H390=""),"",H390/G390)</f>
        <v/>
      </c>
      <c r="S390" s="35" t="str">
        <f aca="false">IF(C390="","",IFERROR(INDEX('Validasi Vendor'!$J$5:$J$505,MATCH(C390,'Validasi Vendor'!$C$5:$C$505,0)),"Belum terdaftar"))</f>
        <v/>
      </c>
      <c r="T390" s="35" t="str">
        <f aca="false">IF(E390="","",IF(L390&lt;&gt;"",IF(EOMONTH(L390,0)&gt;P390,"Dikreditkan lewat batas: periksa","Sudah dikreditkan"),IF(S390&lt;&gt;"Boleh diproses","Titik 1: periksa status vendor",IF(OR(I390&lt;&gt;"Cocok",J390&lt;&gt;"Valid"),"Titik 3: faktur bermasalah",IF(K390="Ya","Titik 2: periksa pembebanan biaya",IF(Q390&lt;0,"Titik 2: lewat batas kredit",IF(Q390&lt;=Parameter!$B$6,"Titik 2: segera kreditkan","Siap dikreditkan")))))))</f>
        <v/>
      </c>
    </row>
    <row r="391" customFormat="false" ht="15" hidden="false" customHeight="false" outlineLevel="0" collapsed="false">
      <c r="A391" s="27"/>
      <c r="B391" s="27"/>
      <c r="C391" s="28"/>
      <c r="D391" s="28"/>
      <c r="E391" s="29"/>
      <c r="F391" s="27"/>
      <c r="G391" s="30"/>
      <c r="H391" s="30"/>
      <c r="I391" s="27"/>
      <c r="J391" s="27"/>
      <c r="K391" s="27"/>
      <c r="L391" s="29"/>
      <c r="M391" s="27"/>
      <c r="N391" s="31" t="str">
        <f aca="false">IF(E391="","",EOMONTH(E391,0))</f>
        <v/>
      </c>
      <c r="O391" s="32" t="str">
        <f aca="false">IF(E391="","",EOMONTH(E391,0)+Parameter!$B$5)</f>
        <v/>
      </c>
      <c r="P391" s="32" t="str">
        <f aca="false">IF(E391="","",EOMONTH(E391,Parameter!$B$4))</f>
        <v/>
      </c>
      <c r="Q391" s="33" t="str">
        <f aca="false">IF(OR(E391="",L391&lt;&gt;""),"",P391-Parameter!$B$9)</f>
        <v/>
      </c>
      <c r="R391" s="34" t="str">
        <f aca="false">IF(OR(G391="",G391=0,H391=""),"",H391/G391)</f>
        <v/>
      </c>
      <c r="S391" s="35" t="str">
        <f aca="false">IF(C391="","",IFERROR(INDEX('Validasi Vendor'!$J$5:$J$505,MATCH(C391,'Validasi Vendor'!$C$5:$C$505,0)),"Belum terdaftar"))</f>
        <v/>
      </c>
      <c r="T391" s="35" t="str">
        <f aca="false">IF(E391="","",IF(L391&lt;&gt;"",IF(EOMONTH(L391,0)&gt;P391,"Dikreditkan lewat batas: periksa","Sudah dikreditkan"),IF(S391&lt;&gt;"Boleh diproses","Titik 1: periksa status vendor",IF(OR(I391&lt;&gt;"Cocok",J391&lt;&gt;"Valid"),"Titik 3: faktur bermasalah",IF(K391="Ya","Titik 2: periksa pembebanan biaya",IF(Q391&lt;0,"Titik 2: lewat batas kredit",IF(Q391&lt;=Parameter!$B$6,"Titik 2: segera kreditkan","Siap dikreditkan")))))))</f>
        <v/>
      </c>
    </row>
    <row r="392" customFormat="false" ht="15" hidden="false" customHeight="false" outlineLevel="0" collapsed="false">
      <c r="A392" s="27"/>
      <c r="B392" s="27"/>
      <c r="C392" s="28"/>
      <c r="D392" s="28"/>
      <c r="E392" s="29"/>
      <c r="F392" s="27"/>
      <c r="G392" s="30"/>
      <c r="H392" s="30"/>
      <c r="I392" s="27"/>
      <c r="J392" s="27"/>
      <c r="K392" s="27"/>
      <c r="L392" s="29"/>
      <c r="M392" s="27"/>
      <c r="N392" s="31" t="str">
        <f aca="false">IF(E392="","",EOMONTH(E392,0))</f>
        <v/>
      </c>
      <c r="O392" s="32" t="str">
        <f aca="false">IF(E392="","",EOMONTH(E392,0)+Parameter!$B$5)</f>
        <v/>
      </c>
      <c r="P392" s="32" t="str">
        <f aca="false">IF(E392="","",EOMONTH(E392,Parameter!$B$4))</f>
        <v/>
      </c>
      <c r="Q392" s="33" t="str">
        <f aca="false">IF(OR(E392="",L392&lt;&gt;""),"",P392-Parameter!$B$9)</f>
        <v/>
      </c>
      <c r="R392" s="34" t="str">
        <f aca="false">IF(OR(G392="",G392=0,H392=""),"",H392/G392)</f>
        <v/>
      </c>
      <c r="S392" s="35" t="str">
        <f aca="false">IF(C392="","",IFERROR(INDEX('Validasi Vendor'!$J$5:$J$505,MATCH(C392,'Validasi Vendor'!$C$5:$C$505,0)),"Belum terdaftar"))</f>
        <v/>
      </c>
      <c r="T392" s="35" t="str">
        <f aca="false">IF(E392="","",IF(L392&lt;&gt;"",IF(EOMONTH(L392,0)&gt;P392,"Dikreditkan lewat batas: periksa","Sudah dikreditkan"),IF(S392&lt;&gt;"Boleh diproses","Titik 1: periksa status vendor",IF(OR(I392&lt;&gt;"Cocok",J392&lt;&gt;"Valid"),"Titik 3: faktur bermasalah",IF(K392="Ya","Titik 2: periksa pembebanan biaya",IF(Q392&lt;0,"Titik 2: lewat batas kredit",IF(Q392&lt;=Parameter!$B$6,"Titik 2: segera kreditkan","Siap dikreditkan")))))))</f>
        <v/>
      </c>
    </row>
    <row r="393" customFormat="false" ht="15" hidden="false" customHeight="false" outlineLevel="0" collapsed="false">
      <c r="A393" s="27"/>
      <c r="B393" s="27"/>
      <c r="C393" s="28"/>
      <c r="D393" s="28"/>
      <c r="E393" s="29"/>
      <c r="F393" s="27"/>
      <c r="G393" s="30"/>
      <c r="H393" s="30"/>
      <c r="I393" s="27"/>
      <c r="J393" s="27"/>
      <c r="K393" s="27"/>
      <c r="L393" s="29"/>
      <c r="M393" s="27"/>
      <c r="N393" s="31" t="str">
        <f aca="false">IF(E393="","",EOMONTH(E393,0))</f>
        <v/>
      </c>
      <c r="O393" s="32" t="str">
        <f aca="false">IF(E393="","",EOMONTH(E393,0)+Parameter!$B$5)</f>
        <v/>
      </c>
      <c r="P393" s="32" t="str">
        <f aca="false">IF(E393="","",EOMONTH(E393,Parameter!$B$4))</f>
        <v/>
      </c>
      <c r="Q393" s="33" t="str">
        <f aca="false">IF(OR(E393="",L393&lt;&gt;""),"",P393-Parameter!$B$9)</f>
        <v/>
      </c>
      <c r="R393" s="34" t="str">
        <f aca="false">IF(OR(G393="",G393=0,H393=""),"",H393/G393)</f>
        <v/>
      </c>
      <c r="S393" s="35" t="str">
        <f aca="false">IF(C393="","",IFERROR(INDEX('Validasi Vendor'!$J$5:$J$505,MATCH(C393,'Validasi Vendor'!$C$5:$C$505,0)),"Belum terdaftar"))</f>
        <v/>
      </c>
      <c r="T393" s="35" t="str">
        <f aca="false">IF(E393="","",IF(L393&lt;&gt;"",IF(EOMONTH(L393,0)&gt;P393,"Dikreditkan lewat batas: periksa","Sudah dikreditkan"),IF(S393&lt;&gt;"Boleh diproses","Titik 1: periksa status vendor",IF(OR(I393&lt;&gt;"Cocok",J393&lt;&gt;"Valid"),"Titik 3: faktur bermasalah",IF(K393="Ya","Titik 2: periksa pembebanan biaya",IF(Q393&lt;0,"Titik 2: lewat batas kredit",IF(Q393&lt;=Parameter!$B$6,"Titik 2: segera kreditkan","Siap dikreditkan")))))))</f>
        <v/>
      </c>
    </row>
    <row r="394" customFormat="false" ht="15" hidden="false" customHeight="false" outlineLevel="0" collapsed="false">
      <c r="A394" s="27"/>
      <c r="B394" s="27"/>
      <c r="C394" s="28"/>
      <c r="D394" s="28"/>
      <c r="E394" s="29"/>
      <c r="F394" s="27"/>
      <c r="G394" s="30"/>
      <c r="H394" s="30"/>
      <c r="I394" s="27"/>
      <c r="J394" s="27"/>
      <c r="K394" s="27"/>
      <c r="L394" s="29"/>
      <c r="M394" s="27"/>
      <c r="N394" s="31" t="str">
        <f aca="false">IF(E394="","",EOMONTH(E394,0))</f>
        <v/>
      </c>
      <c r="O394" s="32" t="str">
        <f aca="false">IF(E394="","",EOMONTH(E394,0)+Parameter!$B$5)</f>
        <v/>
      </c>
      <c r="P394" s="32" t="str">
        <f aca="false">IF(E394="","",EOMONTH(E394,Parameter!$B$4))</f>
        <v/>
      </c>
      <c r="Q394" s="33" t="str">
        <f aca="false">IF(OR(E394="",L394&lt;&gt;""),"",P394-Parameter!$B$9)</f>
        <v/>
      </c>
      <c r="R394" s="34" t="str">
        <f aca="false">IF(OR(G394="",G394=0,H394=""),"",H394/G394)</f>
        <v/>
      </c>
      <c r="S394" s="35" t="str">
        <f aca="false">IF(C394="","",IFERROR(INDEX('Validasi Vendor'!$J$5:$J$505,MATCH(C394,'Validasi Vendor'!$C$5:$C$505,0)),"Belum terdaftar"))</f>
        <v/>
      </c>
      <c r="T394" s="35" t="str">
        <f aca="false">IF(E394="","",IF(L394&lt;&gt;"",IF(EOMONTH(L394,0)&gt;P394,"Dikreditkan lewat batas: periksa","Sudah dikreditkan"),IF(S394&lt;&gt;"Boleh diproses","Titik 1: periksa status vendor",IF(OR(I394&lt;&gt;"Cocok",J394&lt;&gt;"Valid"),"Titik 3: faktur bermasalah",IF(K394="Ya","Titik 2: periksa pembebanan biaya",IF(Q394&lt;0,"Titik 2: lewat batas kredit",IF(Q394&lt;=Parameter!$B$6,"Titik 2: segera kreditkan","Siap dikreditkan")))))))</f>
        <v/>
      </c>
    </row>
    <row r="395" customFormat="false" ht="15" hidden="false" customHeight="false" outlineLevel="0" collapsed="false">
      <c r="A395" s="27"/>
      <c r="B395" s="27"/>
      <c r="C395" s="28"/>
      <c r="D395" s="28"/>
      <c r="E395" s="29"/>
      <c r="F395" s="27"/>
      <c r="G395" s="30"/>
      <c r="H395" s="30"/>
      <c r="I395" s="27"/>
      <c r="J395" s="27"/>
      <c r="K395" s="27"/>
      <c r="L395" s="29"/>
      <c r="M395" s="27"/>
      <c r="N395" s="31" t="str">
        <f aca="false">IF(E395="","",EOMONTH(E395,0))</f>
        <v/>
      </c>
      <c r="O395" s="32" t="str">
        <f aca="false">IF(E395="","",EOMONTH(E395,0)+Parameter!$B$5)</f>
        <v/>
      </c>
      <c r="P395" s="32" t="str">
        <f aca="false">IF(E395="","",EOMONTH(E395,Parameter!$B$4))</f>
        <v/>
      </c>
      <c r="Q395" s="33" t="str">
        <f aca="false">IF(OR(E395="",L395&lt;&gt;""),"",P395-Parameter!$B$9)</f>
        <v/>
      </c>
      <c r="R395" s="34" t="str">
        <f aca="false">IF(OR(G395="",G395=0,H395=""),"",H395/G395)</f>
        <v/>
      </c>
      <c r="S395" s="35" t="str">
        <f aca="false">IF(C395="","",IFERROR(INDEX('Validasi Vendor'!$J$5:$J$505,MATCH(C395,'Validasi Vendor'!$C$5:$C$505,0)),"Belum terdaftar"))</f>
        <v/>
      </c>
      <c r="T395" s="35" t="str">
        <f aca="false">IF(E395="","",IF(L395&lt;&gt;"",IF(EOMONTH(L395,0)&gt;P395,"Dikreditkan lewat batas: periksa","Sudah dikreditkan"),IF(S395&lt;&gt;"Boleh diproses","Titik 1: periksa status vendor",IF(OR(I395&lt;&gt;"Cocok",J395&lt;&gt;"Valid"),"Titik 3: faktur bermasalah",IF(K395="Ya","Titik 2: periksa pembebanan biaya",IF(Q395&lt;0,"Titik 2: lewat batas kredit",IF(Q395&lt;=Parameter!$B$6,"Titik 2: segera kreditkan","Siap dikreditkan")))))))</f>
        <v/>
      </c>
    </row>
    <row r="396" customFormat="false" ht="15" hidden="false" customHeight="false" outlineLevel="0" collapsed="false">
      <c r="A396" s="27"/>
      <c r="B396" s="27"/>
      <c r="C396" s="28"/>
      <c r="D396" s="28"/>
      <c r="E396" s="29"/>
      <c r="F396" s="27"/>
      <c r="G396" s="30"/>
      <c r="H396" s="30"/>
      <c r="I396" s="27"/>
      <c r="J396" s="27"/>
      <c r="K396" s="27"/>
      <c r="L396" s="29"/>
      <c r="M396" s="27"/>
      <c r="N396" s="31" t="str">
        <f aca="false">IF(E396="","",EOMONTH(E396,0))</f>
        <v/>
      </c>
      <c r="O396" s="32" t="str">
        <f aca="false">IF(E396="","",EOMONTH(E396,0)+Parameter!$B$5)</f>
        <v/>
      </c>
      <c r="P396" s="32" t="str">
        <f aca="false">IF(E396="","",EOMONTH(E396,Parameter!$B$4))</f>
        <v/>
      </c>
      <c r="Q396" s="33" t="str">
        <f aca="false">IF(OR(E396="",L396&lt;&gt;""),"",P396-Parameter!$B$9)</f>
        <v/>
      </c>
      <c r="R396" s="34" t="str">
        <f aca="false">IF(OR(G396="",G396=0,H396=""),"",H396/G396)</f>
        <v/>
      </c>
      <c r="S396" s="35" t="str">
        <f aca="false">IF(C396="","",IFERROR(INDEX('Validasi Vendor'!$J$5:$J$505,MATCH(C396,'Validasi Vendor'!$C$5:$C$505,0)),"Belum terdaftar"))</f>
        <v/>
      </c>
      <c r="T396" s="35" t="str">
        <f aca="false">IF(E396="","",IF(L396&lt;&gt;"",IF(EOMONTH(L396,0)&gt;P396,"Dikreditkan lewat batas: periksa","Sudah dikreditkan"),IF(S396&lt;&gt;"Boleh diproses","Titik 1: periksa status vendor",IF(OR(I396&lt;&gt;"Cocok",J396&lt;&gt;"Valid"),"Titik 3: faktur bermasalah",IF(K396="Ya","Titik 2: periksa pembebanan biaya",IF(Q396&lt;0,"Titik 2: lewat batas kredit",IF(Q396&lt;=Parameter!$B$6,"Titik 2: segera kreditkan","Siap dikreditkan")))))))</f>
        <v/>
      </c>
    </row>
    <row r="397" customFormat="false" ht="15" hidden="false" customHeight="false" outlineLevel="0" collapsed="false">
      <c r="A397" s="27"/>
      <c r="B397" s="27"/>
      <c r="C397" s="28"/>
      <c r="D397" s="28"/>
      <c r="E397" s="29"/>
      <c r="F397" s="27"/>
      <c r="G397" s="30"/>
      <c r="H397" s="30"/>
      <c r="I397" s="27"/>
      <c r="J397" s="27"/>
      <c r="K397" s="27"/>
      <c r="L397" s="29"/>
      <c r="M397" s="27"/>
      <c r="N397" s="31" t="str">
        <f aca="false">IF(E397="","",EOMONTH(E397,0))</f>
        <v/>
      </c>
      <c r="O397" s="32" t="str">
        <f aca="false">IF(E397="","",EOMONTH(E397,0)+Parameter!$B$5)</f>
        <v/>
      </c>
      <c r="P397" s="32" t="str">
        <f aca="false">IF(E397="","",EOMONTH(E397,Parameter!$B$4))</f>
        <v/>
      </c>
      <c r="Q397" s="33" t="str">
        <f aca="false">IF(OR(E397="",L397&lt;&gt;""),"",P397-Parameter!$B$9)</f>
        <v/>
      </c>
      <c r="R397" s="34" t="str">
        <f aca="false">IF(OR(G397="",G397=0,H397=""),"",H397/G397)</f>
        <v/>
      </c>
      <c r="S397" s="35" t="str">
        <f aca="false">IF(C397="","",IFERROR(INDEX('Validasi Vendor'!$J$5:$J$505,MATCH(C397,'Validasi Vendor'!$C$5:$C$505,0)),"Belum terdaftar"))</f>
        <v/>
      </c>
      <c r="T397" s="35" t="str">
        <f aca="false">IF(E397="","",IF(L397&lt;&gt;"",IF(EOMONTH(L397,0)&gt;P397,"Dikreditkan lewat batas: periksa","Sudah dikreditkan"),IF(S397&lt;&gt;"Boleh diproses","Titik 1: periksa status vendor",IF(OR(I397&lt;&gt;"Cocok",J397&lt;&gt;"Valid"),"Titik 3: faktur bermasalah",IF(K397="Ya","Titik 2: periksa pembebanan biaya",IF(Q397&lt;0,"Titik 2: lewat batas kredit",IF(Q397&lt;=Parameter!$B$6,"Titik 2: segera kreditkan","Siap dikreditkan")))))))</f>
        <v/>
      </c>
    </row>
    <row r="398" customFormat="false" ht="15" hidden="false" customHeight="false" outlineLevel="0" collapsed="false">
      <c r="A398" s="27"/>
      <c r="B398" s="27"/>
      <c r="C398" s="28"/>
      <c r="D398" s="28"/>
      <c r="E398" s="29"/>
      <c r="F398" s="27"/>
      <c r="G398" s="30"/>
      <c r="H398" s="30"/>
      <c r="I398" s="27"/>
      <c r="J398" s="27"/>
      <c r="K398" s="27"/>
      <c r="L398" s="29"/>
      <c r="M398" s="27"/>
      <c r="N398" s="31" t="str">
        <f aca="false">IF(E398="","",EOMONTH(E398,0))</f>
        <v/>
      </c>
      <c r="O398" s="32" t="str">
        <f aca="false">IF(E398="","",EOMONTH(E398,0)+Parameter!$B$5)</f>
        <v/>
      </c>
      <c r="P398" s="32" t="str">
        <f aca="false">IF(E398="","",EOMONTH(E398,Parameter!$B$4))</f>
        <v/>
      </c>
      <c r="Q398" s="33" t="str">
        <f aca="false">IF(OR(E398="",L398&lt;&gt;""),"",P398-Parameter!$B$9)</f>
        <v/>
      </c>
      <c r="R398" s="34" t="str">
        <f aca="false">IF(OR(G398="",G398=0,H398=""),"",H398/G398)</f>
        <v/>
      </c>
      <c r="S398" s="35" t="str">
        <f aca="false">IF(C398="","",IFERROR(INDEX('Validasi Vendor'!$J$5:$J$505,MATCH(C398,'Validasi Vendor'!$C$5:$C$505,0)),"Belum terdaftar"))</f>
        <v/>
      </c>
      <c r="T398" s="35" t="str">
        <f aca="false">IF(E398="","",IF(L398&lt;&gt;"",IF(EOMONTH(L398,0)&gt;P398,"Dikreditkan lewat batas: periksa","Sudah dikreditkan"),IF(S398&lt;&gt;"Boleh diproses","Titik 1: periksa status vendor",IF(OR(I398&lt;&gt;"Cocok",J398&lt;&gt;"Valid"),"Titik 3: faktur bermasalah",IF(K398="Ya","Titik 2: periksa pembebanan biaya",IF(Q398&lt;0,"Titik 2: lewat batas kredit",IF(Q398&lt;=Parameter!$B$6,"Titik 2: segera kreditkan","Siap dikreditkan")))))))</f>
        <v/>
      </c>
    </row>
    <row r="399" customFormat="false" ht="15" hidden="false" customHeight="false" outlineLevel="0" collapsed="false">
      <c r="A399" s="27"/>
      <c r="B399" s="27"/>
      <c r="C399" s="28"/>
      <c r="D399" s="28"/>
      <c r="E399" s="29"/>
      <c r="F399" s="27"/>
      <c r="G399" s="30"/>
      <c r="H399" s="30"/>
      <c r="I399" s="27"/>
      <c r="J399" s="27"/>
      <c r="K399" s="27"/>
      <c r="L399" s="29"/>
      <c r="M399" s="27"/>
      <c r="N399" s="31" t="str">
        <f aca="false">IF(E399="","",EOMONTH(E399,0))</f>
        <v/>
      </c>
      <c r="O399" s="32" t="str">
        <f aca="false">IF(E399="","",EOMONTH(E399,0)+Parameter!$B$5)</f>
        <v/>
      </c>
      <c r="P399" s="32" t="str">
        <f aca="false">IF(E399="","",EOMONTH(E399,Parameter!$B$4))</f>
        <v/>
      </c>
      <c r="Q399" s="33" t="str">
        <f aca="false">IF(OR(E399="",L399&lt;&gt;""),"",P399-Parameter!$B$9)</f>
        <v/>
      </c>
      <c r="R399" s="34" t="str">
        <f aca="false">IF(OR(G399="",G399=0,H399=""),"",H399/G399)</f>
        <v/>
      </c>
      <c r="S399" s="35" t="str">
        <f aca="false">IF(C399="","",IFERROR(INDEX('Validasi Vendor'!$J$5:$J$505,MATCH(C399,'Validasi Vendor'!$C$5:$C$505,0)),"Belum terdaftar"))</f>
        <v/>
      </c>
      <c r="T399" s="35" t="str">
        <f aca="false">IF(E399="","",IF(L399&lt;&gt;"",IF(EOMONTH(L399,0)&gt;P399,"Dikreditkan lewat batas: periksa","Sudah dikreditkan"),IF(S399&lt;&gt;"Boleh diproses","Titik 1: periksa status vendor",IF(OR(I399&lt;&gt;"Cocok",J399&lt;&gt;"Valid"),"Titik 3: faktur bermasalah",IF(K399="Ya","Titik 2: periksa pembebanan biaya",IF(Q399&lt;0,"Titik 2: lewat batas kredit",IF(Q399&lt;=Parameter!$B$6,"Titik 2: segera kreditkan","Siap dikreditkan")))))))</f>
        <v/>
      </c>
    </row>
    <row r="400" customFormat="false" ht="15" hidden="false" customHeight="false" outlineLevel="0" collapsed="false">
      <c r="A400" s="27"/>
      <c r="B400" s="27"/>
      <c r="C400" s="28"/>
      <c r="D400" s="28"/>
      <c r="E400" s="29"/>
      <c r="F400" s="27"/>
      <c r="G400" s="30"/>
      <c r="H400" s="30"/>
      <c r="I400" s="27"/>
      <c r="J400" s="27"/>
      <c r="K400" s="27"/>
      <c r="L400" s="29"/>
      <c r="M400" s="27"/>
      <c r="N400" s="31" t="str">
        <f aca="false">IF(E400="","",EOMONTH(E400,0))</f>
        <v/>
      </c>
      <c r="O400" s="32" t="str">
        <f aca="false">IF(E400="","",EOMONTH(E400,0)+Parameter!$B$5)</f>
        <v/>
      </c>
      <c r="P400" s="32" t="str">
        <f aca="false">IF(E400="","",EOMONTH(E400,Parameter!$B$4))</f>
        <v/>
      </c>
      <c r="Q400" s="33" t="str">
        <f aca="false">IF(OR(E400="",L400&lt;&gt;""),"",P400-Parameter!$B$9)</f>
        <v/>
      </c>
      <c r="R400" s="34" t="str">
        <f aca="false">IF(OR(G400="",G400=0,H400=""),"",H400/G400)</f>
        <v/>
      </c>
      <c r="S400" s="35" t="str">
        <f aca="false">IF(C400="","",IFERROR(INDEX('Validasi Vendor'!$J$5:$J$505,MATCH(C400,'Validasi Vendor'!$C$5:$C$505,0)),"Belum terdaftar"))</f>
        <v/>
      </c>
      <c r="T400" s="35" t="str">
        <f aca="false">IF(E400="","",IF(L400&lt;&gt;"",IF(EOMONTH(L400,0)&gt;P400,"Dikreditkan lewat batas: periksa","Sudah dikreditkan"),IF(S400&lt;&gt;"Boleh diproses","Titik 1: periksa status vendor",IF(OR(I400&lt;&gt;"Cocok",J400&lt;&gt;"Valid"),"Titik 3: faktur bermasalah",IF(K400="Ya","Titik 2: periksa pembebanan biaya",IF(Q400&lt;0,"Titik 2: lewat batas kredit",IF(Q400&lt;=Parameter!$B$6,"Titik 2: segera kreditkan","Siap dikreditkan")))))))</f>
        <v/>
      </c>
    </row>
    <row r="401" customFormat="false" ht="15" hidden="false" customHeight="false" outlineLevel="0" collapsed="false">
      <c r="A401" s="27"/>
      <c r="B401" s="27"/>
      <c r="C401" s="28"/>
      <c r="D401" s="28"/>
      <c r="E401" s="29"/>
      <c r="F401" s="27"/>
      <c r="G401" s="30"/>
      <c r="H401" s="30"/>
      <c r="I401" s="27"/>
      <c r="J401" s="27"/>
      <c r="K401" s="27"/>
      <c r="L401" s="29"/>
      <c r="M401" s="27"/>
      <c r="N401" s="31" t="str">
        <f aca="false">IF(E401="","",EOMONTH(E401,0))</f>
        <v/>
      </c>
      <c r="O401" s="32" t="str">
        <f aca="false">IF(E401="","",EOMONTH(E401,0)+Parameter!$B$5)</f>
        <v/>
      </c>
      <c r="P401" s="32" t="str">
        <f aca="false">IF(E401="","",EOMONTH(E401,Parameter!$B$4))</f>
        <v/>
      </c>
      <c r="Q401" s="33" t="str">
        <f aca="false">IF(OR(E401="",L401&lt;&gt;""),"",P401-Parameter!$B$9)</f>
        <v/>
      </c>
      <c r="R401" s="34" t="str">
        <f aca="false">IF(OR(G401="",G401=0,H401=""),"",H401/G401)</f>
        <v/>
      </c>
      <c r="S401" s="35" t="str">
        <f aca="false">IF(C401="","",IFERROR(INDEX('Validasi Vendor'!$J$5:$J$505,MATCH(C401,'Validasi Vendor'!$C$5:$C$505,0)),"Belum terdaftar"))</f>
        <v/>
      </c>
      <c r="T401" s="35" t="str">
        <f aca="false">IF(E401="","",IF(L401&lt;&gt;"",IF(EOMONTH(L401,0)&gt;P401,"Dikreditkan lewat batas: periksa","Sudah dikreditkan"),IF(S401&lt;&gt;"Boleh diproses","Titik 1: periksa status vendor",IF(OR(I401&lt;&gt;"Cocok",J401&lt;&gt;"Valid"),"Titik 3: faktur bermasalah",IF(K401="Ya","Titik 2: periksa pembebanan biaya",IF(Q401&lt;0,"Titik 2: lewat batas kredit",IF(Q401&lt;=Parameter!$B$6,"Titik 2: segera kreditkan","Siap dikreditkan")))))))</f>
        <v/>
      </c>
    </row>
    <row r="402" customFormat="false" ht="15" hidden="false" customHeight="false" outlineLevel="0" collapsed="false">
      <c r="A402" s="27"/>
      <c r="B402" s="27"/>
      <c r="C402" s="28"/>
      <c r="D402" s="28"/>
      <c r="E402" s="29"/>
      <c r="F402" s="27"/>
      <c r="G402" s="30"/>
      <c r="H402" s="30"/>
      <c r="I402" s="27"/>
      <c r="J402" s="27"/>
      <c r="K402" s="27"/>
      <c r="L402" s="29"/>
      <c r="M402" s="27"/>
      <c r="N402" s="31" t="str">
        <f aca="false">IF(E402="","",EOMONTH(E402,0))</f>
        <v/>
      </c>
      <c r="O402" s="32" t="str">
        <f aca="false">IF(E402="","",EOMONTH(E402,0)+Parameter!$B$5)</f>
        <v/>
      </c>
      <c r="P402" s="32" t="str">
        <f aca="false">IF(E402="","",EOMONTH(E402,Parameter!$B$4))</f>
        <v/>
      </c>
      <c r="Q402" s="33" t="str">
        <f aca="false">IF(OR(E402="",L402&lt;&gt;""),"",P402-Parameter!$B$9)</f>
        <v/>
      </c>
      <c r="R402" s="34" t="str">
        <f aca="false">IF(OR(G402="",G402=0,H402=""),"",H402/G402)</f>
        <v/>
      </c>
      <c r="S402" s="35" t="str">
        <f aca="false">IF(C402="","",IFERROR(INDEX('Validasi Vendor'!$J$5:$J$505,MATCH(C402,'Validasi Vendor'!$C$5:$C$505,0)),"Belum terdaftar"))</f>
        <v/>
      </c>
      <c r="T402" s="35" t="str">
        <f aca="false">IF(E402="","",IF(L402&lt;&gt;"",IF(EOMONTH(L402,0)&gt;P402,"Dikreditkan lewat batas: periksa","Sudah dikreditkan"),IF(S402&lt;&gt;"Boleh diproses","Titik 1: periksa status vendor",IF(OR(I402&lt;&gt;"Cocok",J402&lt;&gt;"Valid"),"Titik 3: faktur bermasalah",IF(K402="Ya","Titik 2: periksa pembebanan biaya",IF(Q402&lt;0,"Titik 2: lewat batas kredit",IF(Q402&lt;=Parameter!$B$6,"Titik 2: segera kreditkan","Siap dikreditkan")))))))</f>
        <v/>
      </c>
    </row>
    <row r="403" customFormat="false" ht="15" hidden="false" customHeight="false" outlineLevel="0" collapsed="false">
      <c r="A403" s="27"/>
      <c r="B403" s="27"/>
      <c r="C403" s="28"/>
      <c r="D403" s="28"/>
      <c r="E403" s="29"/>
      <c r="F403" s="27"/>
      <c r="G403" s="30"/>
      <c r="H403" s="30"/>
      <c r="I403" s="27"/>
      <c r="J403" s="27"/>
      <c r="K403" s="27"/>
      <c r="L403" s="29"/>
      <c r="M403" s="27"/>
      <c r="N403" s="31" t="str">
        <f aca="false">IF(E403="","",EOMONTH(E403,0))</f>
        <v/>
      </c>
      <c r="O403" s="32" t="str">
        <f aca="false">IF(E403="","",EOMONTH(E403,0)+Parameter!$B$5)</f>
        <v/>
      </c>
      <c r="P403" s="32" t="str">
        <f aca="false">IF(E403="","",EOMONTH(E403,Parameter!$B$4))</f>
        <v/>
      </c>
      <c r="Q403" s="33" t="str">
        <f aca="false">IF(OR(E403="",L403&lt;&gt;""),"",P403-Parameter!$B$9)</f>
        <v/>
      </c>
      <c r="R403" s="34" t="str">
        <f aca="false">IF(OR(G403="",G403=0,H403=""),"",H403/G403)</f>
        <v/>
      </c>
      <c r="S403" s="35" t="str">
        <f aca="false">IF(C403="","",IFERROR(INDEX('Validasi Vendor'!$J$5:$J$505,MATCH(C403,'Validasi Vendor'!$C$5:$C$505,0)),"Belum terdaftar"))</f>
        <v/>
      </c>
      <c r="T403" s="35" t="str">
        <f aca="false">IF(E403="","",IF(L403&lt;&gt;"",IF(EOMONTH(L403,0)&gt;P403,"Dikreditkan lewat batas: periksa","Sudah dikreditkan"),IF(S403&lt;&gt;"Boleh diproses","Titik 1: periksa status vendor",IF(OR(I403&lt;&gt;"Cocok",J403&lt;&gt;"Valid"),"Titik 3: faktur bermasalah",IF(K403="Ya","Titik 2: periksa pembebanan biaya",IF(Q403&lt;0,"Titik 2: lewat batas kredit",IF(Q403&lt;=Parameter!$B$6,"Titik 2: segera kreditkan","Siap dikreditkan")))))))</f>
        <v/>
      </c>
    </row>
    <row r="404" customFormat="false" ht="15" hidden="false" customHeight="false" outlineLevel="0" collapsed="false">
      <c r="A404" s="27"/>
      <c r="B404" s="27"/>
      <c r="C404" s="28"/>
      <c r="D404" s="28"/>
      <c r="E404" s="29"/>
      <c r="F404" s="27"/>
      <c r="G404" s="30"/>
      <c r="H404" s="30"/>
      <c r="I404" s="27"/>
      <c r="J404" s="27"/>
      <c r="K404" s="27"/>
      <c r="L404" s="29"/>
      <c r="M404" s="27"/>
      <c r="N404" s="31" t="str">
        <f aca="false">IF(E404="","",EOMONTH(E404,0))</f>
        <v/>
      </c>
      <c r="O404" s="32" t="str">
        <f aca="false">IF(E404="","",EOMONTH(E404,0)+Parameter!$B$5)</f>
        <v/>
      </c>
      <c r="P404" s="32" t="str">
        <f aca="false">IF(E404="","",EOMONTH(E404,Parameter!$B$4))</f>
        <v/>
      </c>
      <c r="Q404" s="33" t="str">
        <f aca="false">IF(OR(E404="",L404&lt;&gt;""),"",P404-Parameter!$B$9)</f>
        <v/>
      </c>
      <c r="R404" s="34" t="str">
        <f aca="false">IF(OR(G404="",G404=0,H404=""),"",H404/G404)</f>
        <v/>
      </c>
      <c r="S404" s="35" t="str">
        <f aca="false">IF(C404="","",IFERROR(INDEX('Validasi Vendor'!$J$5:$J$505,MATCH(C404,'Validasi Vendor'!$C$5:$C$505,0)),"Belum terdaftar"))</f>
        <v/>
      </c>
      <c r="T404" s="35" t="str">
        <f aca="false">IF(E404="","",IF(L404&lt;&gt;"",IF(EOMONTH(L404,0)&gt;P404,"Dikreditkan lewat batas: periksa","Sudah dikreditkan"),IF(S404&lt;&gt;"Boleh diproses","Titik 1: periksa status vendor",IF(OR(I404&lt;&gt;"Cocok",J404&lt;&gt;"Valid"),"Titik 3: faktur bermasalah",IF(K404="Ya","Titik 2: periksa pembebanan biaya",IF(Q404&lt;0,"Titik 2: lewat batas kredit",IF(Q404&lt;=Parameter!$B$6,"Titik 2: segera kreditkan","Siap dikreditkan")))))))</f>
        <v/>
      </c>
    </row>
    <row r="405" customFormat="false" ht="15" hidden="false" customHeight="false" outlineLevel="0" collapsed="false">
      <c r="A405" s="27"/>
      <c r="B405" s="27"/>
      <c r="C405" s="28"/>
      <c r="D405" s="28"/>
      <c r="E405" s="29"/>
      <c r="F405" s="27"/>
      <c r="G405" s="30"/>
      <c r="H405" s="30"/>
      <c r="I405" s="27"/>
      <c r="J405" s="27"/>
      <c r="K405" s="27"/>
      <c r="L405" s="29"/>
      <c r="M405" s="27"/>
      <c r="N405" s="31" t="str">
        <f aca="false">IF(E405="","",EOMONTH(E405,0))</f>
        <v/>
      </c>
      <c r="O405" s="32" t="str">
        <f aca="false">IF(E405="","",EOMONTH(E405,0)+Parameter!$B$5)</f>
        <v/>
      </c>
      <c r="P405" s="32" t="str">
        <f aca="false">IF(E405="","",EOMONTH(E405,Parameter!$B$4))</f>
        <v/>
      </c>
      <c r="Q405" s="33" t="str">
        <f aca="false">IF(OR(E405="",L405&lt;&gt;""),"",P405-Parameter!$B$9)</f>
        <v/>
      </c>
      <c r="R405" s="34" t="str">
        <f aca="false">IF(OR(G405="",G405=0,H405=""),"",H405/G405)</f>
        <v/>
      </c>
      <c r="S405" s="35" t="str">
        <f aca="false">IF(C405="","",IFERROR(INDEX('Validasi Vendor'!$J$5:$J$505,MATCH(C405,'Validasi Vendor'!$C$5:$C$505,0)),"Belum terdaftar"))</f>
        <v/>
      </c>
      <c r="T405" s="35" t="str">
        <f aca="false">IF(E405="","",IF(L405&lt;&gt;"",IF(EOMONTH(L405,0)&gt;P405,"Dikreditkan lewat batas: periksa","Sudah dikreditkan"),IF(S405&lt;&gt;"Boleh diproses","Titik 1: periksa status vendor",IF(OR(I405&lt;&gt;"Cocok",J405&lt;&gt;"Valid"),"Titik 3: faktur bermasalah",IF(K405="Ya","Titik 2: periksa pembebanan biaya",IF(Q405&lt;0,"Titik 2: lewat batas kredit",IF(Q405&lt;=Parameter!$B$6,"Titik 2: segera kreditkan","Siap dikreditkan")))))))</f>
        <v/>
      </c>
    </row>
    <row r="406" customFormat="false" ht="15" hidden="false" customHeight="false" outlineLevel="0" collapsed="false">
      <c r="A406" s="27"/>
      <c r="B406" s="27"/>
      <c r="C406" s="28"/>
      <c r="D406" s="28"/>
      <c r="E406" s="29"/>
      <c r="F406" s="27"/>
      <c r="G406" s="30"/>
      <c r="H406" s="30"/>
      <c r="I406" s="27"/>
      <c r="J406" s="27"/>
      <c r="K406" s="27"/>
      <c r="L406" s="29"/>
      <c r="M406" s="27"/>
      <c r="N406" s="31" t="str">
        <f aca="false">IF(E406="","",EOMONTH(E406,0))</f>
        <v/>
      </c>
      <c r="O406" s="32" t="str">
        <f aca="false">IF(E406="","",EOMONTH(E406,0)+Parameter!$B$5)</f>
        <v/>
      </c>
      <c r="P406" s="32" t="str">
        <f aca="false">IF(E406="","",EOMONTH(E406,Parameter!$B$4))</f>
        <v/>
      </c>
      <c r="Q406" s="33" t="str">
        <f aca="false">IF(OR(E406="",L406&lt;&gt;""),"",P406-Parameter!$B$9)</f>
        <v/>
      </c>
      <c r="R406" s="34" t="str">
        <f aca="false">IF(OR(G406="",G406=0,H406=""),"",H406/G406)</f>
        <v/>
      </c>
      <c r="S406" s="35" t="str">
        <f aca="false">IF(C406="","",IFERROR(INDEX('Validasi Vendor'!$J$5:$J$505,MATCH(C406,'Validasi Vendor'!$C$5:$C$505,0)),"Belum terdaftar"))</f>
        <v/>
      </c>
      <c r="T406" s="35" t="str">
        <f aca="false">IF(E406="","",IF(L406&lt;&gt;"",IF(EOMONTH(L406,0)&gt;P406,"Dikreditkan lewat batas: periksa","Sudah dikreditkan"),IF(S406&lt;&gt;"Boleh diproses","Titik 1: periksa status vendor",IF(OR(I406&lt;&gt;"Cocok",J406&lt;&gt;"Valid"),"Titik 3: faktur bermasalah",IF(K406="Ya","Titik 2: periksa pembebanan biaya",IF(Q406&lt;0,"Titik 2: lewat batas kredit",IF(Q406&lt;=Parameter!$B$6,"Titik 2: segera kreditkan","Siap dikreditkan")))))))</f>
        <v/>
      </c>
    </row>
    <row r="407" customFormat="false" ht="15" hidden="false" customHeight="false" outlineLevel="0" collapsed="false">
      <c r="A407" s="27"/>
      <c r="B407" s="27"/>
      <c r="C407" s="28"/>
      <c r="D407" s="28"/>
      <c r="E407" s="29"/>
      <c r="F407" s="27"/>
      <c r="G407" s="30"/>
      <c r="H407" s="30"/>
      <c r="I407" s="27"/>
      <c r="J407" s="27"/>
      <c r="K407" s="27"/>
      <c r="L407" s="29"/>
      <c r="M407" s="27"/>
      <c r="N407" s="31" t="str">
        <f aca="false">IF(E407="","",EOMONTH(E407,0))</f>
        <v/>
      </c>
      <c r="O407" s="32" t="str">
        <f aca="false">IF(E407="","",EOMONTH(E407,0)+Parameter!$B$5)</f>
        <v/>
      </c>
      <c r="P407" s="32" t="str">
        <f aca="false">IF(E407="","",EOMONTH(E407,Parameter!$B$4))</f>
        <v/>
      </c>
      <c r="Q407" s="33" t="str">
        <f aca="false">IF(OR(E407="",L407&lt;&gt;""),"",P407-Parameter!$B$9)</f>
        <v/>
      </c>
      <c r="R407" s="34" t="str">
        <f aca="false">IF(OR(G407="",G407=0,H407=""),"",H407/G407)</f>
        <v/>
      </c>
      <c r="S407" s="35" t="str">
        <f aca="false">IF(C407="","",IFERROR(INDEX('Validasi Vendor'!$J$5:$J$505,MATCH(C407,'Validasi Vendor'!$C$5:$C$505,0)),"Belum terdaftar"))</f>
        <v/>
      </c>
      <c r="T407" s="35" t="str">
        <f aca="false">IF(E407="","",IF(L407&lt;&gt;"",IF(EOMONTH(L407,0)&gt;P407,"Dikreditkan lewat batas: periksa","Sudah dikreditkan"),IF(S407&lt;&gt;"Boleh diproses","Titik 1: periksa status vendor",IF(OR(I407&lt;&gt;"Cocok",J407&lt;&gt;"Valid"),"Titik 3: faktur bermasalah",IF(K407="Ya","Titik 2: periksa pembebanan biaya",IF(Q407&lt;0,"Titik 2: lewat batas kredit",IF(Q407&lt;=Parameter!$B$6,"Titik 2: segera kreditkan","Siap dikreditkan")))))))</f>
        <v/>
      </c>
    </row>
    <row r="408" customFormat="false" ht="15" hidden="false" customHeight="false" outlineLevel="0" collapsed="false">
      <c r="A408" s="27"/>
      <c r="B408" s="27"/>
      <c r="C408" s="28"/>
      <c r="D408" s="28"/>
      <c r="E408" s="29"/>
      <c r="F408" s="27"/>
      <c r="G408" s="30"/>
      <c r="H408" s="30"/>
      <c r="I408" s="27"/>
      <c r="J408" s="27"/>
      <c r="K408" s="27"/>
      <c r="L408" s="29"/>
      <c r="M408" s="27"/>
      <c r="N408" s="31" t="str">
        <f aca="false">IF(E408="","",EOMONTH(E408,0))</f>
        <v/>
      </c>
      <c r="O408" s="32" t="str">
        <f aca="false">IF(E408="","",EOMONTH(E408,0)+Parameter!$B$5)</f>
        <v/>
      </c>
      <c r="P408" s="32" t="str">
        <f aca="false">IF(E408="","",EOMONTH(E408,Parameter!$B$4))</f>
        <v/>
      </c>
      <c r="Q408" s="33" t="str">
        <f aca="false">IF(OR(E408="",L408&lt;&gt;""),"",P408-Parameter!$B$9)</f>
        <v/>
      </c>
      <c r="R408" s="34" t="str">
        <f aca="false">IF(OR(G408="",G408=0,H408=""),"",H408/G408)</f>
        <v/>
      </c>
      <c r="S408" s="35" t="str">
        <f aca="false">IF(C408="","",IFERROR(INDEX('Validasi Vendor'!$J$5:$J$505,MATCH(C408,'Validasi Vendor'!$C$5:$C$505,0)),"Belum terdaftar"))</f>
        <v/>
      </c>
      <c r="T408" s="35" t="str">
        <f aca="false">IF(E408="","",IF(L408&lt;&gt;"",IF(EOMONTH(L408,0)&gt;P408,"Dikreditkan lewat batas: periksa","Sudah dikreditkan"),IF(S408&lt;&gt;"Boleh diproses","Titik 1: periksa status vendor",IF(OR(I408&lt;&gt;"Cocok",J408&lt;&gt;"Valid"),"Titik 3: faktur bermasalah",IF(K408="Ya","Titik 2: periksa pembebanan biaya",IF(Q408&lt;0,"Titik 2: lewat batas kredit",IF(Q408&lt;=Parameter!$B$6,"Titik 2: segera kreditkan","Siap dikreditkan")))))))</f>
        <v/>
      </c>
    </row>
    <row r="409" customFormat="false" ht="15" hidden="false" customHeight="false" outlineLevel="0" collapsed="false">
      <c r="A409" s="27"/>
      <c r="B409" s="27"/>
      <c r="C409" s="28"/>
      <c r="D409" s="28"/>
      <c r="E409" s="29"/>
      <c r="F409" s="27"/>
      <c r="G409" s="30"/>
      <c r="H409" s="30"/>
      <c r="I409" s="27"/>
      <c r="J409" s="27"/>
      <c r="K409" s="27"/>
      <c r="L409" s="29"/>
      <c r="M409" s="27"/>
      <c r="N409" s="31" t="str">
        <f aca="false">IF(E409="","",EOMONTH(E409,0))</f>
        <v/>
      </c>
      <c r="O409" s="32" t="str">
        <f aca="false">IF(E409="","",EOMONTH(E409,0)+Parameter!$B$5)</f>
        <v/>
      </c>
      <c r="P409" s="32" t="str">
        <f aca="false">IF(E409="","",EOMONTH(E409,Parameter!$B$4))</f>
        <v/>
      </c>
      <c r="Q409" s="33" t="str">
        <f aca="false">IF(OR(E409="",L409&lt;&gt;""),"",P409-Parameter!$B$9)</f>
        <v/>
      </c>
      <c r="R409" s="34" t="str">
        <f aca="false">IF(OR(G409="",G409=0,H409=""),"",H409/G409)</f>
        <v/>
      </c>
      <c r="S409" s="35" t="str">
        <f aca="false">IF(C409="","",IFERROR(INDEX('Validasi Vendor'!$J$5:$J$505,MATCH(C409,'Validasi Vendor'!$C$5:$C$505,0)),"Belum terdaftar"))</f>
        <v/>
      </c>
      <c r="T409" s="35" t="str">
        <f aca="false">IF(E409="","",IF(L409&lt;&gt;"",IF(EOMONTH(L409,0)&gt;P409,"Dikreditkan lewat batas: periksa","Sudah dikreditkan"),IF(S409&lt;&gt;"Boleh diproses","Titik 1: periksa status vendor",IF(OR(I409&lt;&gt;"Cocok",J409&lt;&gt;"Valid"),"Titik 3: faktur bermasalah",IF(K409="Ya","Titik 2: periksa pembebanan biaya",IF(Q409&lt;0,"Titik 2: lewat batas kredit",IF(Q409&lt;=Parameter!$B$6,"Titik 2: segera kreditkan","Siap dikreditkan")))))))</f>
        <v/>
      </c>
    </row>
    <row r="410" customFormat="false" ht="15" hidden="false" customHeight="false" outlineLevel="0" collapsed="false">
      <c r="A410" s="27"/>
      <c r="B410" s="27"/>
      <c r="C410" s="28"/>
      <c r="D410" s="28"/>
      <c r="E410" s="29"/>
      <c r="F410" s="27"/>
      <c r="G410" s="30"/>
      <c r="H410" s="30"/>
      <c r="I410" s="27"/>
      <c r="J410" s="27"/>
      <c r="K410" s="27"/>
      <c r="L410" s="29"/>
      <c r="M410" s="27"/>
      <c r="N410" s="31" t="str">
        <f aca="false">IF(E410="","",EOMONTH(E410,0))</f>
        <v/>
      </c>
      <c r="O410" s="32" t="str">
        <f aca="false">IF(E410="","",EOMONTH(E410,0)+Parameter!$B$5)</f>
        <v/>
      </c>
      <c r="P410" s="32" t="str">
        <f aca="false">IF(E410="","",EOMONTH(E410,Parameter!$B$4))</f>
        <v/>
      </c>
      <c r="Q410" s="33" t="str">
        <f aca="false">IF(OR(E410="",L410&lt;&gt;""),"",P410-Parameter!$B$9)</f>
        <v/>
      </c>
      <c r="R410" s="34" t="str">
        <f aca="false">IF(OR(G410="",G410=0,H410=""),"",H410/G410)</f>
        <v/>
      </c>
      <c r="S410" s="35" t="str">
        <f aca="false">IF(C410="","",IFERROR(INDEX('Validasi Vendor'!$J$5:$J$505,MATCH(C410,'Validasi Vendor'!$C$5:$C$505,0)),"Belum terdaftar"))</f>
        <v/>
      </c>
      <c r="T410" s="35" t="str">
        <f aca="false">IF(E410="","",IF(L410&lt;&gt;"",IF(EOMONTH(L410,0)&gt;P410,"Dikreditkan lewat batas: periksa","Sudah dikreditkan"),IF(S410&lt;&gt;"Boleh diproses","Titik 1: periksa status vendor",IF(OR(I410&lt;&gt;"Cocok",J410&lt;&gt;"Valid"),"Titik 3: faktur bermasalah",IF(K410="Ya","Titik 2: periksa pembebanan biaya",IF(Q410&lt;0,"Titik 2: lewat batas kredit",IF(Q410&lt;=Parameter!$B$6,"Titik 2: segera kreditkan","Siap dikreditkan")))))))</f>
        <v/>
      </c>
    </row>
    <row r="411" customFormat="false" ht="15" hidden="false" customHeight="false" outlineLevel="0" collapsed="false">
      <c r="A411" s="27"/>
      <c r="B411" s="27"/>
      <c r="C411" s="28"/>
      <c r="D411" s="28"/>
      <c r="E411" s="29"/>
      <c r="F411" s="27"/>
      <c r="G411" s="30"/>
      <c r="H411" s="30"/>
      <c r="I411" s="27"/>
      <c r="J411" s="27"/>
      <c r="K411" s="27"/>
      <c r="L411" s="29"/>
      <c r="M411" s="27"/>
      <c r="N411" s="31" t="str">
        <f aca="false">IF(E411="","",EOMONTH(E411,0))</f>
        <v/>
      </c>
      <c r="O411" s="32" t="str">
        <f aca="false">IF(E411="","",EOMONTH(E411,0)+Parameter!$B$5)</f>
        <v/>
      </c>
      <c r="P411" s="32" t="str">
        <f aca="false">IF(E411="","",EOMONTH(E411,Parameter!$B$4))</f>
        <v/>
      </c>
      <c r="Q411" s="33" t="str">
        <f aca="false">IF(OR(E411="",L411&lt;&gt;""),"",P411-Parameter!$B$9)</f>
        <v/>
      </c>
      <c r="R411" s="34" t="str">
        <f aca="false">IF(OR(G411="",G411=0,H411=""),"",H411/G411)</f>
        <v/>
      </c>
      <c r="S411" s="35" t="str">
        <f aca="false">IF(C411="","",IFERROR(INDEX('Validasi Vendor'!$J$5:$J$505,MATCH(C411,'Validasi Vendor'!$C$5:$C$505,0)),"Belum terdaftar"))</f>
        <v/>
      </c>
      <c r="T411" s="35" t="str">
        <f aca="false">IF(E411="","",IF(L411&lt;&gt;"",IF(EOMONTH(L411,0)&gt;P411,"Dikreditkan lewat batas: periksa","Sudah dikreditkan"),IF(S411&lt;&gt;"Boleh diproses","Titik 1: periksa status vendor",IF(OR(I411&lt;&gt;"Cocok",J411&lt;&gt;"Valid"),"Titik 3: faktur bermasalah",IF(K411="Ya","Titik 2: periksa pembebanan biaya",IF(Q411&lt;0,"Titik 2: lewat batas kredit",IF(Q411&lt;=Parameter!$B$6,"Titik 2: segera kreditkan","Siap dikreditkan")))))))</f>
        <v/>
      </c>
    </row>
    <row r="412" customFormat="false" ht="15" hidden="false" customHeight="false" outlineLevel="0" collapsed="false">
      <c r="A412" s="27"/>
      <c r="B412" s="27"/>
      <c r="C412" s="28"/>
      <c r="D412" s="28"/>
      <c r="E412" s="29"/>
      <c r="F412" s="27"/>
      <c r="G412" s="30"/>
      <c r="H412" s="30"/>
      <c r="I412" s="27"/>
      <c r="J412" s="27"/>
      <c r="K412" s="27"/>
      <c r="L412" s="29"/>
      <c r="M412" s="27"/>
      <c r="N412" s="31" t="str">
        <f aca="false">IF(E412="","",EOMONTH(E412,0))</f>
        <v/>
      </c>
      <c r="O412" s="32" t="str">
        <f aca="false">IF(E412="","",EOMONTH(E412,0)+Parameter!$B$5)</f>
        <v/>
      </c>
      <c r="P412" s="32" t="str">
        <f aca="false">IF(E412="","",EOMONTH(E412,Parameter!$B$4))</f>
        <v/>
      </c>
      <c r="Q412" s="33" t="str">
        <f aca="false">IF(OR(E412="",L412&lt;&gt;""),"",P412-Parameter!$B$9)</f>
        <v/>
      </c>
      <c r="R412" s="34" t="str">
        <f aca="false">IF(OR(G412="",G412=0,H412=""),"",H412/G412)</f>
        <v/>
      </c>
      <c r="S412" s="35" t="str">
        <f aca="false">IF(C412="","",IFERROR(INDEX('Validasi Vendor'!$J$5:$J$505,MATCH(C412,'Validasi Vendor'!$C$5:$C$505,0)),"Belum terdaftar"))</f>
        <v/>
      </c>
      <c r="T412" s="35" t="str">
        <f aca="false">IF(E412="","",IF(L412&lt;&gt;"",IF(EOMONTH(L412,0)&gt;P412,"Dikreditkan lewat batas: periksa","Sudah dikreditkan"),IF(S412&lt;&gt;"Boleh diproses","Titik 1: periksa status vendor",IF(OR(I412&lt;&gt;"Cocok",J412&lt;&gt;"Valid"),"Titik 3: faktur bermasalah",IF(K412="Ya","Titik 2: periksa pembebanan biaya",IF(Q412&lt;0,"Titik 2: lewat batas kredit",IF(Q412&lt;=Parameter!$B$6,"Titik 2: segera kreditkan","Siap dikreditkan")))))))</f>
        <v/>
      </c>
    </row>
    <row r="413" customFormat="false" ht="15" hidden="false" customHeight="false" outlineLevel="0" collapsed="false">
      <c r="A413" s="27"/>
      <c r="B413" s="27"/>
      <c r="C413" s="28"/>
      <c r="D413" s="28"/>
      <c r="E413" s="29"/>
      <c r="F413" s="27"/>
      <c r="G413" s="30"/>
      <c r="H413" s="30"/>
      <c r="I413" s="27"/>
      <c r="J413" s="27"/>
      <c r="K413" s="27"/>
      <c r="L413" s="29"/>
      <c r="M413" s="27"/>
      <c r="N413" s="31" t="str">
        <f aca="false">IF(E413="","",EOMONTH(E413,0))</f>
        <v/>
      </c>
      <c r="O413" s="32" t="str">
        <f aca="false">IF(E413="","",EOMONTH(E413,0)+Parameter!$B$5)</f>
        <v/>
      </c>
      <c r="P413" s="32" t="str">
        <f aca="false">IF(E413="","",EOMONTH(E413,Parameter!$B$4))</f>
        <v/>
      </c>
      <c r="Q413" s="33" t="str">
        <f aca="false">IF(OR(E413="",L413&lt;&gt;""),"",P413-Parameter!$B$9)</f>
        <v/>
      </c>
      <c r="R413" s="34" t="str">
        <f aca="false">IF(OR(G413="",G413=0,H413=""),"",H413/G413)</f>
        <v/>
      </c>
      <c r="S413" s="35" t="str">
        <f aca="false">IF(C413="","",IFERROR(INDEX('Validasi Vendor'!$J$5:$J$505,MATCH(C413,'Validasi Vendor'!$C$5:$C$505,0)),"Belum terdaftar"))</f>
        <v/>
      </c>
      <c r="T413" s="35" t="str">
        <f aca="false">IF(E413="","",IF(L413&lt;&gt;"",IF(EOMONTH(L413,0)&gt;P413,"Dikreditkan lewat batas: periksa","Sudah dikreditkan"),IF(S413&lt;&gt;"Boleh diproses","Titik 1: periksa status vendor",IF(OR(I413&lt;&gt;"Cocok",J413&lt;&gt;"Valid"),"Titik 3: faktur bermasalah",IF(K413="Ya","Titik 2: periksa pembebanan biaya",IF(Q413&lt;0,"Titik 2: lewat batas kredit",IF(Q413&lt;=Parameter!$B$6,"Titik 2: segera kreditkan","Siap dikreditkan")))))))</f>
        <v/>
      </c>
    </row>
    <row r="414" customFormat="false" ht="15" hidden="false" customHeight="false" outlineLevel="0" collapsed="false">
      <c r="A414" s="27"/>
      <c r="B414" s="27"/>
      <c r="C414" s="28"/>
      <c r="D414" s="28"/>
      <c r="E414" s="29"/>
      <c r="F414" s="27"/>
      <c r="G414" s="30"/>
      <c r="H414" s="30"/>
      <c r="I414" s="27"/>
      <c r="J414" s="27"/>
      <c r="K414" s="27"/>
      <c r="L414" s="29"/>
      <c r="M414" s="27"/>
      <c r="N414" s="31" t="str">
        <f aca="false">IF(E414="","",EOMONTH(E414,0))</f>
        <v/>
      </c>
      <c r="O414" s="32" t="str">
        <f aca="false">IF(E414="","",EOMONTH(E414,0)+Parameter!$B$5)</f>
        <v/>
      </c>
      <c r="P414" s="32" t="str">
        <f aca="false">IF(E414="","",EOMONTH(E414,Parameter!$B$4))</f>
        <v/>
      </c>
      <c r="Q414" s="33" t="str">
        <f aca="false">IF(OR(E414="",L414&lt;&gt;""),"",P414-Parameter!$B$9)</f>
        <v/>
      </c>
      <c r="R414" s="34" t="str">
        <f aca="false">IF(OR(G414="",G414=0,H414=""),"",H414/G414)</f>
        <v/>
      </c>
      <c r="S414" s="35" t="str">
        <f aca="false">IF(C414="","",IFERROR(INDEX('Validasi Vendor'!$J$5:$J$505,MATCH(C414,'Validasi Vendor'!$C$5:$C$505,0)),"Belum terdaftar"))</f>
        <v/>
      </c>
      <c r="T414" s="35" t="str">
        <f aca="false">IF(E414="","",IF(L414&lt;&gt;"",IF(EOMONTH(L414,0)&gt;P414,"Dikreditkan lewat batas: periksa","Sudah dikreditkan"),IF(S414&lt;&gt;"Boleh diproses","Titik 1: periksa status vendor",IF(OR(I414&lt;&gt;"Cocok",J414&lt;&gt;"Valid"),"Titik 3: faktur bermasalah",IF(K414="Ya","Titik 2: periksa pembebanan biaya",IF(Q414&lt;0,"Titik 2: lewat batas kredit",IF(Q414&lt;=Parameter!$B$6,"Titik 2: segera kreditkan","Siap dikreditkan")))))))</f>
        <v/>
      </c>
    </row>
    <row r="415" customFormat="false" ht="15" hidden="false" customHeight="false" outlineLevel="0" collapsed="false">
      <c r="A415" s="27"/>
      <c r="B415" s="27"/>
      <c r="C415" s="28"/>
      <c r="D415" s="28"/>
      <c r="E415" s="29"/>
      <c r="F415" s="27"/>
      <c r="G415" s="30"/>
      <c r="H415" s="30"/>
      <c r="I415" s="27"/>
      <c r="J415" s="27"/>
      <c r="K415" s="27"/>
      <c r="L415" s="29"/>
      <c r="M415" s="27"/>
      <c r="N415" s="31" t="str">
        <f aca="false">IF(E415="","",EOMONTH(E415,0))</f>
        <v/>
      </c>
      <c r="O415" s="32" t="str">
        <f aca="false">IF(E415="","",EOMONTH(E415,0)+Parameter!$B$5)</f>
        <v/>
      </c>
      <c r="P415" s="32" t="str">
        <f aca="false">IF(E415="","",EOMONTH(E415,Parameter!$B$4))</f>
        <v/>
      </c>
      <c r="Q415" s="33" t="str">
        <f aca="false">IF(OR(E415="",L415&lt;&gt;""),"",P415-Parameter!$B$9)</f>
        <v/>
      </c>
      <c r="R415" s="34" t="str">
        <f aca="false">IF(OR(G415="",G415=0,H415=""),"",H415/G415)</f>
        <v/>
      </c>
      <c r="S415" s="35" t="str">
        <f aca="false">IF(C415="","",IFERROR(INDEX('Validasi Vendor'!$J$5:$J$505,MATCH(C415,'Validasi Vendor'!$C$5:$C$505,0)),"Belum terdaftar"))</f>
        <v/>
      </c>
      <c r="T415" s="35" t="str">
        <f aca="false">IF(E415="","",IF(L415&lt;&gt;"",IF(EOMONTH(L415,0)&gt;P415,"Dikreditkan lewat batas: periksa","Sudah dikreditkan"),IF(S415&lt;&gt;"Boleh diproses","Titik 1: periksa status vendor",IF(OR(I415&lt;&gt;"Cocok",J415&lt;&gt;"Valid"),"Titik 3: faktur bermasalah",IF(K415="Ya","Titik 2: periksa pembebanan biaya",IF(Q415&lt;0,"Titik 2: lewat batas kredit",IF(Q415&lt;=Parameter!$B$6,"Titik 2: segera kreditkan","Siap dikreditkan")))))))</f>
        <v/>
      </c>
    </row>
    <row r="416" customFormat="false" ht="15" hidden="false" customHeight="false" outlineLevel="0" collapsed="false">
      <c r="A416" s="27"/>
      <c r="B416" s="27"/>
      <c r="C416" s="28"/>
      <c r="D416" s="28"/>
      <c r="E416" s="29"/>
      <c r="F416" s="27"/>
      <c r="G416" s="30"/>
      <c r="H416" s="30"/>
      <c r="I416" s="27"/>
      <c r="J416" s="27"/>
      <c r="K416" s="27"/>
      <c r="L416" s="29"/>
      <c r="M416" s="27"/>
      <c r="N416" s="31" t="str">
        <f aca="false">IF(E416="","",EOMONTH(E416,0))</f>
        <v/>
      </c>
      <c r="O416" s="32" t="str">
        <f aca="false">IF(E416="","",EOMONTH(E416,0)+Parameter!$B$5)</f>
        <v/>
      </c>
      <c r="P416" s="32" t="str">
        <f aca="false">IF(E416="","",EOMONTH(E416,Parameter!$B$4))</f>
        <v/>
      </c>
      <c r="Q416" s="33" t="str">
        <f aca="false">IF(OR(E416="",L416&lt;&gt;""),"",P416-Parameter!$B$9)</f>
        <v/>
      </c>
      <c r="R416" s="34" t="str">
        <f aca="false">IF(OR(G416="",G416=0,H416=""),"",H416/G416)</f>
        <v/>
      </c>
      <c r="S416" s="35" t="str">
        <f aca="false">IF(C416="","",IFERROR(INDEX('Validasi Vendor'!$J$5:$J$505,MATCH(C416,'Validasi Vendor'!$C$5:$C$505,0)),"Belum terdaftar"))</f>
        <v/>
      </c>
      <c r="T416" s="35" t="str">
        <f aca="false">IF(E416="","",IF(L416&lt;&gt;"",IF(EOMONTH(L416,0)&gt;P416,"Dikreditkan lewat batas: periksa","Sudah dikreditkan"),IF(S416&lt;&gt;"Boleh diproses","Titik 1: periksa status vendor",IF(OR(I416&lt;&gt;"Cocok",J416&lt;&gt;"Valid"),"Titik 3: faktur bermasalah",IF(K416="Ya","Titik 2: periksa pembebanan biaya",IF(Q416&lt;0,"Titik 2: lewat batas kredit",IF(Q416&lt;=Parameter!$B$6,"Titik 2: segera kreditkan","Siap dikreditkan")))))))</f>
        <v/>
      </c>
    </row>
    <row r="417" customFormat="false" ht="15" hidden="false" customHeight="false" outlineLevel="0" collapsed="false">
      <c r="A417" s="27"/>
      <c r="B417" s="27"/>
      <c r="C417" s="28"/>
      <c r="D417" s="28"/>
      <c r="E417" s="29"/>
      <c r="F417" s="27"/>
      <c r="G417" s="30"/>
      <c r="H417" s="30"/>
      <c r="I417" s="27"/>
      <c r="J417" s="27"/>
      <c r="K417" s="27"/>
      <c r="L417" s="29"/>
      <c r="M417" s="27"/>
      <c r="N417" s="31" t="str">
        <f aca="false">IF(E417="","",EOMONTH(E417,0))</f>
        <v/>
      </c>
      <c r="O417" s="32" t="str">
        <f aca="false">IF(E417="","",EOMONTH(E417,0)+Parameter!$B$5)</f>
        <v/>
      </c>
      <c r="P417" s="32" t="str">
        <f aca="false">IF(E417="","",EOMONTH(E417,Parameter!$B$4))</f>
        <v/>
      </c>
      <c r="Q417" s="33" t="str">
        <f aca="false">IF(OR(E417="",L417&lt;&gt;""),"",P417-Parameter!$B$9)</f>
        <v/>
      </c>
      <c r="R417" s="34" t="str">
        <f aca="false">IF(OR(G417="",G417=0,H417=""),"",H417/G417)</f>
        <v/>
      </c>
      <c r="S417" s="35" t="str">
        <f aca="false">IF(C417="","",IFERROR(INDEX('Validasi Vendor'!$J$5:$J$505,MATCH(C417,'Validasi Vendor'!$C$5:$C$505,0)),"Belum terdaftar"))</f>
        <v/>
      </c>
      <c r="T417" s="35" t="str">
        <f aca="false">IF(E417="","",IF(L417&lt;&gt;"",IF(EOMONTH(L417,0)&gt;P417,"Dikreditkan lewat batas: periksa","Sudah dikreditkan"),IF(S417&lt;&gt;"Boleh diproses","Titik 1: periksa status vendor",IF(OR(I417&lt;&gt;"Cocok",J417&lt;&gt;"Valid"),"Titik 3: faktur bermasalah",IF(K417="Ya","Titik 2: periksa pembebanan biaya",IF(Q417&lt;0,"Titik 2: lewat batas kredit",IF(Q417&lt;=Parameter!$B$6,"Titik 2: segera kreditkan","Siap dikreditkan")))))))</f>
        <v/>
      </c>
    </row>
    <row r="418" customFormat="false" ht="15" hidden="false" customHeight="false" outlineLevel="0" collapsed="false">
      <c r="A418" s="27"/>
      <c r="B418" s="27"/>
      <c r="C418" s="28"/>
      <c r="D418" s="28"/>
      <c r="E418" s="29"/>
      <c r="F418" s="27"/>
      <c r="G418" s="30"/>
      <c r="H418" s="30"/>
      <c r="I418" s="27"/>
      <c r="J418" s="27"/>
      <c r="K418" s="27"/>
      <c r="L418" s="29"/>
      <c r="M418" s="27"/>
      <c r="N418" s="31" t="str">
        <f aca="false">IF(E418="","",EOMONTH(E418,0))</f>
        <v/>
      </c>
      <c r="O418" s="32" t="str">
        <f aca="false">IF(E418="","",EOMONTH(E418,0)+Parameter!$B$5)</f>
        <v/>
      </c>
      <c r="P418" s="32" t="str">
        <f aca="false">IF(E418="","",EOMONTH(E418,Parameter!$B$4))</f>
        <v/>
      </c>
      <c r="Q418" s="33" t="str">
        <f aca="false">IF(OR(E418="",L418&lt;&gt;""),"",P418-Parameter!$B$9)</f>
        <v/>
      </c>
      <c r="R418" s="34" t="str">
        <f aca="false">IF(OR(G418="",G418=0,H418=""),"",H418/G418)</f>
        <v/>
      </c>
      <c r="S418" s="35" t="str">
        <f aca="false">IF(C418="","",IFERROR(INDEX('Validasi Vendor'!$J$5:$J$505,MATCH(C418,'Validasi Vendor'!$C$5:$C$505,0)),"Belum terdaftar"))</f>
        <v/>
      </c>
      <c r="T418" s="35" t="str">
        <f aca="false">IF(E418="","",IF(L418&lt;&gt;"",IF(EOMONTH(L418,0)&gt;P418,"Dikreditkan lewat batas: periksa","Sudah dikreditkan"),IF(S418&lt;&gt;"Boleh diproses","Titik 1: periksa status vendor",IF(OR(I418&lt;&gt;"Cocok",J418&lt;&gt;"Valid"),"Titik 3: faktur bermasalah",IF(K418="Ya","Titik 2: periksa pembebanan biaya",IF(Q418&lt;0,"Titik 2: lewat batas kredit",IF(Q418&lt;=Parameter!$B$6,"Titik 2: segera kreditkan","Siap dikreditkan")))))))</f>
        <v/>
      </c>
    </row>
    <row r="419" customFormat="false" ht="15" hidden="false" customHeight="false" outlineLevel="0" collapsed="false">
      <c r="A419" s="27"/>
      <c r="B419" s="27"/>
      <c r="C419" s="28"/>
      <c r="D419" s="28"/>
      <c r="E419" s="29"/>
      <c r="F419" s="27"/>
      <c r="G419" s="30"/>
      <c r="H419" s="30"/>
      <c r="I419" s="27"/>
      <c r="J419" s="27"/>
      <c r="K419" s="27"/>
      <c r="L419" s="29"/>
      <c r="M419" s="27"/>
      <c r="N419" s="31" t="str">
        <f aca="false">IF(E419="","",EOMONTH(E419,0))</f>
        <v/>
      </c>
      <c r="O419" s="32" t="str">
        <f aca="false">IF(E419="","",EOMONTH(E419,0)+Parameter!$B$5)</f>
        <v/>
      </c>
      <c r="P419" s="32" t="str">
        <f aca="false">IF(E419="","",EOMONTH(E419,Parameter!$B$4))</f>
        <v/>
      </c>
      <c r="Q419" s="33" t="str">
        <f aca="false">IF(OR(E419="",L419&lt;&gt;""),"",P419-Parameter!$B$9)</f>
        <v/>
      </c>
      <c r="R419" s="34" t="str">
        <f aca="false">IF(OR(G419="",G419=0,H419=""),"",H419/G419)</f>
        <v/>
      </c>
      <c r="S419" s="35" t="str">
        <f aca="false">IF(C419="","",IFERROR(INDEX('Validasi Vendor'!$J$5:$J$505,MATCH(C419,'Validasi Vendor'!$C$5:$C$505,0)),"Belum terdaftar"))</f>
        <v/>
      </c>
      <c r="T419" s="35" t="str">
        <f aca="false">IF(E419="","",IF(L419&lt;&gt;"",IF(EOMONTH(L419,0)&gt;P419,"Dikreditkan lewat batas: periksa","Sudah dikreditkan"),IF(S419&lt;&gt;"Boleh diproses","Titik 1: periksa status vendor",IF(OR(I419&lt;&gt;"Cocok",J419&lt;&gt;"Valid"),"Titik 3: faktur bermasalah",IF(K419="Ya","Titik 2: periksa pembebanan biaya",IF(Q419&lt;0,"Titik 2: lewat batas kredit",IF(Q419&lt;=Parameter!$B$6,"Titik 2: segera kreditkan","Siap dikreditkan")))))))</f>
        <v/>
      </c>
    </row>
    <row r="420" customFormat="false" ht="15" hidden="false" customHeight="false" outlineLevel="0" collapsed="false">
      <c r="A420" s="27"/>
      <c r="B420" s="27"/>
      <c r="C420" s="28"/>
      <c r="D420" s="28"/>
      <c r="E420" s="29"/>
      <c r="F420" s="27"/>
      <c r="G420" s="30"/>
      <c r="H420" s="30"/>
      <c r="I420" s="27"/>
      <c r="J420" s="27"/>
      <c r="K420" s="27"/>
      <c r="L420" s="29"/>
      <c r="M420" s="27"/>
      <c r="N420" s="31" t="str">
        <f aca="false">IF(E420="","",EOMONTH(E420,0))</f>
        <v/>
      </c>
      <c r="O420" s="32" t="str">
        <f aca="false">IF(E420="","",EOMONTH(E420,0)+Parameter!$B$5)</f>
        <v/>
      </c>
      <c r="P420" s="32" t="str">
        <f aca="false">IF(E420="","",EOMONTH(E420,Parameter!$B$4))</f>
        <v/>
      </c>
      <c r="Q420" s="33" t="str">
        <f aca="false">IF(OR(E420="",L420&lt;&gt;""),"",P420-Parameter!$B$9)</f>
        <v/>
      </c>
      <c r="R420" s="34" t="str">
        <f aca="false">IF(OR(G420="",G420=0,H420=""),"",H420/G420)</f>
        <v/>
      </c>
      <c r="S420" s="35" t="str">
        <f aca="false">IF(C420="","",IFERROR(INDEX('Validasi Vendor'!$J$5:$J$505,MATCH(C420,'Validasi Vendor'!$C$5:$C$505,0)),"Belum terdaftar"))</f>
        <v/>
      </c>
      <c r="T420" s="35" t="str">
        <f aca="false">IF(E420="","",IF(L420&lt;&gt;"",IF(EOMONTH(L420,0)&gt;P420,"Dikreditkan lewat batas: periksa","Sudah dikreditkan"),IF(S420&lt;&gt;"Boleh diproses","Titik 1: periksa status vendor",IF(OR(I420&lt;&gt;"Cocok",J420&lt;&gt;"Valid"),"Titik 3: faktur bermasalah",IF(K420="Ya","Titik 2: periksa pembebanan biaya",IF(Q420&lt;0,"Titik 2: lewat batas kredit",IF(Q420&lt;=Parameter!$B$6,"Titik 2: segera kreditkan","Siap dikreditkan")))))))</f>
        <v/>
      </c>
    </row>
    <row r="421" customFormat="false" ht="15" hidden="false" customHeight="false" outlineLevel="0" collapsed="false">
      <c r="A421" s="27"/>
      <c r="B421" s="27"/>
      <c r="C421" s="28"/>
      <c r="D421" s="28"/>
      <c r="E421" s="29"/>
      <c r="F421" s="27"/>
      <c r="G421" s="30"/>
      <c r="H421" s="30"/>
      <c r="I421" s="27"/>
      <c r="J421" s="27"/>
      <c r="K421" s="27"/>
      <c r="L421" s="29"/>
      <c r="M421" s="27"/>
      <c r="N421" s="31" t="str">
        <f aca="false">IF(E421="","",EOMONTH(E421,0))</f>
        <v/>
      </c>
      <c r="O421" s="32" t="str">
        <f aca="false">IF(E421="","",EOMONTH(E421,0)+Parameter!$B$5)</f>
        <v/>
      </c>
      <c r="P421" s="32" t="str">
        <f aca="false">IF(E421="","",EOMONTH(E421,Parameter!$B$4))</f>
        <v/>
      </c>
      <c r="Q421" s="33" t="str">
        <f aca="false">IF(OR(E421="",L421&lt;&gt;""),"",P421-Parameter!$B$9)</f>
        <v/>
      </c>
      <c r="R421" s="34" t="str">
        <f aca="false">IF(OR(G421="",G421=0,H421=""),"",H421/G421)</f>
        <v/>
      </c>
      <c r="S421" s="35" t="str">
        <f aca="false">IF(C421="","",IFERROR(INDEX('Validasi Vendor'!$J$5:$J$505,MATCH(C421,'Validasi Vendor'!$C$5:$C$505,0)),"Belum terdaftar"))</f>
        <v/>
      </c>
      <c r="T421" s="35" t="str">
        <f aca="false">IF(E421="","",IF(L421&lt;&gt;"",IF(EOMONTH(L421,0)&gt;P421,"Dikreditkan lewat batas: periksa","Sudah dikreditkan"),IF(S421&lt;&gt;"Boleh diproses","Titik 1: periksa status vendor",IF(OR(I421&lt;&gt;"Cocok",J421&lt;&gt;"Valid"),"Titik 3: faktur bermasalah",IF(K421="Ya","Titik 2: periksa pembebanan biaya",IF(Q421&lt;0,"Titik 2: lewat batas kredit",IF(Q421&lt;=Parameter!$B$6,"Titik 2: segera kreditkan","Siap dikreditkan")))))))</f>
        <v/>
      </c>
    </row>
    <row r="422" customFormat="false" ht="15" hidden="false" customHeight="false" outlineLevel="0" collapsed="false">
      <c r="A422" s="27"/>
      <c r="B422" s="27"/>
      <c r="C422" s="28"/>
      <c r="D422" s="28"/>
      <c r="E422" s="29"/>
      <c r="F422" s="27"/>
      <c r="G422" s="30"/>
      <c r="H422" s="30"/>
      <c r="I422" s="27"/>
      <c r="J422" s="27"/>
      <c r="K422" s="27"/>
      <c r="L422" s="29"/>
      <c r="M422" s="27"/>
      <c r="N422" s="31" t="str">
        <f aca="false">IF(E422="","",EOMONTH(E422,0))</f>
        <v/>
      </c>
      <c r="O422" s="32" t="str">
        <f aca="false">IF(E422="","",EOMONTH(E422,0)+Parameter!$B$5)</f>
        <v/>
      </c>
      <c r="P422" s="32" t="str">
        <f aca="false">IF(E422="","",EOMONTH(E422,Parameter!$B$4))</f>
        <v/>
      </c>
      <c r="Q422" s="33" t="str">
        <f aca="false">IF(OR(E422="",L422&lt;&gt;""),"",P422-Parameter!$B$9)</f>
        <v/>
      </c>
      <c r="R422" s="34" t="str">
        <f aca="false">IF(OR(G422="",G422=0,H422=""),"",H422/G422)</f>
        <v/>
      </c>
      <c r="S422" s="35" t="str">
        <f aca="false">IF(C422="","",IFERROR(INDEX('Validasi Vendor'!$J$5:$J$505,MATCH(C422,'Validasi Vendor'!$C$5:$C$505,0)),"Belum terdaftar"))</f>
        <v/>
      </c>
      <c r="T422" s="35" t="str">
        <f aca="false">IF(E422="","",IF(L422&lt;&gt;"",IF(EOMONTH(L422,0)&gt;P422,"Dikreditkan lewat batas: periksa","Sudah dikreditkan"),IF(S422&lt;&gt;"Boleh diproses","Titik 1: periksa status vendor",IF(OR(I422&lt;&gt;"Cocok",J422&lt;&gt;"Valid"),"Titik 3: faktur bermasalah",IF(K422="Ya","Titik 2: periksa pembebanan biaya",IF(Q422&lt;0,"Titik 2: lewat batas kredit",IF(Q422&lt;=Parameter!$B$6,"Titik 2: segera kreditkan","Siap dikreditkan")))))))</f>
        <v/>
      </c>
    </row>
    <row r="423" customFormat="false" ht="15" hidden="false" customHeight="false" outlineLevel="0" collapsed="false">
      <c r="A423" s="27"/>
      <c r="B423" s="27"/>
      <c r="C423" s="28"/>
      <c r="D423" s="28"/>
      <c r="E423" s="29"/>
      <c r="F423" s="27"/>
      <c r="G423" s="30"/>
      <c r="H423" s="30"/>
      <c r="I423" s="27"/>
      <c r="J423" s="27"/>
      <c r="K423" s="27"/>
      <c r="L423" s="29"/>
      <c r="M423" s="27"/>
      <c r="N423" s="31" t="str">
        <f aca="false">IF(E423="","",EOMONTH(E423,0))</f>
        <v/>
      </c>
      <c r="O423" s="32" t="str">
        <f aca="false">IF(E423="","",EOMONTH(E423,0)+Parameter!$B$5)</f>
        <v/>
      </c>
      <c r="P423" s="32" t="str">
        <f aca="false">IF(E423="","",EOMONTH(E423,Parameter!$B$4))</f>
        <v/>
      </c>
      <c r="Q423" s="33" t="str">
        <f aca="false">IF(OR(E423="",L423&lt;&gt;""),"",P423-Parameter!$B$9)</f>
        <v/>
      </c>
      <c r="R423" s="34" t="str">
        <f aca="false">IF(OR(G423="",G423=0,H423=""),"",H423/G423)</f>
        <v/>
      </c>
      <c r="S423" s="35" t="str">
        <f aca="false">IF(C423="","",IFERROR(INDEX('Validasi Vendor'!$J$5:$J$505,MATCH(C423,'Validasi Vendor'!$C$5:$C$505,0)),"Belum terdaftar"))</f>
        <v/>
      </c>
      <c r="T423" s="35" t="str">
        <f aca="false">IF(E423="","",IF(L423&lt;&gt;"",IF(EOMONTH(L423,0)&gt;P423,"Dikreditkan lewat batas: periksa","Sudah dikreditkan"),IF(S423&lt;&gt;"Boleh diproses","Titik 1: periksa status vendor",IF(OR(I423&lt;&gt;"Cocok",J423&lt;&gt;"Valid"),"Titik 3: faktur bermasalah",IF(K423="Ya","Titik 2: periksa pembebanan biaya",IF(Q423&lt;0,"Titik 2: lewat batas kredit",IF(Q423&lt;=Parameter!$B$6,"Titik 2: segera kreditkan","Siap dikreditkan")))))))</f>
        <v/>
      </c>
    </row>
    <row r="424" customFormat="false" ht="15" hidden="false" customHeight="false" outlineLevel="0" collapsed="false">
      <c r="A424" s="27"/>
      <c r="B424" s="27"/>
      <c r="C424" s="28"/>
      <c r="D424" s="28"/>
      <c r="E424" s="29"/>
      <c r="F424" s="27"/>
      <c r="G424" s="30"/>
      <c r="H424" s="30"/>
      <c r="I424" s="27"/>
      <c r="J424" s="27"/>
      <c r="K424" s="27"/>
      <c r="L424" s="29"/>
      <c r="M424" s="27"/>
      <c r="N424" s="31" t="str">
        <f aca="false">IF(E424="","",EOMONTH(E424,0))</f>
        <v/>
      </c>
      <c r="O424" s="32" t="str">
        <f aca="false">IF(E424="","",EOMONTH(E424,0)+Parameter!$B$5)</f>
        <v/>
      </c>
      <c r="P424" s="32" t="str">
        <f aca="false">IF(E424="","",EOMONTH(E424,Parameter!$B$4))</f>
        <v/>
      </c>
      <c r="Q424" s="33" t="str">
        <f aca="false">IF(OR(E424="",L424&lt;&gt;""),"",P424-Parameter!$B$9)</f>
        <v/>
      </c>
      <c r="R424" s="34" t="str">
        <f aca="false">IF(OR(G424="",G424=0,H424=""),"",H424/G424)</f>
        <v/>
      </c>
      <c r="S424" s="35" t="str">
        <f aca="false">IF(C424="","",IFERROR(INDEX('Validasi Vendor'!$J$5:$J$505,MATCH(C424,'Validasi Vendor'!$C$5:$C$505,0)),"Belum terdaftar"))</f>
        <v/>
      </c>
      <c r="T424" s="35" t="str">
        <f aca="false">IF(E424="","",IF(L424&lt;&gt;"",IF(EOMONTH(L424,0)&gt;P424,"Dikreditkan lewat batas: periksa","Sudah dikreditkan"),IF(S424&lt;&gt;"Boleh diproses","Titik 1: periksa status vendor",IF(OR(I424&lt;&gt;"Cocok",J424&lt;&gt;"Valid"),"Titik 3: faktur bermasalah",IF(K424="Ya","Titik 2: periksa pembebanan biaya",IF(Q424&lt;0,"Titik 2: lewat batas kredit",IF(Q424&lt;=Parameter!$B$6,"Titik 2: segera kreditkan","Siap dikreditkan")))))))</f>
        <v/>
      </c>
    </row>
    <row r="425" customFormat="false" ht="15" hidden="false" customHeight="false" outlineLevel="0" collapsed="false">
      <c r="A425" s="27"/>
      <c r="B425" s="27"/>
      <c r="C425" s="28"/>
      <c r="D425" s="28"/>
      <c r="E425" s="29"/>
      <c r="F425" s="27"/>
      <c r="G425" s="30"/>
      <c r="H425" s="30"/>
      <c r="I425" s="27"/>
      <c r="J425" s="27"/>
      <c r="K425" s="27"/>
      <c r="L425" s="29"/>
      <c r="M425" s="27"/>
      <c r="N425" s="31" t="str">
        <f aca="false">IF(E425="","",EOMONTH(E425,0))</f>
        <v/>
      </c>
      <c r="O425" s="32" t="str">
        <f aca="false">IF(E425="","",EOMONTH(E425,0)+Parameter!$B$5)</f>
        <v/>
      </c>
      <c r="P425" s="32" t="str">
        <f aca="false">IF(E425="","",EOMONTH(E425,Parameter!$B$4))</f>
        <v/>
      </c>
      <c r="Q425" s="33" t="str">
        <f aca="false">IF(OR(E425="",L425&lt;&gt;""),"",P425-Parameter!$B$9)</f>
        <v/>
      </c>
      <c r="R425" s="34" t="str">
        <f aca="false">IF(OR(G425="",G425=0,H425=""),"",H425/G425)</f>
        <v/>
      </c>
      <c r="S425" s="35" t="str">
        <f aca="false">IF(C425="","",IFERROR(INDEX('Validasi Vendor'!$J$5:$J$505,MATCH(C425,'Validasi Vendor'!$C$5:$C$505,0)),"Belum terdaftar"))</f>
        <v/>
      </c>
      <c r="T425" s="35" t="str">
        <f aca="false">IF(E425="","",IF(L425&lt;&gt;"",IF(EOMONTH(L425,0)&gt;P425,"Dikreditkan lewat batas: periksa","Sudah dikreditkan"),IF(S425&lt;&gt;"Boleh diproses","Titik 1: periksa status vendor",IF(OR(I425&lt;&gt;"Cocok",J425&lt;&gt;"Valid"),"Titik 3: faktur bermasalah",IF(K425="Ya","Titik 2: periksa pembebanan biaya",IF(Q425&lt;0,"Titik 2: lewat batas kredit",IF(Q425&lt;=Parameter!$B$6,"Titik 2: segera kreditkan","Siap dikreditkan")))))))</f>
        <v/>
      </c>
    </row>
    <row r="426" customFormat="false" ht="15" hidden="false" customHeight="false" outlineLevel="0" collapsed="false">
      <c r="A426" s="27"/>
      <c r="B426" s="27"/>
      <c r="C426" s="28"/>
      <c r="D426" s="28"/>
      <c r="E426" s="29"/>
      <c r="F426" s="27"/>
      <c r="G426" s="30"/>
      <c r="H426" s="30"/>
      <c r="I426" s="27"/>
      <c r="J426" s="27"/>
      <c r="K426" s="27"/>
      <c r="L426" s="29"/>
      <c r="M426" s="27"/>
      <c r="N426" s="31" t="str">
        <f aca="false">IF(E426="","",EOMONTH(E426,0))</f>
        <v/>
      </c>
      <c r="O426" s="32" t="str">
        <f aca="false">IF(E426="","",EOMONTH(E426,0)+Parameter!$B$5)</f>
        <v/>
      </c>
      <c r="P426" s="32" t="str">
        <f aca="false">IF(E426="","",EOMONTH(E426,Parameter!$B$4))</f>
        <v/>
      </c>
      <c r="Q426" s="33" t="str">
        <f aca="false">IF(OR(E426="",L426&lt;&gt;""),"",P426-Parameter!$B$9)</f>
        <v/>
      </c>
      <c r="R426" s="34" t="str">
        <f aca="false">IF(OR(G426="",G426=0,H426=""),"",H426/G426)</f>
        <v/>
      </c>
      <c r="S426" s="35" t="str">
        <f aca="false">IF(C426="","",IFERROR(INDEX('Validasi Vendor'!$J$5:$J$505,MATCH(C426,'Validasi Vendor'!$C$5:$C$505,0)),"Belum terdaftar"))</f>
        <v/>
      </c>
      <c r="T426" s="35" t="str">
        <f aca="false">IF(E426="","",IF(L426&lt;&gt;"",IF(EOMONTH(L426,0)&gt;P426,"Dikreditkan lewat batas: periksa","Sudah dikreditkan"),IF(S426&lt;&gt;"Boleh diproses","Titik 1: periksa status vendor",IF(OR(I426&lt;&gt;"Cocok",J426&lt;&gt;"Valid"),"Titik 3: faktur bermasalah",IF(K426="Ya","Titik 2: periksa pembebanan biaya",IF(Q426&lt;0,"Titik 2: lewat batas kredit",IF(Q426&lt;=Parameter!$B$6,"Titik 2: segera kreditkan","Siap dikreditkan")))))))</f>
        <v/>
      </c>
    </row>
    <row r="427" customFormat="false" ht="15" hidden="false" customHeight="false" outlineLevel="0" collapsed="false">
      <c r="A427" s="27"/>
      <c r="B427" s="27"/>
      <c r="C427" s="28"/>
      <c r="D427" s="28"/>
      <c r="E427" s="29"/>
      <c r="F427" s="27"/>
      <c r="G427" s="30"/>
      <c r="H427" s="30"/>
      <c r="I427" s="27"/>
      <c r="J427" s="27"/>
      <c r="K427" s="27"/>
      <c r="L427" s="29"/>
      <c r="M427" s="27"/>
      <c r="N427" s="31" t="str">
        <f aca="false">IF(E427="","",EOMONTH(E427,0))</f>
        <v/>
      </c>
      <c r="O427" s="32" t="str">
        <f aca="false">IF(E427="","",EOMONTH(E427,0)+Parameter!$B$5)</f>
        <v/>
      </c>
      <c r="P427" s="32" t="str">
        <f aca="false">IF(E427="","",EOMONTH(E427,Parameter!$B$4))</f>
        <v/>
      </c>
      <c r="Q427" s="33" t="str">
        <f aca="false">IF(OR(E427="",L427&lt;&gt;""),"",P427-Parameter!$B$9)</f>
        <v/>
      </c>
      <c r="R427" s="34" t="str">
        <f aca="false">IF(OR(G427="",G427=0,H427=""),"",H427/G427)</f>
        <v/>
      </c>
      <c r="S427" s="35" t="str">
        <f aca="false">IF(C427="","",IFERROR(INDEX('Validasi Vendor'!$J$5:$J$505,MATCH(C427,'Validasi Vendor'!$C$5:$C$505,0)),"Belum terdaftar"))</f>
        <v/>
      </c>
      <c r="T427" s="35" t="str">
        <f aca="false">IF(E427="","",IF(L427&lt;&gt;"",IF(EOMONTH(L427,0)&gt;P427,"Dikreditkan lewat batas: periksa","Sudah dikreditkan"),IF(S427&lt;&gt;"Boleh diproses","Titik 1: periksa status vendor",IF(OR(I427&lt;&gt;"Cocok",J427&lt;&gt;"Valid"),"Titik 3: faktur bermasalah",IF(K427="Ya","Titik 2: periksa pembebanan biaya",IF(Q427&lt;0,"Titik 2: lewat batas kredit",IF(Q427&lt;=Parameter!$B$6,"Titik 2: segera kreditkan","Siap dikreditkan")))))))</f>
        <v/>
      </c>
    </row>
    <row r="428" customFormat="false" ht="15" hidden="false" customHeight="false" outlineLevel="0" collapsed="false">
      <c r="A428" s="27"/>
      <c r="B428" s="27"/>
      <c r="C428" s="28"/>
      <c r="D428" s="28"/>
      <c r="E428" s="29"/>
      <c r="F428" s="27"/>
      <c r="G428" s="30"/>
      <c r="H428" s="30"/>
      <c r="I428" s="27"/>
      <c r="J428" s="27"/>
      <c r="K428" s="27"/>
      <c r="L428" s="29"/>
      <c r="M428" s="27"/>
      <c r="N428" s="31" t="str">
        <f aca="false">IF(E428="","",EOMONTH(E428,0))</f>
        <v/>
      </c>
      <c r="O428" s="32" t="str">
        <f aca="false">IF(E428="","",EOMONTH(E428,0)+Parameter!$B$5)</f>
        <v/>
      </c>
      <c r="P428" s="32" t="str">
        <f aca="false">IF(E428="","",EOMONTH(E428,Parameter!$B$4))</f>
        <v/>
      </c>
      <c r="Q428" s="33" t="str">
        <f aca="false">IF(OR(E428="",L428&lt;&gt;""),"",P428-Parameter!$B$9)</f>
        <v/>
      </c>
      <c r="R428" s="34" t="str">
        <f aca="false">IF(OR(G428="",G428=0,H428=""),"",H428/G428)</f>
        <v/>
      </c>
      <c r="S428" s="35" t="str">
        <f aca="false">IF(C428="","",IFERROR(INDEX('Validasi Vendor'!$J$5:$J$505,MATCH(C428,'Validasi Vendor'!$C$5:$C$505,0)),"Belum terdaftar"))</f>
        <v/>
      </c>
      <c r="T428" s="35" t="str">
        <f aca="false">IF(E428="","",IF(L428&lt;&gt;"",IF(EOMONTH(L428,0)&gt;P428,"Dikreditkan lewat batas: periksa","Sudah dikreditkan"),IF(S428&lt;&gt;"Boleh diproses","Titik 1: periksa status vendor",IF(OR(I428&lt;&gt;"Cocok",J428&lt;&gt;"Valid"),"Titik 3: faktur bermasalah",IF(K428="Ya","Titik 2: periksa pembebanan biaya",IF(Q428&lt;0,"Titik 2: lewat batas kredit",IF(Q428&lt;=Parameter!$B$6,"Titik 2: segera kreditkan","Siap dikreditkan")))))))</f>
        <v/>
      </c>
    </row>
    <row r="429" customFormat="false" ht="15" hidden="false" customHeight="false" outlineLevel="0" collapsed="false">
      <c r="A429" s="27"/>
      <c r="B429" s="27"/>
      <c r="C429" s="28"/>
      <c r="D429" s="28"/>
      <c r="E429" s="29"/>
      <c r="F429" s="27"/>
      <c r="G429" s="30"/>
      <c r="H429" s="30"/>
      <c r="I429" s="27"/>
      <c r="J429" s="27"/>
      <c r="K429" s="27"/>
      <c r="L429" s="29"/>
      <c r="M429" s="27"/>
      <c r="N429" s="31" t="str">
        <f aca="false">IF(E429="","",EOMONTH(E429,0))</f>
        <v/>
      </c>
      <c r="O429" s="32" t="str">
        <f aca="false">IF(E429="","",EOMONTH(E429,0)+Parameter!$B$5)</f>
        <v/>
      </c>
      <c r="P429" s="32" t="str">
        <f aca="false">IF(E429="","",EOMONTH(E429,Parameter!$B$4))</f>
        <v/>
      </c>
      <c r="Q429" s="33" t="str">
        <f aca="false">IF(OR(E429="",L429&lt;&gt;""),"",P429-Parameter!$B$9)</f>
        <v/>
      </c>
      <c r="R429" s="34" t="str">
        <f aca="false">IF(OR(G429="",G429=0,H429=""),"",H429/G429)</f>
        <v/>
      </c>
      <c r="S429" s="35" t="str">
        <f aca="false">IF(C429="","",IFERROR(INDEX('Validasi Vendor'!$J$5:$J$505,MATCH(C429,'Validasi Vendor'!$C$5:$C$505,0)),"Belum terdaftar"))</f>
        <v/>
      </c>
      <c r="T429" s="35" t="str">
        <f aca="false">IF(E429="","",IF(L429&lt;&gt;"",IF(EOMONTH(L429,0)&gt;P429,"Dikreditkan lewat batas: periksa","Sudah dikreditkan"),IF(S429&lt;&gt;"Boleh diproses","Titik 1: periksa status vendor",IF(OR(I429&lt;&gt;"Cocok",J429&lt;&gt;"Valid"),"Titik 3: faktur bermasalah",IF(K429="Ya","Titik 2: periksa pembebanan biaya",IF(Q429&lt;0,"Titik 2: lewat batas kredit",IF(Q429&lt;=Parameter!$B$6,"Titik 2: segera kreditkan","Siap dikreditkan")))))))</f>
        <v/>
      </c>
    </row>
    <row r="430" customFormat="false" ht="15" hidden="false" customHeight="false" outlineLevel="0" collapsed="false">
      <c r="A430" s="27"/>
      <c r="B430" s="27"/>
      <c r="C430" s="28"/>
      <c r="D430" s="28"/>
      <c r="E430" s="29"/>
      <c r="F430" s="27"/>
      <c r="G430" s="30"/>
      <c r="H430" s="30"/>
      <c r="I430" s="27"/>
      <c r="J430" s="27"/>
      <c r="K430" s="27"/>
      <c r="L430" s="29"/>
      <c r="M430" s="27"/>
      <c r="N430" s="31" t="str">
        <f aca="false">IF(E430="","",EOMONTH(E430,0))</f>
        <v/>
      </c>
      <c r="O430" s="32" t="str">
        <f aca="false">IF(E430="","",EOMONTH(E430,0)+Parameter!$B$5)</f>
        <v/>
      </c>
      <c r="P430" s="32" t="str">
        <f aca="false">IF(E430="","",EOMONTH(E430,Parameter!$B$4))</f>
        <v/>
      </c>
      <c r="Q430" s="33" t="str">
        <f aca="false">IF(OR(E430="",L430&lt;&gt;""),"",P430-Parameter!$B$9)</f>
        <v/>
      </c>
      <c r="R430" s="34" t="str">
        <f aca="false">IF(OR(G430="",G430=0,H430=""),"",H430/G430)</f>
        <v/>
      </c>
      <c r="S430" s="35" t="str">
        <f aca="false">IF(C430="","",IFERROR(INDEX('Validasi Vendor'!$J$5:$J$505,MATCH(C430,'Validasi Vendor'!$C$5:$C$505,0)),"Belum terdaftar"))</f>
        <v/>
      </c>
      <c r="T430" s="35" t="str">
        <f aca="false">IF(E430="","",IF(L430&lt;&gt;"",IF(EOMONTH(L430,0)&gt;P430,"Dikreditkan lewat batas: periksa","Sudah dikreditkan"),IF(S430&lt;&gt;"Boleh diproses","Titik 1: periksa status vendor",IF(OR(I430&lt;&gt;"Cocok",J430&lt;&gt;"Valid"),"Titik 3: faktur bermasalah",IF(K430="Ya","Titik 2: periksa pembebanan biaya",IF(Q430&lt;0,"Titik 2: lewat batas kredit",IF(Q430&lt;=Parameter!$B$6,"Titik 2: segera kreditkan","Siap dikreditkan")))))))</f>
        <v/>
      </c>
    </row>
    <row r="431" customFormat="false" ht="15" hidden="false" customHeight="false" outlineLevel="0" collapsed="false">
      <c r="A431" s="27"/>
      <c r="B431" s="27"/>
      <c r="C431" s="28"/>
      <c r="D431" s="28"/>
      <c r="E431" s="29"/>
      <c r="F431" s="27"/>
      <c r="G431" s="30"/>
      <c r="H431" s="30"/>
      <c r="I431" s="27"/>
      <c r="J431" s="27"/>
      <c r="K431" s="27"/>
      <c r="L431" s="29"/>
      <c r="M431" s="27"/>
      <c r="N431" s="31" t="str">
        <f aca="false">IF(E431="","",EOMONTH(E431,0))</f>
        <v/>
      </c>
      <c r="O431" s="32" t="str">
        <f aca="false">IF(E431="","",EOMONTH(E431,0)+Parameter!$B$5)</f>
        <v/>
      </c>
      <c r="P431" s="32" t="str">
        <f aca="false">IF(E431="","",EOMONTH(E431,Parameter!$B$4))</f>
        <v/>
      </c>
      <c r="Q431" s="33" t="str">
        <f aca="false">IF(OR(E431="",L431&lt;&gt;""),"",P431-Parameter!$B$9)</f>
        <v/>
      </c>
      <c r="R431" s="34" t="str">
        <f aca="false">IF(OR(G431="",G431=0,H431=""),"",H431/G431)</f>
        <v/>
      </c>
      <c r="S431" s="35" t="str">
        <f aca="false">IF(C431="","",IFERROR(INDEX('Validasi Vendor'!$J$5:$J$505,MATCH(C431,'Validasi Vendor'!$C$5:$C$505,0)),"Belum terdaftar"))</f>
        <v/>
      </c>
      <c r="T431" s="35" t="str">
        <f aca="false">IF(E431="","",IF(L431&lt;&gt;"",IF(EOMONTH(L431,0)&gt;P431,"Dikreditkan lewat batas: periksa","Sudah dikreditkan"),IF(S431&lt;&gt;"Boleh diproses","Titik 1: periksa status vendor",IF(OR(I431&lt;&gt;"Cocok",J431&lt;&gt;"Valid"),"Titik 3: faktur bermasalah",IF(K431="Ya","Titik 2: periksa pembebanan biaya",IF(Q431&lt;0,"Titik 2: lewat batas kredit",IF(Q431&lt;=Parameter!$B$6,"Titik 2: segera kreditkan","Siap dikreditkan")))))))</f>
        <v/>
      </c>
    </row>
    <row r="432" customFormat="false" ht="15" hidden="false" customHeight="false" outlineLevel="0" collapsed="false">
      <c r="A432" s="27"/>
      <c r="B432" s="27"/>
      <c r="C432" s="28"/>
      <c r="D432" s="28"/>
      <c r="E432" s="29"/>
      <c r="F432" s="27"/>
      <c r="G432" s="30"/>
      <c r="H432" s="30"/>
      <c r="I432" s="27"/>
      <c r="J432" s="27"/>
      <c r="K432" s="27"/>
      <c r="L432" s="29"/>
      <c r="M432" s="27"/>
      <c r="N432" s="31" t="str">
        <f aca="false">IF(E432="","",EOMONTH(E432,0))</f>
        <v/>
      </c>
      <c r="O432" s="32" t="str">
        <f aca="false">IF(E432="","",EOMONTH(E432,0)+Parameter!$B$5)</f>
        <v/>
      </c>
      <c r="P432" s="32" t="str">
        <f aca="false">IF(E432="","",EOMONTH(E432,Parameter!$B$4))</f>
        <v/>
      </c>
      <c r="Q432" s="33" t="str">
        <f aca="false">IF(OR(E432="",L432&lt;&gt;""),"",P432-Parameter!$B$9)</f>
        <v/>
      </c>
      <c r="R432" s="34" t="str">
        <f aca="false">IF(OR(G432="",G432=0,H432=""),"",H432/G432)</f>
        <v/>
      </c>
      <c r="S432" s="35" t="str">
        <f aca="false">IF(C432="","",IFERROR(INDEX('Validasi Vendor'!$J$5:$J$505,MATCH(C432,'Validasi Vendor'!$C$5:$C$505,0)),"Belum terdaftar"))</f>
        <v/>
      </c>
      <c r="T432" s="35" t="str">
        <f aca="false">IF(E432="","",IF(L432&lt;&gt;"",IF(EOMONTH(L432,0)&gt;P432,"Dikreditkan lewat batas: periksa","Sudah dikreditkan"),IF(S432&lt;&gt;"Boleh diproses","Titik 1: periksa status vendor",IF(OR(I432&lt;&gt;"Cocok",J432&lt;&gt;"Valid"),"Titik 3: faktur bermasalah",IF(K432="Ya","Titik 2: periksa pembebanan biaya",IF(Q432&lt;0,"Titik 2: lewat batas kredit",IF(Q432&lt;=Parameter!$B$6,"Titik 2: segera kreditkan","Siap dikreditkan")))))))</f>
        <v/>
      </c>
    </row>
    <row r="433" customFormat="false" ht="15" hidden="false" customHeight="false" outlineLevel="0" collapsed="false">
      <c r="A433" s="27"/>
      <c r="B433" s="27"/>
      <c r="C433" s="28"/>
      <c r="D433" s="28"/>
      <c r="E433" s="29"/>
      <c r="F433" s="27"/>
      <c r="G433" s="30"/>
      <c r="H433" s="30"/>
      <c r="I433" s="27"/>
      <c r="J433" s="27"/>
      <c r="K433" s="27"/>
      <c r="L433" s="29"/>
      <c r="M433" s="27"/>
      <c r="N433" s="31" t="str">
        <f aca="false">IF(E433="","",EOMONTH(E433,0))</f>
        <v/>
      </c>
      <c r="O433" s="32" t="str">
        <f aca="false">IF(E433="","",EOMONTH(E433,0)+Parameter!$B$5)</f>
        <v/>
      </c>
      <c r="P433" s="32" t="str">
        <f aca="false">IF(E433="","",EOMONTH(E433,Parameter!$B$4))</f>
        <v/>
      </c>
      <c r="Q433" s="33" t="str">
        <f aca="false">IF(OR(E433="",L433&lt;&gt;""),"",P433-Parameter!$B$9)</f>
        <v/>
      </c>
      <c r="R433" s="34" t="str">
        <f aca="false">IF(OR(G433="",G433=0,H433=""),"",H433/G433)</f>
        <v/>
      </c>
      <c r="S433" s="35" t="str">
        <f aca="false">IF(C433="","",IFERROR(INDEX('Validasi Vendor'!$J$5:$J$505,MATCH(C433,'Validasi Vendor'!$C$5:$C$505,0)),"Belum terdaftar"))</f>
        <v/>
      </c>
      <c r="T433" s="35" t="str">
        <f aca="false">IF(E433="","",IF(L433&lt;&gt;"",IF(EOMONTH(L433,0)&gt;P433,"Dikreditkan lewat batas: periksa","Sudah dikreditkan"),IF(S433&lt;&gt;"Boleh diproses","Titik 1: periksa status vendor",IF(OR(I433&lt;&gt;"Cocok",J433&lt;&gt;"Valid"),"Titik 3: faktur bermasalah",IF(K433="Ya","Titik 2: periksa pembebanan biaya",IF(Q433&lt;0,"Titik 2: lewat batas kredit",IF(Q433&lt;=Parameter!$B$6,"Titik 2: segera kreditkan","Siap dikreditkan")))))))</f>
        <v/>
      </c>
    </row>
    <row r="434" customFormat="false" ht="15" hidden="false" customHeight="false" outlineLevel="0" collapsed="false">
      <c r="A434" s="27"/>
      <c r="B434" s="27"/>
      <c r="C434" s="28"/>
      <c r="D434" s="28"/>
      <c r="E434" s="29"/>
      <c r="F434" s="27"/>
      <c r="G434" s="30"/>
      <c r="H434" s="30"/>
      <c r="I434" s="27"/>
      <c r="J434" s="27"/>
      <c r="K434" s="27"/>
      <c r="L434" s="29"/>
      <c r="M434" s="27"/>
      <c r="N434" s="31" t="str">
        <f aca="false">IF(E434="","",EOMONTH(E434,0))</f>
        <v/>
      </c>
      <c r="O434" s="32" t="str">
        <f aca="false">IF(E434="","",EOMONTH(E434,0)+Parameter!$B$5)</f>
        <v/>
      </c>
      <c r="P434" s="32" t="str">
        <f aca="false">IF(E434="","",EOMONTH(E434,Parameter!$B$4))</f>
        <v/>
      </c>
      <c r="Q434" s="33" t="str">
        <f aca="false">IF(OR(E434="",L434&lt;&gt;""),"",P434-Parameter!$B$9)</f>
        <v/>
      </c>
      <c r="R434" s="34" t="str">
        <f aca="false">IF(OR(G434="",G434=0,H434=""),"",H434/G434)</f>
        <v/>
      </c>
      <c r="S434" s="35" t="str">
        <f aca="false">IF(C434="","",IFERROR(INDEX('Validasi Vendor'!$J$5:$J$505,MATCH(C434,'Validasi Vendor'!$C$5:$C$505,0)),"Belum terdaftar"))</f>
        <v/>
      </c>
      <c r="T434" s="35" t="str">
        <f aca="false">IF(E434="","",IF(L434&lt;&gt;"",IF(EOMONTH(L434,0)&gt;P434,"Dikreditkan lewat batas: periksa","Sudah dikreditkan"),IF(S434&lt;&gt;"Boleh diproses","Titik 1: periksa status vendor",IF(OR(I434&lt;&gt;"Cocok",J434&lt;&gt;"Valid"),"Titik 3: faktur bermasalah",IF(K434="Ya","Titik 2: periksa pembebanan biaya",IF(Q434&lt;0,"Titik 2: lewat batas kredit",IF(Q434&lt;=Parameter!$B$6,"Titik 2: segera kreditkan","Siap dikreditkan")))))))</f>
        <v/>
      </c>
    </row>
    <row r="435" customFormat="false" ht="15" hidden="false" customHeight="false" outlineLevel="0" collapsed="false">
      <c r="A435" s="27"/>
      <c r="B435" s="27"/>
      <c r="C435" s="28"/>
      <c r="D435" s="28"/>
      <c r="E435" s="29"/>
      <c r="F435" s="27"/>
      <c r="G435" s="30"/>
      <c r="H435" s="30"/>
      <c r="I435" s="27"/>
      <c r="J435" s="27"/>
      <c r="K435" s="27"/>
      <c r="L435" s="29"/>
      <c r="M435" s="27"/>
      <c r="N435" s="31" t="str">
        <f aca="false">IF(E435="","",EOMONTH(E435,0))</f>
        <v/>
      </c>
      <c r="O435" s="32" t="str">
        <f aca="false">IF(E435="","",EOMONTH(E435,0)+Parameter!$B$5)</f>
        <v/>
      </c>
      <c r="P435" s="32" t="str">
        <f aca="false">IF(E435="","",EOMONTH(E435,Parameter!$B$4))</f>
        <v/>
      </c>
      <c r="Q435" s="33" t="str">
        <f aca="false">IF(OR(E435="",L435&lt;&gt;""),"",P435-Parameter!$B$9)</f>
        <v/>
      </c>
      <c r="R435" s="34" t="str">
        <f aca="false">IF(OR(G435="",G435=0,H435=""),"",H435/G435)</f>
        <v/>
      </c>
      <c r="S435" s="35" t="str">
        <f aca="false">IF(C435="","",IFERROR(INDEX('Validasi Vendor'!$J$5:$J$505,MATCH(C435,'Validasi Vendor'!$C$5:$C$505,0)),"Belum terdaftar"))</f>
        <v/>
      </c>
      <c r="T435" s="35" t="str">
        <f aca="false">IF(E435="","",IF(L435&lt;&gt;"",IF(EOMONTH(L435,0)&gt;P435,"Dikreditkan lewat batas: periksa","Sudah dikreditkan"),IF(S435&lt;&gt;"Boleh diproses","Titik 1: periksa status vendor",IF(OR(I435&lt;&gt;"Cocok",J435&lt;&gt;"Valid"),"Titik 3: faktur bermasalah",IF(K435="Ya","Titik 2: periksa pembebanan biaya",IF(Q435&lt;0,"Titik 2: lewat batas kredit",IF(Q435&lt;=Parameter!$B$6,"Titik 2: segera kreditkan","Siap dikreditkan")))))))</f>
        <v/>
      </c>
    </row>
    <row r="436" customFormat="false" ht="15" hidden="false" customHeight="false" outlineLevel="0" collapsed="false">
      <c r="A436" s="27"/>
      <c r="B436" s="27"/>
      <c r="C436" s="28"/>
      <c r="D436" s="28"/>
      <c r="E436" s="29"/>
      <c r="F436" s="27"/>
      <c r="G436" s="30"/>
      <c r="H436" s="30"/>
      <c r="I436" s="27"/>
      <c r="J436" s="27"/>
      <c r="K436" s="27"/>
      <c r="L436" s="29"/>
      <c r="M436" s="27"/>
      <c r="N436" s="31" t="str">
        <f aca="false">IF(E436="","",EOMONTH(E436,0))</f>
        <v/>
      </c>
      <c r="O436" s="32" t="str">
        <f aca="false">IF(E436="","",EOMONTH(E436,0)+Parameter!$B$5)</f>
        <v/>
      </c>
      <c r="P436" s="32" t="str">
        <f aca="false">IF(E436="","",EOMONTH(E436,Parameter!$B$4))</f>
        <v/>
      </c>
      <c r="Q436" s="33" t="str">
        <f aca="false">IF(OR(E436="",L436&lt;&gt;""),"",P436-Parameter!$B$9)</f>
        <v/>
      </c>
      <c r="R436" s="34" t="str">
        <f aca="false">IF(OR(G436="",G436=0,H436=""),"",H436/G436)</f>
        <v/>
      </c>
      <c r="S436" s="35" t="str">
        <f aca="false">IF(C436="","",IFERROR(INDEX('Validasi Vendor'!$J$5:$J$505,MATCH(C436,'Validasi Vendor'!$C$5:$C$505,0)),"Belum terdaftar"))</f>
        <v/>
      </c>
      <c r="T436" s="35" t="str">
        <f aca="false">IF(E436="","",IF(L436&lt;&gt;"",IF(EOMONTH(L436,0)&gt;P436,"Dikreditkan lewat batas: periksa","Sudah dikreditkan"),IF(S436&lt;&gt;"Boleh diproses","Titik 1: periksa status vendor",IF(OR(I436&lt;&gt;"Cocok",J436&lt;&gt;"Valid"),"Titik 3: faktur bermasalah",IF(K436="Ya","Titik 2: periksa pembebanan biaya",IF(Q436&lt;0,"Titik 2: lewat batas kredit",IF(Q436&lt;=Parameter!$B$6,"Titik 2: segera kreditkan","Siap dikreditkan")))))))</f>
        <v/>
      </c>
    </row>
    <row r="437" customFormat="false" ht="15" hidden="false" customHeight="false" outlineLevel="0" collapsed="false">
      <c r="A437" s="27"/>
      <c r="B437" s="27"/>
      <c r="C437" s="28"/>
      <c r="D437" s="28"/>
      <c r="E437" s="29"/>
      <c r="F437" s="27"/>
      <c r="G437" s="30"/>
      <c r="H437" s="30"/>
      <c r="I437" s="27"/>
      <c r="J437" s="27"/>
      <c r="K437" s="27"/>
      <c r="L437" s="29"/>
      <c r="M437" s="27"/>
      <c r="N437" s="31" t="str">
        <f aca="false">IF(E437="","",EOMONTH(E437,0))</f>
        <v/>
      </c>
      <c r="O437" s="32" t="str">
        <f aca="false">IF(E437="","",EOMONTH(E437,0)+Parameter!$B$5)</f>
        <v/>
      </c>
      <c r="P437" s="32" t="str">
        <f aca="false">IF(E437="","",EOMONTH(E437,Parameter!$B$4))</f>
        <v/>
      </c>
      <c r="Q437" s="33" t="str">
        <f aca="false">IF(OR(E437="",L437&lt;&gt;""),"",P437-Parameter!$B$9)</f>
        <v/>
      </c>
      <c r="R437" s="34" t="str">
        <f aca="false">IF(OR(G437="",G437=0,H437=""),"",H437/G437)</f>
        <v/>
      </c>
      <c r="S437" s="35" t="str">
        <f aca="false">IF(C437="","",IFERROR(INDEX('Validasi Vendor'!$J$5:$J$505,MATCH(C437,'Validasi Vendor'!$C$5:$C$505,0)),"Belum terdaftar"))</f>
        <v/>
      </c>
      <c r="T437" s="35" t="str">
        <f aca="false">IF(E437="","",IF(L437&lt;&gt;"",IF(EOMONTH(L437,0)&gt;P437,"Dikreditkan lewat batas: periksa","Sudah dikreditkan"),IF(S437&lt;&gt;"Boleh diproses","Titik 1: periksa status vendor",IF(OR(I437&lt;&gt;"Cocok",J437&lt;&gt;"Valid"),"Titik 3: faktur bermasalah",IF(K437="Ya","Titik 2: periksa pembebanan biaya",IF(Q437&lt;0,"Titik 2: lewat batas kredit",IF(Q437&lt;=Parameter!$B$6,"Titik 2: segera kreditkan","Siap dikreditkan")))))))</f>
        <v/>
      </c>
    </row>
    <row r="438" customFormat="false" ht="15" hidden="false" customHeight="false" outlineLevel="0" collapsed="false">
      <c r="A438" s="27"/>
      <c r="B438" s="27"/>
      <c r="C438" s="28"/>
      <c r="D438" s="28"/>
      <c r="E438" s="29"/>
      <c r="F438" s="27"/>
      <c r="G438" s="30"/>
      <c r="H438" s="30"/>
      <c r="I438" s="27"/>
      <c r="J438" s="27"/>
      <c r="K438" s="27"/>
      <c r="L438" s="29"/>
      <c r="M438" s="27"/>
      <c r="N438" s="31" t="str">
        <f aca="false">IF(E438="","",EOMONTH(E438,0))</f>
        <v/>
      </c>
      <c r="O438" s="32" t="str">
        <f aca="false">IF(E438="","",EOMONTH(E438,0)+Parameter!$B$5)</f>
        <v/>
      </c>
      <c r="P438" s="32" t="str">
        <f aca="false">IF(E438="","",EOMONTH(E438,Parameter!$B$4))</f>
        <v/>
      </c>
      <c r="Q438" s="33" t="str">
        <f aca="false">IF(OR(E438="",L438&lt;&gt;""),"",P438-Parameter!$B$9)</f>
        <v/>
      </c>
      <c r="R438" s="34" t="str">
        <f aca="false">IF(OR(G438="",G438=0,H438=""),"",H438/G438)</f>
        <v/>
      </c>
      <c r="S438" s="35" t="str">
        <f aca="false">IF(C438="","",IFERROR(INDEX('Validasi Vendor'!$J$5:$J$505,MATCH(C438,'Validasi Vendor'!$C$5:$C$505,0)),"Belum terdaftar"))</f>
        <v/>
      </c>
      <c r="T438" s="35" t="str">
        <f aca="false">IF(E438="","",IF(L438&lt;&gt;"",IF(EOMONTH(L438,0)&gt;P438,"Dikreditkan lewat batas: periksa","Sudah dikreditkan"),IF(S438&lt;&gt;"Boleh diproses","Titik 1: periksa status vendor",IF(OR(I438&lt;&gt;"Cocok",J438&lt;&gt;"Valid"),"Titik 3: faktur bermasalah",IF(K438="Ya","Titik 2: periksa pembebanan biaya",IF(Q438&lt;0,"Titik 2: lewat batas kredit",IF(Q438&lt;=Parameter!$B$6,"Titik 2: segera kreditkan","Siap dikreditkan")))))))</f>
        <v/>
      </c>
    </row>
    <row r="439" customFormat="false" ht="15" hidden="false" customHeight="false" outlineLevel="0" collapsed="false">
      <c r="A439" s="27"/>
      <c r="B439" s="27"/>
      <c r="C439" s="28"/>
      <c r="D439" s="28"/>
      <c r="E439" s="29"/>
      <c r="F439" s="27"/>
      <c r="G439" s="30"/>
      <c r="H439" s="30"/>
      <c r="I439" s="27"/>
      <c r="J439" s="27"/>
      <c r="K439" s="27"/>
      <c r="L439" s="29"/>
      <c r="M439" s="27"/>
      <c r="N439" s="31" t="str">
        <f aca="false">IF(E439="","",EOMONTH(E439,0))</f>
        <v/>
      </c>
      <c r="O439" s="32" t="str">
        <f aca="false">IF(E439="","",EOMONTH(E439,0)+Parameter!$B$5)</f>
        <v/>
      </c>
      <c r="P439" s="32" t="str">
        <f aca="false">IF(E439="","",EOMONTH(E439,Parameter!$B$4))</f>
        <v/>
      </c>
      <c r="Q439" s="33" t="str">
        <f aca="false">IF(OR(E439="",L439&lt;&gt;""),"",P439-Parameter!$B$9)</f>
        <v/>
      </c>
      <c r="R439" s="34" t="str">
        <f aca="false">IF(OR(G439="",G439=0,H439=""),"",H439/G439)</f>
        <v/>
      </c>
      <c r="S439" s="35" t="str">
        <f aca="false">IF(C439="","",IFERROR(INDEX('Validasi Vendor'!$J$5:$J$505,MATCH(C439,'Validasi Vendor'!$C$5:$C$505,0)),"Belum terdaftar"))</f>
        <v/>
      </c>
      <c r="T439" s="35" t="str">
        <f aca="false">IF(E439="","",IF(L439&lt;&gt;"",IF(EOMONTH(L439,0)&gt;P439,"Dikreditkan lewat batas: periksa","Sudah dikreditkan"),IF(S439&lt;&gt;"Boleh diproses","Titik 1: periksa status vendor",IF(OR(I439&lt;&gt;"Cocok",J439&lt;&gt;"Valid"),"Titik 3: faktur bermasalah",IF(K439="Ya","Titik 2: periksa pembebanan biaya",IF(Q439&lt;0,"Titik 2: lewat batas kredit",IF(Q439&lt;=Parameter!$B$6,"Titik 2: segera kreditkan","Siap dikreditkan")))))))</f>
        <v/>
      </c>
    </row>
    <row r="440" customFormat="false" ht="15" hidden="false" customHeight="false" outlineLevel="0" collapsed="false">
      <c r="A440" s="27"/>
      <c r="B440" s="27"/>
      <c r="C440" s="28"/>
      <c r="D440" s="28"/>
      <c r="E440" s="29"/>
      <c r="F440" s="27"/>
      <c r="G440" s="30"/>
      <c r="H440" s="30"/>
      <c r="I440" s="27"/>
      <c r="J440" s="27"/>
      <c r="K440" s="27"/>
      <c r="L440" s="29"/>
      <c r="M440" s="27"/>
      <c r="N440" s="31" t="str">
        <f aca="false">IF(E440="","",EOMONTH(E440,0))</f>
        <v/>
      </c>
      <c r="O440" s="32" t="str">
        <f aca="false">IF(E440="","",EOMONTH(E440,0)+Parameter!$B$5)</f>
        <v/>
      </c>
      <c r="P440" s="32" t="str">
        <f aca="false">IF(E440="","",EOMONTH(E440,Parameter!$B$4))</f>
        <v/>
      </c>
      <c r="Q440" s="33" t="str">
        <f aca="false">IF(OR(E440="",L440&lt;&gt;""),"",P440-Parameter!$B$9)</f>
        <v/>
      </c>
      <c r="R440" s="34" t="str">
        <f aca="false">IF(OR(G440="",G440=0,H440=""),"",H440/G440)</f>
        <v/>
      </c>
      <c r="S440" s="35" t="str">
        <f aca="false">IF(C440="","",IFERROR(INDEX('Validasi Vendor'!$J$5:$J$505,MATCH(C440,'Validasi Vendor'!$C$5:$C$505,0)),"Belum terdaftar"))</f>
        <v/>
      </c>
      <c r="T440" s="35" t="str">
        <f aca="false">IF(E440="","",IF(L440&lt;&gt;"",IF(EOMONTH(L440,0)&gt;P440,"Dikreditkan lewat batas: periksa","Sudah dikreditkan"),IF(S440&lt;&gt;"Boleh diproses","Titik 1: periksa status vendor",IF(OR(I440&lt;&gt;"Cocok",J440&lt;&gt;"Valid"),"Titik 3: faktur bermasalah",IF(K440="Ya","Titik 2: periksa pembebanan biaya",IF(Q440&lt;0,"Titik 2: lewat batas kredit",IF(Q440&lt;=Parameter!$B$6,"Titik 2: segera kreditkan","Siap dikreditkan")))))))</f>
        <v/>
      </c>
    </row>
    <row r="441" customFormat="false" ht="15" hidden="false" customHeight="false" outlineLevel="0" collapsed="false">
      <c r="A441" s="27"/>
      <c r="B441" s="27"/>
      <c r="C441" s="28"/>
      <c r="D441" s="28"/>
      <c r="E441" s="29"/>
      <c r="F441" s="27"/>
      <c r="G441" s="30"/>
      <c r="H441" s="30"/>
      <c r="I441" s="27"/>
      <c r="J441" s="27"/>
      <c r="K441" s="27"/>
      <c r="L441" s="29"/>
      <c r="M441" s="27"/>
      <c r="N441" s="31" t="str">
        <f aca="false">IF(E441="","",EOMONTH(E441,0))</f>
        <v/>
      </c>
      <c r="O441" s="32" t="str">
        <f aca="false">IF(E441="","",EOMONTH(E441,0)+Parameter!$B$5)</f>
        <v/>
      </c>
      <c r="P441" s="32" t="str">
        <f aca="false">IF(E441="","",EOMONTH(E441,Parameter!$B$4))</f>
        <v/>
      </c>
      <c r="Q441" s="33" t="str">
        <f aca="false">IF(OR(E441="",L441&lt;&gt;""),"",P441-Parameter!$B$9)</f>
        <v/>
      </c>
      <c r="R441" s="34" t="str">
        <f aca="false">IF(OR(G441="",G441=0,H441=""),"",H441/G441)</f>
        <v/>
      </c>
      <c r="S441" s="35" t="str">
        <f aca="false">IF(C441="","",IFERROR(INDEX('Validasi Vendor'!$J$5:$J$505,MATCH(C441,'Validasi Vendor'!$C$5:$C$505,0)),"Belum terdaftar"))</f>
        <v/>
      </c>
      <c r="T441" s="35" t="str">
        <f aca="false">IF(E441="","",IF(L441&lt;&gt;"",IF(EOMONTH(L441,0)&gt;P441,"Dikreditkan lewat batas: periksa","Sudah dikreditkan"),IF(S441&lt;&gt;"Boleh diproses","Titik 1: periksa status vendor",IF(OR(I441&lt;&gt;"Cocok",J441&lt;&gt;"Valid"),"Titik 3: faktur bermasalah",IF(K441="Ya","Titik 2: periksa pembebanan biaya",IF(Q441&lt;0,"Titik 2: lewat batas kredit",IF(Q441&lt;=Parameter!$B$6,"Titik 2: segera kreditkan","Siap dikreditkan")))))))</f>
        <v/>
      </c>
    </row>
    <row r="442" customFormat="false" ht="15" hidden="false" customHeight="false" outlineLevel="0" collapsed="false">
      <c r="A442" s="27"/>
      <c r="B442" s="27"/>
      <c r="C442" s="28"/>
      <c r="D442" s="28"/>
      <c r="E442" s="29"/>
      <c r="F442" s="27"/>
      <c r="G442" s="30"/>
      <c r="H442" s="30"/>
      <c r="I442" s="27"/>
      <c r="J442" s="27"/>
      <c r="K442" s="27"/>
      <c r="L442" s="29"/>
      <c r="M442" s="27"/>
      <c r="N442" s="31" t="str">
        <f aca="false">IF(E442="","",EOMONTH(E442,0))</f>
        <v/>
      </c>
      <c r="O442" s="32" t="str">
        <f aca="false">IF(E442="","",EOMONTH(E442,0)+Parameter!$B$5)</f>
        <v/>
      </c>
      <c r="P442" s="32" t="str">
        <f aca="false">IF(E442="","",EOMONTH(E442,Parameter!$B$4))</f>
        <v/>
      </c>
      <c r="Q442" s="33" t="str">
        <f aca="false">IF(OR(E442="",L442&lt;&gt;""),"",P442-Parameter!$B$9)</f>
        <v/>
      </c>
      <c r="R442" s="34" t="str">
        <f aca="false">IF(OR(G442="",G442=0,H442=""),"",H442/G442)</f>
        <v/>
      </c>
      <c r="S442" s="35" t="str">
        <f aca="false">IF(C442="","",IFERROR(INDEX('Validasi Vendor'!$J$5:$J$505,MATCH(C442,'Validasi Vendor'!$C$5:$C$505,0)),"Belum terdaftar"))</f>
        <v/>
      </c>
      <c r="T442" s="35" t="str">
        <f aca="false">IF(E442="","",IF(L442&lt;&gt;"",IF(EOMONTH(L442,0)&gt;P442,"Dikreditkan lewat batas: periksa","Sudah dikreditkan"),IF(S442&lt;&gt;"Boleh diproses","Titik 1: periksa status vendor",IF(OR(I442&lt;&gt;"Cocok",J442&lt;&gt;"Valid"),"Titik 3: faktur bermasalah",IF(K442="Ya","Titik 2: periksa pembebanan biaya",IF(Q442&lt;0,"Titik 2: lewat batas kredit",IF(Q442&lt;=Parameter!$B$6,"Titik 2: segera kreditkan","Siap dikreditkan")))))))</f>
        <v/>
      </c>
    </row>
    <row r="443" customFormat="false" ht="15" hidden="false" customHeight="false" outlineLevel="0" collapsed="false">
      <c r="A443" s="27"/>
      <c r="B443" s="27"/>
      <c r="C443" s="28"/>
      <c r="D443" s="28"/>
      <c r="E443" s="29"/>
      <c r="F443" s="27"/>
      <c r="G443" s="30"/>
      <c r="H443" s="30"/>
      <c r="I443" s="27"/>
      <c r="J443" s="27"/>
      <c r="K443" s="27"/>
      <c r="L443" s="29"/>
      <c r="M443" s="27"/>
      <c r="N443" s="31" t="str">
        <f aca="false">IF(E443="","",EOMONTH(E443,0))</f>
        <v/>
      </c>
      <c r="O443" s="32" t="str">
        <f aca="false">IF(E443="","",EOMONTH(E443,0)+Parameter!$B$5)</f>
        <v/>
      </c>
      <c r="P443" s="32" t="str">
        <f aca="false">IF(E443="","",EOMONTH(E443,Parameter!$B$4))</f>
        <v/>
      </c>
      <c r="Q443" s="33" t="str">
        <f aca="false">IF(OR(E443="",L443&lt;&gt;""),"",P443-Parameter!$B$9)</f>
        <v/>
      </c>
      <c r="R443" s="34" t="str">
        <f aca="false">IF(OR(G443="",G443=0,H443=""),"",H443/G443)</f>
        <v/>
      </c>
      <c r="S443" s="35" t="str">
        <f aca="false">IF(C443="","",IFERROR(INDEX('Validasi Vendor'!$J$5:$J$505,MATCH(C443,'Validasi Vendor'!$C$5:$C$505,0)),"Belum terdaftar"))</f>
        <v/>
      </c>
      <c r="T443" s="35" t="str">
        <f aca="false">IF(E443="","",IF(L443&lt;&gt;"",IF(EOMONTH(L443,0)&gt;P443,"Dikreditkan lewat batas: periksa","Sudah dikreditkan"),IF(S443&lt;&gt;"Boleh diproses","Titik 1: periksa status vendor",IF(OR(I443&lt;&gt;"Cocok",J443&lt;&gt;"Valid"),"Titik 3: faktur bermasalah",IF(K443="Ya","Titik 2: periksa pembebanan biaya",IF(Q443&lt;0,"Titik 2: lewat batas kredit",IF(Q443&lt;=Parameter!$B$6,"Titik 2: segera kreditkan","Siap dikreditkan")))))))</f>
        <v/>
      </c>
    </row>
    <row r="444" customFormat="false" ht="15" hidden="false" customHeight="false" outlineLevel="0" collapsed="false">
      <c r="A444" s="27"/>
      <c r="B444" s="27"/>
      <c r="C444" s="28"/>
      <c r="D444" s="28"/>
      <c r="E444" s="29"/>
      <c r="F444" s="27"/>
      <c r="G444" s="30"/>
      <c r="H444" s="30"/>
      <c r="I444" s="27"/>
      <c r="J444" s="27"/>
      <c r="K444" s="27"/>
      <c r="L444" s="29"/>
      <c r="M444" s="27"/>
      <c r="N444" s="31" t="str">
        <f aca="false">IF(E444="","",EOMONTH(E444,0))</f>
        <v/>
      </c>
      <c r="O444" s="32" t="str">
        <f aca="false">IF(E444="","",EOMONTH(E444,0)+Parameter!$B$5)</f>
        <v/>
      </c>
      <c r="P444" s="32" t="str">
        <f aca="false">IF(E444="","",EOMONTH(E444,Parameter!$B$4))</f>
        <v/>
      </c>
      <c r="Q444" s="33" t="str">
        <f aca="false">IF(OR(E444="",L444&lt;&gt;""),"",P444-Parameter!$B$9)</f>
        <v/>
      </c>
      <c r="R444" s="34" t="str">
        <f aca="false">IF(OR(G444="",G444=0,H444=""),"",H444/G444)</f>
        <v/>
      </c>
      <c r="S444" s="35" t="str">
        <f aca="false">IF(C444="","",IFERROR(INDEX('Validasi Vendor'!$J$5:$J$505,MATCH(C444,'Validasi Vendor'!$C$5:$C$505,0)),"Belum terdaftar"))</f>
        <v/>
      </c>
      <c r="T444" s="35" t="str">
        <f aca="false">IF(E444="","",IF(L444&lt;&gt;"",IF(EOMONTH(L444,0)&gt;P444,"Dikreditkan lewat batas: periksa","Sudah dikreditkan"),IF(S444&lt;&gt;"Boleh diproses","Titik 1: periksa status vendor",IF(OR(I444&lt;&gt;"Cocok",J444&lt;&gt;"Valid"),"Titik 3: faktur bermasalah",IF(K444="Ya","Titik 2: periksa pembebanan biaya",IF(Q444&lt;0,"Titik 2: lewat batas kredit",IF(Q444&lt;=Parameter!$B$6,"Titik 2: segera kreditkan","Siap dikreditkan")))))))</f>
        <v/>
      </c>
    </row>
    <row r="445" customFormat="false" ht="15" hidden="false" customHeight="false" outlineLevel="0" collapsed="false">
      <c r="A445" s="27"/>
      <c r="B445" s="27"/>
      <c r="C445" s="28"/>
      <c r="D445" s="28"/>
      <c r="E445" s="29"/>
      <c r="F445" s="27"/>
      <c r="G445" s="30"/>
      <c r="H445" s="30"/>
      <c r="I445" s="27"/>
      <c r="J445" s="27"/>
      <c r="K445" s="27"/>
      <c r="L445" s="29"/>
      <c r="M445" s="27"/>
      <c r="N445" s="31" t="str">
        <f aca="false">IF(E445="","",EOMONTH(E445,0))</f>
        <v/>
      </c>
      <c r="O445" s="32" t="str">
        <f aca="false">IF(E445="","",EOMONTH(E445,0)+Parameter!$B$5)</f>
        <v/>
      </c>
      <c r="P445" s="32" t="str">
        <f aca="false">IF(E445="","",EOMONTH(E445,Parameter!$B$4))</f>
        <v/>
      </c>
      <c r="Q445" s="33" t="str">
        <f aca="false">IF(OR(E445="",L445&lt;&gt;""),"",P445-Parameter!$B$9)</f>
        <v/>
      </c>
      <c r="R445" s="34" t="str">
        <f aca="false">IF(OR(G445="",G445=0,H445=""),"",H445/G445)</f>
        <v/>
      </c>
      <c r="S445" s="35" t="str">
        <f aca="false">IF(C445="","",IFERROR(INDEX('Validasi Vendor'!$J$5:$J$505,MATCH(C445,'Validasi Vendor'!$C$5:$C$505,0)),"Belum terdaftar"))</f>
        <v/>
      </c>
      <c r="T445" s="35" t="str">
        <f aca="false">IF(E445="","",IF(L445&lt;&gt;"",IF(EOMONTH(L445,0)&gt;P445,"Dikreditkan lewat batas: periksa","Sudah dikreditkan"),IF(S445&lt;&gt;"Boleh diproses","Titik 1: periksa status vendor",IF(OR(I445&lt;&gt;"Cocok",J445&lt;&gt;"Valid"),"Titik 3: faktur bermasalah",IF(K445="Ya","Titik 2: periksa pembebanan biaya",IF(Q445&lt;0,"Titik 2: lewat batas kredit",IF(Q445&lt;=Parameter!$B$6,"Titik 2: segera kreditkan","Siap dikreditkan")))))))</f>
        <v/>
      </c>
    </row>
    <row r="446" customFormat="false" ht="15" hidden="false" customHeight="false" outlineLevel="0" collapsed="false">
      <c r="A446" s="27"/>
      <c r="B446" s="27"/>
      <c r="C446" s="28"/>
      <c r="D446" s="28"/>
      <c r="E446" s="29"/>
      <c r="F446" s="27"/>
      <c r="G446" s="30"/>
      <c r="H446" s="30"/>
      <c r="I446" s="27"/>
      <c r="J446" s="27"/>
      <c r="K446" s="27"/>
      <c r="L446" s="29"/>
      <c r="M446" s="27"/>
      <c r="N446" s="31" t="str">
        <f aca="false">IF(E446="","",EOMONTH(E446,0))</f>
        <v/>
      </c>
      <c r="O446" s="32" t="str">
        <f aca="false">IF(E446="","",EOMONTH(E446,0)+Parameter!$B$5)</f>
        <v/>
      </c>
      <c r="P446" s="32" t="str">
        <f aca="false">IF(E446="","",EOMONTH(E446,Parameter!$B$4))</f>
        <v/>
      </c>
      <c r="Q446" s="33" t="str">
        <f aca="false">IF(OR(E446="",L446&lt;&gt;""),"",P446-Parameter!$B$9)</f>
        <v/>
      </c>
      <c r="R446" s="34" t="str">
        <f aca="false">IF(OR(G446="",G446=0,H446=""),"",H446/G446)</f>
        <v/>
      </c>
      <c r="S446" s="35" t="str">
        <f aca="false">IF(C446="","",IFERROR(INDEX('Validasi Vendor'!$J$5:$J$505,MATCH(C446,'Validasi Vendor'!$C$5:$C$505,0)),"Belum terdaftar"))</f>
        <v/>
      </c>
      <c r="T446" s="35" t="str">
        <f aca="false">IF(E446="","",IF(L446&lt;&gt;"",IF(EOMONTH(L446,0)&gt;P446,"Dikreditkan lewat batas: periksa","Sudah dikreditkan"),IF(S446&lt;&gt;"Boleh diproses","Titik 1: periksa status vendor",IF(OR(I446&lt;&gt;"Cocok",J446&lt;&gt;"Valid"),"Titik 3: faktur bermasalah",IF(K446="Ya","Titik 2: periksa pembebanan biaya",IF(Q446&lt;0,"Titik 2: lewat batas kredit",IF(Q446&lt;=Parameter!$B$6,"Titik 2: segera kreditkan","Siap dikreditkan")))))))</f>
        <v/>
      </c>
    </row>
    <row r="447" customFormat="false" ht="15" hidden="false" customHeight="false" outlineLevel="0" collapsed="false">
      <c r="A447" s="27"/>
      <c r="B447" s="27"/>
      <c r="C447" s="28"/>
      <c r="D447" s="28"/>
      <c r="E447" s="29"/>
      <c r="F447" s="27"/>
      <c r="G447" s="30"/>
      <c r="H447" s="30"/>
      <c r="I447" s="27"/>
      <c r="J447" s="27"/>
      <c r="K447" s="27"/>
      <c r="L447" s="29"/>
      <c r="M447" s="27"/>
      <c r="N447" s="31" t="str">
        <f aca="false">IF(E447="","",EOMONTH(E447,0))</f>
        <v/>
      </c>
      <c r="O447" s="32" t="str">
        <f aca="false">IF(E447="","",EOMONTH(E447,0)+Parameter!$B$5)</f>
        <v/>
      </c>
      <c r="P447" s="32" t="str">
        <f aca="false">IF(E447="","",EOMONTH(E447,Parameter!$B$4))</f>
        <v/>
      </c>
      <c r="Q447" s="33" t="str">
        <f aca="false">IF(OR(E447="",L447&lt;&gt;""),"",P447-Parameter!$B$9)</f>
        <v/>
      </c>
      <c r="R447" s="34" t="str">
        <f aca="false">IF(OR(G447="",G447=0,H447=""),"",H447/G447)</f>
        <v/>
      </c>
      <c r="S447" s="35" t="str">
        <f aca="false">IF(C447="","",IFERROR(INDEX('Validasi Vendor'!$J$5:$J$505,MATCH(C447,'Validasi Vendor'!$C$5:$C$505,0)),"Belum terdaftar"))</f>
        <v/>
      </c>
      <c r="T447" s="35" t="str">
        <f aca="false">IF(E447="","",IF(L447&lt;&gt;"",IF(EOMONTH(L447,0)&gt;P447,"Dikreditkan lewat batas: periksa","Sudah dikreditkan"),IF(S447&lt;&gt;"Boleh diproses","Titik 1: periksa status vendor",IF(OR(I447&lt;&gt;"Cocok",J447&lt;&gt;"Valid"),"Titik 3: faktur bermasalah",IF(K447="Ya","Titik 2: periksa pembebanan biaya",IF(Q447&lt;0,"Titik 2: lewat batas kredit",IF(Q447&lt;=Parameter!$B$6,"Titik 2: segera kreditkan","Siap dikreditkan")))))))</f>
        <v/>
      </c>
    </row>
    <row r="448" customFormat="false" ht="15" hidden="false" customHeight="false" outlineLevel="0" collapsed="false">
      <c r="A448" s="27"/>
      <c r="B448" s="27"/>
      <c r="C448" s="28"/>
      <c r="D448" s="28"/>
      <c r="E448" s="29"/>
      <c r="F448" s="27"/>
      <c r="G448" s="30"/>
      <c r="H448" s="30"/>
      <c r="I448" s="27"/>
      <c r="J448" s="27"/>
      <c r="K448" s="27"/>
      <c r="L448" s="29"/>
      <c r="M448" s="27"/>
      <c r="N448" s="31" t="str">
        <f aca="false">IF(E448="","",EOMONTH(E448,0))</f>
        <v/>
      </c>
      <c r="O448" s="32" t="str">
        <f aca="false">IF(E448="","",EOMONTH(E448,0)+Parameter!$B$5)</f>
        <v/>
      </c>
      <c r="P448" s="32" t="str">
        <f aca="false">IF(E448="","",EOMONTH(E448,Parameter!$B$4))</f>
        <v/>
      </c>
      <c r="Q448" s="33" t="str">
        <f aca="false">IF(OR(E448="",L448&lt;&gt;""),"",P448-Parameter!$B$9)</f>
        <v/>
      </c>
      <c r="R448" s="34" t="str">
        <f aca="false">IF(OR(G448="",G448=0,H448=""),"",H448/G448)</f>
        <v/>
      </c>
      <c r="S448" s="35" t="str">
        <f aca="false">IF(C448="","",IFERROR(INDEX('Validasi Vendor'!$J$5:$J$505,MATCH(C448,'Validasi Vendor'!$C$5:$C$505,0)),"Belum terdaftar"))</f>
        <v/>
      </c>
      <c r="T448" s="35" t="str">
        <f aca="false">IF(E448="","",IF(L448&lt;&gt;"",IF(EOMONTH(L448,0)&gt;P448,"Dikreditkan lewat batas: periksa","Sudah dikreditkan"),IF(S448&lt;&gt;"Boleh diproses","Titik 1: periksa status vendor",IF(OR(I448&lt;&gt;"Cocok",J448&lt;&gt;"Valid"),"Titik 3: faktur bermasalah",IF(K448="Ya","Titik 2: periksa pembebanan biaya",IF(Q448&lt;0,"Titik 2: lewat batas kredit",IF(Q448&lt;=Parameter!$B$6,"Titik 2: segera kreditkan","Siap dikreditkan")))))))</f>
        <v/>
      </c>
    </row>
    <row r="449" customFormat="false" ht="15" hidden="false" customHeight="false" outlineLevel="0" collapsed="false">
      <c r="A449" s="27"/>
      <c r="B449" s="27"/>
      <c r="C449" s="28"/>
      <c r="D449" s="28"/>
      <c r="E449" s="29"/>
      <c r="F449" s="27"/>
      <c r="G449" s="30"/>
      <c r="H449" s="30"/>
      <c r="I449" s="27"/>
      <c r="J449" s="27"/>
      <c r="K449" s="27"/>
      <c r="L449" s="29"/>
      <c r="M449" s="27"/>
      <c r="N449" s="31" t="str">
        <f aca="false">IF(E449="","",EOMONTH(E449,0))</f>
        <v/>
      </c>
      <c r="O449" s="32" t="str">
        <f aca="false">IF(E449="","",EOMONTH(E449,0)+Parameter!$B$5)</f>
        <v/>
      </c>
      <c r="P449" s="32" t="str">
        <f aca="false">IF(E449="","",EOMONTH(E449,Parameter!$B$4))</f>
        <v/>
      </c>
      <c r="Q449" s="33" t="str">
        <f aca="false">IF(OR(E449="",L449&lt;&gt;""),"",P449-Parameter!$B$9)</f>
        <v/>
      </c>
      <c r="R449" s="34" t="str">
        <f aca="false">IF(OR(G449="",G449=0,H449=""),"",H449/G449)</f>
        <v/>
      </c>
      <c r="S449" s="35" t="str">
        <f aca="false">IF(C449="","",IFERROR(INDEX('Validasi Vendor'!$J$5:$J$505,MATCH(C449,'Validasi Vendor'!$C$5:$C$505,0)),"Belum terdaftar"))</f>
        <v/>
      </c>
      <c r="T449" s="35" t="str">
        <f aca="false">IF(E449="","",IF(L449&lt;&gt;"",IF(EOMONTH(L449,0)&gt;P449,"Dikreditkan lewat batas: periksa","Sudah dikreditkan"),IF(S449&lt;&gt;"Boleh diproses","Titik 1: periksa status vendor",IF(OR(I449&lt;&gt;"Cocok",J449&lt;&gt;"Valid"),"Titik 3: faktur bermasalah",IF(K449="Ya","Titik 2: periksa pembebanan biaya",IF(Q449&lt;0,"Titik 2: lewat batas kredit",IF(Q449&lt;=Parameter!$B$6,"Titik 2: segera kreditkan","Siap dikreditkan")))))))</f>
        <v/>
      </c>
    </row>
    <row r="450" customFormat="false" ht="15" hidden="false" customHeight="false" outlineLevel="0" collapsed="false">
      <c r="A450" s="27"/>
      <c r="B450" s="27"/>
      <c r="C450" s="28"/>
      <c r="D450" s="28"/>
      <c r="E450" s="29"/>
      <c r="F450" s="27"/>
      <c r="G450" s="30"/>
      <c r="H450" s="30"/>
      <c r="I450" s="27"/>
      <c r="J450" s="27"/>
      <c r="K450" s="27"/>
      <c r="L450" s="29"/>
      <c r="M450" s="27"/>
      <c r="N450" s="31" t="str">
        <f aca="false">IF(E450="","",EOMONTH(E450,0))</f>
        <v/>
      </c>
      <c r="O450" s="32" t="str">
        <f aca="false">IF(E450="","",EOMONTH(E450,0)+Parameter!$B$5)</f>
        <v/>
      </c>
      <c r="P450" s="32" t="str">
        <f aca="false">IF(E450="","",EOMONTH(E450,Parameter!$B$4))</f>
        <v/>
      </c>
      <c r="Q450" s="33" t="str">
        <f aca="false">IF(OR(E450="",L450&lt;&gt;""),"",P450-Parameter!$B$9)</f>
        <v/>
      </c>
      <c r="R450" s="34" t="str">
        <f aca="false">IF(OR(G450="",G450=0,H450=""),"",H450/G450)</f>
        <v/>
      </c>
      <c r="S450" s="35" t="str">
        <f aca="false">IF(C450="","",IFERROR(INDEX('Validasi Vendor'!$J$5:$J$505,MATCH(C450,'Validasi Vendor'!$C$5:$C$505,0)),"Belum terdaftar"))</f>
        <v/>
      </c>
      <c r="T450" s="35" t="str">
        <f aca="false">IF(E450="","",IF(L450&lt;&gt;"",IF(EOMONTH(L450,0)&gt;P450,"Dikreditkan lewat batas: periksa","Sudah dikreditkan"),IF(S450&lt;&gt;"Boleh diproses","Titik 1: periksa status vendor",IF(OR(I450&lt;&gt;"Cocok",J450&lt;&gt;"Valid"),"Titik 3: faktur bermasalah",IF(K450="Ya","Titik 2: periksa pembebanan biaya",IF(Q450&lt;0,"Titik 2: lewat batas kredit",IF(Q450&lt;=Parameter!$B$6,"Titik 2: segera kreditkan","Siap dikreditkan")))))))</f>
        <v/>
      </c>
    </row>
    <row r="451" customFormat="false" ht="15" hidden="false" customHeight="false" outlineLevel="0" collapsed="false">
      <c r="A451" s="27"/>
      <c r="B451" s="27"/>
      <c r="C451" s="28"/>
      <c r="D451" s="28"/>
      <c r="E451" s="29"/>
      <c r="F451" s="27"/>
      <c r="G451" s="30"/>
      <c r="H451" s="30"/>
      <c r="I451" s="27"/>
      <c r="J451" s="27"/>
      <c r="K451" s="27"/>
      <c r="L451" s="29"/>
      <c r="M451" s="27"/>
      <c r="N451" s="31" t="str">
        <f aca="false">IF(E451="","",EOMONTH(E451,0))</f>
        <v/>
      </c>
      <c r="O451" s="32" t="str">
        <f aca="false">IF(E451="","",EOMONTH(E451,0)+Parameter!$B$5)</f>
        <v/>
      </c>
      <c r="P451" s="32" t="str">
        <f aca="false">IF(E451="","",EOMONTH(E451,Parameter!$B$4))</f>
        <v/>
      </c>
      <c r="Q451" s="33" t="str">
        <f aca="false">IF(OR(E451="",L451&lt;&gt;""),"",P451-Parameter!$B$9)</f>
        <v/>
      </c>
      <c r="R451" s="34" t="str">
        <f aca="false">IF(OR(G451="",G451=0,H451=""),"",H451/G451)</f>
        <v/>
      </c>
      <c r="S451" s="35" t="str">
        <f aca="false">IF(C451="","",IFERROR(INDEX('Validasi Vendor'!$J$5:$J$505,MATCH(C451,'Validasi Vendor'!$C$5:$C$505,0)),"Belum terdaftar"))</f>
        <v/>
      </c>
      <c r="T451" s="35" t="str">
        <f aca="false">IF(E451="","",IF(L451&lt;&gt;"",IF(EOMONTH(L451,0)&gt;P451,"Dikreditkan lewat batas: periksa","Sudah dikreditkan"),IF(S451&lt;&gt;"Boleh diproses","Titik 1: periksa status vendor",IF(OR(I451&lt;&gt;"Cocok",J451&lt;&gt;"Valid"),"Titik 3: faktur bermasalah",IF(K451="Ya","Titik 2: periksa pembebanan biaya",IF(Q451&lt;0,"Titik 2: lewat batas kredit",IF(Q451&lt;=Parameter!$B$6,"Titik 2: segera kreditkan","Siap dikreditkan")))))))</f>
        <v/>
      </c>
    </row>
    <row r="452" customFormat="false" ht="15" hidden="false" customHeight="false" outlineLevel="0" collapsed="false">
      <c r="A452" s="27"/>
      <c r="B452" s="27"/>
      <c r="C452" s="28"/>
      <c r="D452" s="28"/>
      <c r="E452" s="29"/>
      <c r="F452" s="27"/>
      <c r="G452" s="30"/>
      <c r="H452" s="30"/>
      <c r="I452" s="27"/>
      <c r="J452" s="27"/>
      <c r="K452" s="27"/>
      <c r="L452" s="29"/>
      <c r="M452" s="27"/>
      <c r="N452" s="31" t="str">
        <f aca="false">IF(E452="","",EOMONTH(E452,0))</f>
        <v/>
      </c>
      <c r="O452" s="32" t="str">
        <f aca="false">IF(E452="","",EOMONTH(E452,0)+Parameter!$B$5)</f>
        <v/>
      </c>
      <c r="P452" s="32" t="str">
        <f aca="false">IF(E452="","",EOMONTH(E452,Parameter!$B$4))</f>
        <v/>
      </c>
      <c r="Q452" s="33" t="str">
        <f aca="false">IF(OR(E452="",L452&lt;&gt;""),"",P452-Parameter!$B$9)</f>
        <v/>
      </c>
      <c r="R452" s="34" t="str">
        <f aca="false">IF(OR(G452="",G452=0,H452=""),"",H452/G452)</f>
        <v/>
      </c>
      <c r="S452" s="35" t="str">
        <f aca="false">IF(C452="","",IFERROR(INDEX('Validasi Vendor'!$J$5:$J$505,MATCH(C452,'Validasi Vendor'!$C$5:$C$505,0)),"Belum terdaftar"))</f>
        <v/>
      </c>
      <c r="T452" s="35" t="str">
        <f aca="false">IF(E452="","",IF(L452&lt;&gt;"",IF(EOMONTH(L452,0)&gt;P452,"Dikreditkan lewat batas: periksa","Sudah dikreditkan"),IF(S452&lt;&gt;"Boleh diproses","Titik 1: periksa status vendor",IF(OR(I452&lt;&gt;"Cocok",J452&lt;&gt;"Valid"),"Titik 3: faktur bermasalah",IF(K452="Ya","Titik 2: periksa pembebanan biaya",IF(Q452&lt;0,"Titik 2: lewat batas kredit",IF(Q452&lt;=Parameter!$B$6,"Titik 2: segera kreditkan","Siap dikreditkan")))))))</f>
        <v/>
      </c>
    </row>
    <row r="453" customFormat="false" ht="15" hidden="false" customHeight="false" outlineLevel="0" collapsed="false">
      <c r="A453" s="27"/>
      <c r="B453" s="27"/>
      <c r="C453" s="28"/>
      <c r="D453" s="28"/>
      <c r="E453" s="29"/>
      <c r="F453" s="27"/>
      <c r="G453" s="30"/>
      <c r="H453" s="30"/>
      <c r="I453" s="27"/>
      <c r="J453" s="27"/>
      <c r="K453" s="27"/>
      <c r="L453" s="29"/>
      <c r="M453" s="27"/>
      <c r="N453" s="31" t="str">
        <f aca="false">IF(E453="","",EOMONTH(E453,0))</f>
        <v/>
      </c>
      <c r="O453" s="32" t="str">
        <f aca="false">IF(E453="","",EOMONTH(E453,0)+Parameter!$B$5)</f>
        <v/>
      </c>
      <c r="P453" s="32" t="str">
        <f aca="false">IF(E453="","",EOMONTH(E453,Parameter!$B$4))</f>
        <v/>
      </c>
      <c r="Q453" s="33" t="str">
        <f aca="false">IF(OR(E453="",L453&lt;&gt;""),"",P453-Parameter!$B$9)</f>
        <v/>
      </c>
      <c r="R453" s="34" t="str">
        <f aca="false">IF(OR(G453="",G453=0,H453=""),"",H453/G453)</f>
        <v/>
      </c>
      <c r="S453" s="35" t="str">
        <f aca="false">IF(C453="","",IFERROR(INDEX('Validasi Vendor'!$J$5:$J$505,MATCH(C453,'Validasi Vendor'!$C$5:$C$505,0)),"Belum terdaftar"))</f>
        <v/>
      </c>
      <c r="T453" s="35" t="str">
        <f aca="false">IF(E453="","",IF(L453&lt;&gt;"",IF(EOMONTH(L453,0)&gt;P453,"Dikreditkan lewat batas: periksa","Sudah dikreditkan"),IF(S453&lt;&gt;"Boleh diproses","Titik 1: periksa status vendor",IF(OR(I453&lt;&gt;"Cocok",J453&lt;&gt;"Valid"),"Titik 3: faktur bermasalah",IF(K453="Ya","Titik 2: periksa pembebanan biaya",IF(Q453&lt;0,"Titik 2: lewat batas kredit",IF(Q453&lt;=Parameter!$B$6,"Titik 2: segera kreditkan","Siap dikreditkan")))))))</f>
        <v/>
      </c>
    </row>
    <row r="454" customFormat="false" ht="15" hidden="false" customHeight="false" outlineLevel="0" collapsed="false">
      <c r="A454" s="27"/>
      <c r="B454" s="27"/>
      <c r="C454" s="28"/>
      <c r="D454" s="28"/>
      <c r="E454" s="29"/>
      <c r="F454" s="27"/>
      <c r="G454" s="30"/>
      <c r="H454" s="30"/>
      <c r="I454" s="27"/>
      <c r="J454" s="27"/>
      <c r="K454" s="27"/>
      <c r="L454" s="29"/>
      <c r="M454" s="27"/>
      <c r="N454" s="31" t="str">
        <f aca="false">IF(E454="","",EOMONTH(E454,0))</f>
        <v/>
      </c>
      <c r="O454" s="32" t="str">
        <f aca="false">IF(E454="","",EOMONTH(E454,0)+Parameter!$B$5)</f>
        <v/>
      </c>
      <c r="P454" s="32" t="str">
        <f aca="false">IF(E454="","",EOMONTH(E454,Parameter!$B$4))</f>
        <v/>
      </c>
      <c r="Q454" s="33" t="str">
        <f aca="false">IF(OR(E454="",L454&lt;&gt;""),"",P454-Parameter!$B$9)</f>
        <v/>
      </c>
      <c r="R454" s="34" t="str">
        <f aca="false">IF(OR(G454="",G454=0,H454=""),"",H454/G454)</f>
        <v/>
      </c>
      <c r="S454" s="35" t="str">
        <f aca="false">IF(C454="","",IFERROR(INDEX('Validasi Vendor'!$J$5:$J$505,MATCH(C454,'Validasi Vendor'!$C$5:$C$505,0)),"Belum terdaftar"))</f>
        <v/>
      </c>
      <c r="T454" s="35" t="str">
        <f aca="false">IF(E454="","",IF(L454&lt;&gt;"",IF(EOMONTH(L454,0)&gt;P454,"Dikreditkan lewat batas: periksa","Sudah dikreditkan"),IF(S454&lt;&gt;"Boleh diproses","Titik 1: periksa status vendor",IF(OR(I454&lt;&gt;"Cocok",J454&lt;&gt;"Valid"),"Titik 3: faktur bermasalah",IF(K454="Ya","Titik 2: periksa pembebanan biaya",IF(Q454&lt;0,"Titik 2: lewat batas kredit",IF(Q454&lt;=Parameter!$B$6,"Titik 2: segera kreditkan","Siap dikreditkan")))))))</f>
        <v/>
      </c>
    </row>
    <row r="455" customFormat="false" ht="15" hidden="false" customHeight="false" outlineLevel="0" collapsed="false">
      <c r="A455" s="27"/>
      <c r="B455" s="27"/>
      <c r="C455" s="28"/>
      <c r="D455" s="28"/>
      <c r="E455" s="29"/>
      <c r="F455" s="27"/>
      <c r="G455" s="30"/>
      <c r="H455" s="30"/>
      <c r="I455" s="27"/>
      <c r="J455" s="27"/>
      <c r="K455" s="27"/>
      <c r="L455" s="29"/>
      <c r="M455" s="27"/>
      <c r="N455" s="31" t="str">
        <f aca="false">IF(E455="","",EOMONTH(E455,0))</f>
        <v/>
      </c>
      <c r="O455" s="32" t="str">
        <f aca="false">IF(E455="","",EOMONTH(E455,0)+Parameter!$B$5)</f>
        <v/>
      </c>
      <c r="P455" s="32" t="str">
        <f aca="false">IF(E455="","",EOMONTH(E455,Parameter!$B$4))</f>
        <v/>
      </c>
      <c r="Q455" s="33" t="str">
        <f aca="false">IF(OR(E455="",L455&lt;&gt;""),"",P455-Parameter!$B$9)</f>
        <v/>
      </c>
      <c r="R455" s="34" t="str">
        <f aca="false">IF(OR(G455="",G455=0,H455=""),"",H455/G455)</f>
        <v/>
      </c>
      <c r="S455" s="35" t="str">
        <f aca="false">IF(C455="","",IFERROR(INDEX('Validasi Vendor'!$J$5:$J$505,MATCH(C455,'Validasi Vendor'!$C$5:$C$505,0)),"Belum terdaftar"))</f>
        <v/>
      </c>
      <c r="T455" s="35" t="str">
        <f aca="false">IF(E455="","",IF(L455&lt;&gt;"",IF(EOMONTH(L455,0)&gt;P455,"Dikreditkan lewat batas: periksa","Sudah dikreditkan"),IF(S455&lt;&gt;"Boleh diproses","Titik 1: periksa status vendor",IF(OR(I455&lt;&gt;"Cocok",J455&lt;&gt;"Valid"),"Titik 3: faktur bermasalah",IF(K455="Ya","Titik 2: periksa pembebanan biaya",IF(Q455&lt;0,"Titik 2: lewat batas kredit",IF(Q455&lt;=Parameter!$B$6,"Titik 2: segera kreditkan","Siap dikreditkan")))))))</f>
        <v/>
      </c>
    </row>
    <row r="456" customFormat="false" ht="15" hidden="false" customHeight="false" outlineLevel="0" collapsed="false">
      <c r="A456" s="27"/>
      <c r="B456" s="27"/>
      <c r="C456" s="28"/>
      <c r="D456" s="28"/>
      <c r="E456" s="29"/>
      <c r="F456" s="27"/>
      <c r="G456" s="30"/>
      <c r="H456" s="30"/>
      <c r="I456" s="27"/>
      <c r="J456" s="27"/>
      <c r="K456" s="27"/>
      <c r="L456" s="29"/>
      <c r="M456" s="27"/>
      <c r="N456" s="31" t="str">
        <f aca="false">IF(E456="","",EOMONTH(E456,0))</f>
        <v/>
      </c>
      <c r="O456" s="32" t="str">
        <f aca="false">IF(E456="","",EOMONTH(E456,0)+Parameter!$B$5)</f>
        <v/>
      </c>
      <c r="P456" s="32" t="str">
        <f aca="false">IF(E456="","",EOMONTH(E456,Parameter!$B$4))</f>
        <v/>
      </c>
      <c r="Q456" s="33" t="str">
        <f aca="false">IF(OR(E456="",L456&lt;&gt;""),"",P456-Parameter!$B$9)</f>
        <v/>
      </c>
      <c r="R456" s="34" t="str">
        <f aca="false">IF(OR(G456="",G456=0,H456=""),"",H456/G456)</f>
        <v/>
      </c>
      <c r="S456" s="35" t="str">
        <f aca="false">IF(C456="","",IFERROR(INDEX('Validasi Vendor'!$J$5:$J$505,MATCH(C456,'Validasi Vendor'!$C$5:$C$505,0)),"Belum terdaftar"))</f>
        <v/>
      </c>
      <c r="T456" s="35" t="str">
        <f aca="false">IF(E456="","",IF(L456&lt;&gt;"",IF(EOMONTH(L456,0)&gt;P456,"Dikreditkan lewat batas: periksa","Sudah dikreditkan"),IF(S456&lt;&gt;"Boleh diproses","Titik 1: periksa status vendor",IF(OR(I456&lt;&gt;"Cocok",J456&lt;&gt;"Valid"),"Titik 3: faktur bermasalah",IF(K456="Ya","Titik 2: periksa pembebanan biaya",IF(Q456&lt;0,"Titik 2: lewat batas kredit",IF(Q456&lt;=Parameter!$B$6,"Titik 2: segera kreditkan","Siap dikreditkan")))))))</f>
        <v/>
      </c>
    </row>
    <row r="457" customFormat="false" ht="15" hidden="false" customHeight="false" outlineLevel="0" collapsed="false">
      <c r="A457" s="27"/>
      <c r="B457" s="27"/>
      <c r="C457" s="28"/>
      <c r="D457" s="28"/>
      <c r="E457" s="29"/>
      <c r="F457" s="27"/>
      <c r="G457" s="30"/>
      <c r="H457" s="30"/>
      <c r="I457" s="27"/>
      <c r="J457" s="27"/>
      <c r="K457" s="27"/>
      <c r="L457" s="29"/>
      <c r="M457" s="27"/>
      <c r="N457" s="31" t="str">
        <f aca="false">IF(E457="","",EOMONTH(E457,0))</f>
        <v/>
      </c>
      <c r="O457" s="32" t="str">
        <f aca="false">IF(E457="","",EOMONTH(E457,0)+Parameter!$B$5)</f>
        <v/>
      </c>
      <c r="P457" s="32" t="str">
        <f aca="false">IF(E457="","",EOMONTH(E457,Parameter!$B$4))</f>
        <v/>
      </c>
      <c r="Q457" s="33" t="str">
        <f aca="false">IF(OR(E457="",L457&lt;&gt;""),"",P457-Parameter!$B$9)</f>
        <v/>
      </c>
      <c r="R457" s="34" t="str">
        <f aca="false">IF(OR(G457="",G457=0,H457=""),"",H457/G457)</f>
        <v/>
      </c>
      <c r="S457" s="35" t="str">
        <f aca="false">IF(C457="","",IFERROR(INDEX('Validasi Vendor'!$J$5:$J$505,MATCH(C457,'Validasi Vendor'!$C$5:$C$505,0)),"Belum terdaftar"))</f>
        <v/>
      </c>
      <c r="T457" s="35" t="str">
        <f aca="false">IF(E457="","",IF(L457&lt;&gt;"",IF(EOMONTH(L457,0)&gt;P457,"Dikreditkan lewat batas: periksa","Sudah dikreditkan"),IF(S457&lt;&gt;"Boleh diproses","Titik 1: periksa status vendor",IF(OR(I457&lt;&gt;"Cocok",J457&lt;&gt;"Valid"),"Titik 3: faktur bermasalah",IF(K457="Ya","Titik 2: periksa pembebanan biaya",IF(Q457&lt;0,"Titik 2: lewat batas kredit",IF(Q457&lt;=Parameter!$B$6,"Titik 2: segera kreditkan","Siap dikreditkan")))))))</f>
        <v/>
      </c>
    </row>
    <row r="458" customFormat="false" ht="15" hidden="false" customHeight="false" outlineLevel="0" collapsed="false">
      <c r="A458" s="27"/>
      <c r="B458" s="27"/>
      <c r="C458" s="28"/>
      <c r="D458" s="28"/>
      <c r="E458" s="29"/>
      <c r="F458" s="27"/>
      <c r="G458" s="30"/>
      <c r="H458" s="30"/>
      <c r="I458" s="27"/>
      <c r="J458" s="27"/>
      <c r="K458" s="27"/>
      <c r="L458" s="29"/>
      <c r="M458" s="27"/>
      <c r="N458" s="31" t="str">
        <f aca="false">IF(E458="","",EOMONTH(E458,0))</f>
        <v/>
      </c>
      <c r="O458" s="32" t="str">
        <f aca="false">IF(E458="","",EOMONTH(E458,0)+Parameter!$B$5)</f>
        <v/>
      </c>
      <c r="P458" s="32" t="str">
        <f aca="false">IF(E458="","",EOMONTH(E458,Parameter!$B$4))</f>
        <v/>
      </c>
      <c r="Q458" s="33" t="str">
        <f aca="false">IF(OR(E458="",L458&lt;&gt;""),"",P458-Parameter!$B$9)</f>
        <v/>
      </c>
      <c r="R458" s="34" t="str">
        <f aca="false">IF(OR(G458="",G458=0,H458=""),"",H458/G458)</f>
        <v/>
      </c>
      <c r="S458" s="35" t="str">
        <f aca="false">IF(C458="","",IFERROR(INDEX('Validasi Vendor'!$J$5:$J$505,MATCH(C458,'Validasi Vendor'!$C$5:$C$505,0)),"Belum terdaftar"))</f>
        <v/>
      </c>
      <c r="T458" s="35" t="str">
        <f aca="false">IF(E458="","",IF(L458&lt;&gt;"",IF(EOMONTH(L458,0)&gt;P458,"Dikreditkan lewat batas: periksa","Sudah dikreditkan"),IF(S458&lt;&gt;"Boleh diproses","Titik 1: periksa status vendor",IF(OR(I458&lt;&gt;"Cocok",J458&lt;&gt;"Valid"),"Titik 3: faktur bermasalah",IF(K458="Ya","Titik 2: periksa pembebanan biaya",IF(Q458&lt;0,"Titik 2: lewat batas kredit",IF(Q458&lt;=Parameter!$B$6,"Titik 2: segera kreditkan","Siap dikreditkan")))))))</f>
        <v/>
      </c>
    </row>
    <row r="459" customFormat="false" ht="15" hidden="false" customHeight="false" outlineLevel="0" collapsed="false">
      <c r="A459" s="27"/>
      <c r="B459" s="27"/>
      <c r="C459" s="28"/>
      <c r="D459" s="28"/>
      <c r="E459" s="29"/>
      <c r="F459" s="27"/>
      <c r="G459" s="30"/>
      <c r="H459" s="30"/>
      <c r="I459" s="27"/>
      <c r="J459" s="27"/>
      <c r="K459" s="27"/>
      <c r="L459" s="29"/>
      <c r="M459" s="27"/>
      <c r="N459" s="31" t="str">
        <f aca="false">IF(E459="","",EOMONTH(E459,0))</f>
        <v/>
      </c>
      <c r="O459" s="32" t="str">
        <f aca="false">IF(E459="","",EOMONTH(E459,0)+Parameter!$B$5)</f>
        <v/>
      </c>
      <c r="P459" s="32" t="str">
        <f aca="false">IF(E459="","",EOMONTH(E459,Parameter!$B$4))</f>
        <v/>
      </c>
      <c r="Q459" s="33" t="str">
        <f aca="false">IF(OR(E459="",L459&lt;&gt;""),"",P459-Parameter!$B$9)</f>
        <v/>
      </c>
      <c r="R459" s="34" t="str">
        <f aca="false">IF(OR(G459="",G459=0,H459=""),"",H459/G459)</f>
        <v/>
      </c>
      <c r="S459" s="35" t="str">
        <f aca="false">IF(C459="","",IFERROR(INDEX('Validasi Vendor'!$J$5:$J$505,MATCH(C459,'Validasi Vendor'!$C$5:$C$505,0)),"Belum terdaftar"))</f>
        <v/>
      </c>
      <c r="T459" s="35" t="str">
        <f aca="false">IF(E459="","",IF(L459&lt;&gt;"",IF(EOMONTH(L459,0)&gt;P459,"Dikreditkan lewat batas: periksa","Sudah dikreditkan"),IF(S459&lt;&gt;"Boleh diproses","Titik 1: periksa status vendor",IF(OR(I459&lt;&gt;"Cocok",J459&lt;&gt;"Valid"),"Titik 3: faktur bermasalah",IF(K459="Ya","Titik 2: periksa pembebanan biaya",IF(Q459&lt;0,"Titik 2: lewat batas kredit",IF(Q459&lt;=Parameter!$B$6,"Titik 2: segera kreditkan","Siap dikreditkan")))))))</f>
        <v/>
      </c>
    </row>
    <row r="460" customFormat="false" ht="15" hidden="false" customHeight="false" outlineLevel="0" collapsed="false">
      <c r="A460" s="27"/>
      <c r="B460" s="27"/>
      <c r="C460" s="28"/>
      <c r="D460" s="28"/>
      <c r="E460" s="29"/>
      <c r="F460" s="27"/>
      <c r="G460" s="30"/>
      <c r="H460" s="30"/>
      <c r="I460" s="27"/>
      <c r="J460" s="27"/>
      <c r="K460" s="27"/>
      <c r="L460" s="29"/>
      <c r="M460" s="27"/>
      <c r="N460" s="31" t="str">
        <f aca="false">IF(E460="","",EOMONTH(E460,0))</f>
        <v/>
      </c>
      <c r="O460" s="32" t="str">
        <f aca="false">IF(E460="","",EOMONTH(E460,0)+Parameter!$B$5)</f>
        <v/>
      </c>
      <c r="P460" s="32" t="str">
        <f aca="false">IF(E460="","",EOMONTH(E460,Parameter!$B$4))</f>
        <v/>
      </c>
      <c r="Q460" s="33" t="str">
        <f aca="false">IF(OR(E460="",L460&lt;&gt;""),"",P460-Parameter!$B$9)</f>
        <v/>
      </c>
      <c r="R460" s="34" t="str">
        <f aca="false">IF(OR(G460="",G460=0,H460=""),"",H460/G460)</f>
        <v/>
      </c>
      <c r="S460" s="35" t="str">
        <f aca="false">IF(C460="","",IFERROR(INDEX('Validasi Vendor'!$J$5:$J$505,MATCH(C460,'Validasi Vendor'!$C$5:$C$505,0)),"Belum terdaftar"))</f>
        <v/>
      </c>
      <c r="T460" s="35" t="str">
        <f aca="false">IF(E460="","",IF(L460&lt;&gt;"",IF(EOMONTH(L460,0)&gt;P460,"Dikreditkan lewat batas: periksa","Sudah dikreditkan"),IF(S460&lt;&gt;"Boleh diproses","Titik 1: periksa status vendor",IF(OR(I460&lt;&gt;"Cocok",J460&lt;&gt;"Valid"),"Titik 3: faktur bermasalah",IF(K460="Ya","Titik 2: periksa pembebanan biaya",IF(Q460&lt;0,"Titik 2: lewat batas kredit",IF(Q460&lt;=Parameter!$B$6,"Titik 2: segera kreditkan","Siap dikreditkan")))))))</f>
        <v/>
      </c>
    </row>
    <row r="461" customFormat="false" ht="15" hidden="false" customHeight="false" outlineLevel="0" collapsed="false">
      <c r="A461" s="27"/>
      <c r="B461" s="27"/>
      <c r="C461" s="28"/>
      <c r="D461" s="28"/>
      <c r="E461" s="29"/>
      <c r="F461" s="27"/>
      <c r="G461" s="30"/>
      <c r="H461" s="30"/>
      <c r="I461" s="27"/>
      <c r="J461" s="27"/>
      <c r="K461" s="27"/>
      <c r="L461" s="29"/>
      <c r="M461" s="27"/>
      <c r="N461" s="31" t="str">
        <f aca="false">IF(E461="","",EOMONTH(E461,0))</f>
        <v/>
      </c>
      <c r="O461" s="32" t="str">
        <f aca="false">IF(E461="","",EOMONTH(E461,0)+Parameter!$B$5)</f>
        <v/>
      </c>
      <c r="P461" s="32" t="str">
        <f aca="false">IF(E461="","",EOMONTH(E461,Parameter!$B$4))</f>
        <v/>
      </c>
      <c r="Q461" s="33" t="str">
        <f aca="false">IF(OR(E461="",L461&lt;&gt;""),"",P461-Parameter!$B$9)</f>
        <v/>
      </c>
      <c r="R461" s="34" t="str">
        <f aca="false">IF(OR(G461="",G461=0,H461=""),"",H461/G461)</f>
        <v/>
      </c>
      <c r="S461" s="35" t="str">
        <f aca="false">IF(C461="","",IFERROR(INDEX('Validasi Vendor'!$J$5:$J$505,MATCH(C461,'Validasi Vendor'!$C$5:$C$505,0)),"Belum terdaftar"))</f>
        <v/>
      </c>
      <c r="T461" s="35" t="str">
        <f aca="false">IF(E461="","",IF(L461&lt;&gt;"",IF(EOMONTH(L461,0)&gt;P461,"Dikreditkan lewat batas: periksa","Sudah dikreditkan"),IF(S461&lt;&gt;"Boleh diproses","Titik 1: periksa status vendor",IF(OR(I461&lt;&gt;"Cocok",J461&lt;&gt;"Valid"),"Titik 3: faktur bermasalah",IF(K461="Ya","Titik 2: periksa pembebanan biaya",IF(Q461&lt;0,"Titik 2: lewat batas kredit",IF(Q461&lt;=Parameter!$B$6,"Titik 2: segera kreditkan","Siap dikreditkan")))))))</f>
        <v/>
      </c>
    </row>
    <row r="462" customFormat="false" ht="15" hidden="false" customHeight="false" outlineLevel="0" collapsed="false">
      <c r="A462" s="27"/>
      <c r="B462" s="27"/>
      <c r="C462" s="28"/>
      <c r="D462" s="28"/>
      <c r="E462" s="29"/>
      <c r="F462" s="27"/>
      <c r="G462" s="30"/>
      <c r="H462" s="30"/>
      <c r="I462" s="27"/>
      <c r="J462" s="27"/>
      <c r="K462" s="27"/>
      <c r="L462" s="29"/>
      <c r="M462" s="27"/>
      <c r="N462" s="31" t="str">
        <f aca="false">IF(E462="","",EOMONTH(E462,0))</f>
        <v/>
      </c>
      <c r="O462" s="32" t="str">
        <f aca="false">IF(E462="","",EOMONTH(E462,0)+Parameter!$B$5)</f>
        <v/>
      </c>
      <c r="P462" s="32" t="str">
        <f aca="false">IF(E462="","",EOMONTH(E462,Parameter!$B$4))</f>
        <v/>
      </c>
      <c r="Q462" s="33" t="str">
        <f aca="false">IF(OR(E462="",L462&lt;&gt;""),"",P462-Parameter!$B$9)</f>
        <v/>
      </c>
      <c r="R462" s="34" t="str">
        <f aca="false">IF(OR(G462="",G462=0,H462=""),"",H462/G462)</f>
        <v/>
      </c>
      <c r="S462" s="35" t="str">
        <f aca="false">IF(C462="","",IFERROR(INDEX('Validasi Vendor'!$J$5:$J$505,MATCH(C462,'Validasi Vendor'!$C$5:$C$505,0)),"Belum terdaftar"))</f>
        <v/>
      </c>
      <c r="T462" s="35" t="str">
        <f aca="false">IF(E462="","",IF(L462&lt;&gt;"",IF(EOMONTH(L462,0)&gt;P462,"Dikreditkan lewat batas: periksa","Sudah dikreditkan"),IF(S462&lt;&gt;"Boleh diproses","Titik 1: periksa status vendor",IF(OR(I462&lt;&gt;"Cocok",J462&lt;&gt;"Valid"),"Titik 3: faktur bermasalah",IF(K462="Ya","Titik 2: periksa pembebanan biaya",IF(Q462&lt;0,"Titik 2: lewat batas kredit",IF(Q462&lt;=Parameter!$B$6,"Titik 2: segera kreditkan","Siap dikreditkan")))))))</f>
        <v/>
      </c>
    </row>
    <row r="463" customFormat="false" ht="15" hidden="false" customHeight="false" outlineLevel="0" collapsed="false">
      <c r="A463" s="27"/>
      <c r="B463" s="27"/>
      <c r="C463" s="28"/>
      <c r="D463" s="28"/>
      <c r="E463" s="29"/>
      <c r="F463" s="27"/>
      <c r="G463" s="30"/>
      <c r="H463" s="30"/>
      <c r="I463" s="27"/>
      <c r="J463" s="27"/>
      <c r="K463" s="27"/>
      <c r="L463" s="29"/>
      <c r="M463" s="27"/>
      <c r="N463" s="31" t="str">
        <f aca="false">IF(E463="","",EOMONTH(E463,0))</f>
        <v/>
      </c>
      <c r="O463" s="32" t="str">
        <f aca="false">IF(E463="","",EOMONTH(E463,0)+Parameter!$B$5)</f>
        <v/>
      </c>
      <c r="P463" s="32" t="str">
        <f aca="false">IF(E463="","",EOMONTH(E463,Parameter!$B$4))</f>
        <v/>
      </c>
      <c r="Q463" s="33" t="str">
        <f aca="false">IF(OR(E463="",L463&lt;&gt;""),"",P463-Parameter!$B$9)</f>
        <v/>
      </c>
      <c r="R463" s="34" t="str">
        <f aca="false">IF(OR(G463="",G463=0,H463=""),"",H463/G463)</f>
        <v/>
      </c>
      <c r="S463" s="35" t="str">
        <f aca="false">IF(C463="","",IFERROR(INDEX('Validasi Vendor'!$J$5:$J$505,MATCH(C463,'Validasi Vendor'!$C$5:$C$505,0)),"Belum terdaftar"))</f>
        <v/>
      </c>
      <c r="T463" s="35" t="str">
        <f aca="false">IF(E463="","",IF(L463&lt;&gt;"",IF(EOMONTH(L463,0)&gt;P463,"Dikreditkan lewat batas: periksa","Sudah dikreditkan"),IF(S463&lt;&gt;"Boleh diproses","Titik 1: periksa status vendor",IF(OR(I463&lt;&gt;"Cocok",J463&lt;&gt;"Valid"),"Titik 3: faktur bermasalah",IF(K463="Ya","Titik 2: periksa pembebanan biaya",IF(Q463&lt;0,"Titik 2: lewat batas kredit",IF(Q463&lt;=Parameter!$B$6,"Titik 2: segera kreditkan","Siap dikreditkan")))))))</f>
        <v/>
      </c>
    </row>
    <row r="464" customFormat="false" ht="15" hidden="false" customHeight="false" outlineLevel="0" collapsed="false">
      <c r="A464" s="27"/>
      <c r="B464" s="27"/>
      <c r="C464" s="28"/>
      <c r="D464" s="28"/>
      <c r="E464" s="29"/>
      <c r="F464" s="27"/>
      <c r="G464" s="30"/>
      <c r="H464" s="30"/>
      <c r="I464" s="27"/>
      <c r="J464" s="27"/>
      <c r="K464" s="27"/>
      <c r="L464" s="29"/>
      <c r="M464" s="27"/>
      <c r="N464" s="31" t="str">
        <f aca="false">IF(E464="","",EOMONTH(E464,0))</f>
        <v/>
      </c>
      <c r="O464" s="32" t="str">
        <f aca="false">IF(E464="","",EOMONTH(E464,0)+Parameter!$B$5)</f>
        <v/>
      </c>
      <c r="P464" s="32" t="str">
        <f aca="false">IF(E464="","",EOMONTH(E464,Parameter!$B$4))</f>
        <v/>
      </c>
      <c r="Q464" s="33" t="str">
        <f aca="false">IF(OR(E464="",L464&lt;&gt;""),"",P464-Parameter!$B$9)</f>
        <v/>
      </c>
      <c r="R464" s="34" t="str">
        <f aca="false">IF(OR(G464="",G464=0,H464=""),"",H464/G464)</f>
        <v/>
      </c>
      <c r="S464" s="35" t="str">
        <f aca="false">IF(C464="","",IFERROR(INDEX('Validasi Vendor'!$J$5:$J$505,MATCH(C464,'Validasi Vendor'!$C$5:$C$505,0)),"Belum terdaftar"))</f>
        <v/>
      </c>
      <c r="T464" s="35" t="str">
        <f aca="false">IF(E464="","",IF(L464&lt;&gt;"",IF(EOMONTH(L464,0)&gt;P464,"Dikreditkan lewat batas: periksa","Sudah dikreditkan"),IF(S464&lt;&gt;"Boleh diproses","Titik 1: periksa status vendor",IF(OR(I464&lt;&gt;"Cocok",J464&lt;&gt;"Valid"),"Titik 3: faktur bermasalah",IF(K464="Ya","Titik 2: periksa pembebanan biaya",IF(Q464&lt;0,"Titik 2: lewat batas kredit",IF(Q464&lt;=Parameter!$B$6,"Titik 2: segera kreditkan","Siap dikreditkan")))))))</f>
        <v/>
      </c>
    </row>
    <row r="465" customFormat="false" ht="15" hidden="false" customHeight="false" outlineLevel="0" collapsed="false">
      <c r="A465" s="27"/>
      <c r="B465" s="27"/>
      <c r="C465" s="28"/>
      <c r="D465" s="28"/>
      <c r="E465" s="29"/>
      <c r="F465" s="27"/>
      <c r="G465" s="30"/>
      <c r="H465" s="30"/>
      <c r="I465" s="27"/>
      <c r="J465" s="27"/>
      <c r="K465" s="27"/>
      <c r="L465" s="29"/>
      <c r="M465" s="27"/>
      <c r="N465" s="31" t="str">
        <f aca="false">IF(E465="","",EOMONTH(E465,0))</f>
        <v/>
      </c>
      <c r="O465" s="32" t="str">
        <f aca="false">IF(E465="","",EOMONTH(E465,0)+Parameter!$B$5)</f>
        <v/>
      </c>
      <c r="P465" s="32" t="str">
        <f aca="false">IF(E465="","",EOMONTH(E465,Parameter!$B$4))</f>
        <v/>
      </c>
      <c r="Q465" s="33" t="str">
        <f aca="false">IF(OR(E465="",L465&lt;&gt;""),"",P465-Parameter!$B$9)</f>
        <v/>
      </c>
      <c r="R465" s="34" t="str">
        <f aca="false">IF(OR(G465="",G465=0,H465=""),"",H465/G465)</f>
        <v/>
      </c>
      <c r="S465" s="35" t="str">
        <f aca="false">IF(C465="","",IFERROR(INDEX('Validasi Vendor'!$J$5:$J$505,MATCH(C465,'Validasi Vendor'!$C$5:$C$505,0)),"Belum terdaftar"))</f>
        <v/>
      </c>
      <c r="T465" s="35" t="str">
        <f aca="false">IF(E465="","",IF(L465&lt;&gt;"",IF(EOMONTH(L465,0)&gt;P465,"Dikreditkan lewat batas: periksa","Sudah dikreditkan"),IF(S465&lt;&gt;"Boleh diproses","Titik 1: periksa status vendor",IF(OR(I465&lt;&gt;"Cocok",J465&lt;&gt;"Valid"),"Titik 3: faktur bermasalah",IF(K465="Ya","Titik 2: periksa pembebanan biaya",IF(Q465&lt;0,"Titik 2: lewat batas kredit",IF(Q465&lt;=Parameter!$B$6,"Titik 2: segera kreditkan","Siap dikreditkan")))))))</f>
        <v/>
      </c>
    </row>
    <row r="466" customFormat="false" ht="15" hidden="false" customHeight="false" outlineLevel="0" collapsed="false">
      <c r="A466" s="27"/>
      <c r="B466" s="27"/>
      <c r="C466" s="28"/>
      <c r="D466" s="28"/>
      <c r="E466" s="29"/>
      <c r="F466" s="27"/>
      <c r="G466" s="30"/>
      <c r="H466" s="30"/>
      <c r="I466" s="27"/>
      <c r="J466" s="27"/>
      <c r="K466" s="27"/>
      <c r="L466" s="29"/>
      <c r="M466" s="27"/>
      <c r="N466" s="31" t="str">
        <f aca="false">IF(E466="","",EOMONTH(E466,0))</f>
        <v/>
      </c>
      <c r="O466" s="32" t="str">
        <f aca="false">IF(E466="","",EOMONTH(E466,0)+Parameter!$B$5)</f>
        <v/>
      </c>
      <c r="P466" s="32" t="str">
        <f aca="false">IF(E466="","",EOMONTH(E466,Parameter!$B$4))</f>
        <v/>
      </c>
      <c r="Q466" s="33" t="str">
        <f aca="false">IF(OR(E466="",L466&lt;&gt;""),"",P466-Parameter!$B$9)</f>
        <v/>
      </c>
      <c r="R466" s="34" t="str">
        <f aca="false">IF(OR(G466="",G466=0,H466=""),"",H466/G466)</f>
        <v/>
      </c>
      <c r="S466" s="35" t="str">
        <f aca="false">IF(C466="","",IFERROR(INDEX('Validasi Vendor'!$J$5:$J$505,MATCH(C466,'Validasi Vendor'!$C$5:$C$505,0)),"Belum terdaftar"))</f>
        <v/>
      </c>
      <c r="T466" s="35" t="str">
        <f aca="false">IF(E466="","",IF(L466&lt;&gt;"",IF(EOMONTH(L466,0)&gt;P466,"Dikreditkan lewat batas: periksa","Sudah dikreditkan"),IF(S466&lt;&gt;"Boleh diproses","Titik 1: periksa status vendor",IF(OR(I466&lt;&gt;"Cocok",J466&lt;&gt;"Valid"),"Titik 3: faktur bermasalah",IF(K466="Ya","Titik 2: periksa pembebanan biaya",IF(Q466&lt;0,"Titik 2: lewat batas kredit",IF(Q466&lt;=Parameter!$B$6,"Titik 2: segera kreditkan","Siap dikreditkan")))))))</f>
        <v/>
      </c>
    </row>
    <row r="467" customFormat="false" ht="15" hidden="false" customHeight="false" outlineLevel="0" collapsed="false">
      <c r="A467" s="27"/>
      <c r="B467" s="27"/>
      <c r="C467" s="28"/>
      <c r="D467" s="28"/>
      <c r="E467" s="29"/>
      <c r="F467" s="27"/>
      <c r="G467" s="30"/>
      <c r="H467" s="30"/>
      <c r="I467" s="27"/>
      <c r="J467" s="27"/>
      <c r="K467" s="27"/>
      <c r="L467" s="29"/>
      <c r="M467" s="27"/>
      <c r="N467" s="31" t="str">
        <f aca="false">IF(E467="","",EOMONTH(E467,0))</f>
        <v/>
      </c>
      <c r="O467" s="32" t="str">
        <f aca="false">IF(E467="","",EOMONTH(E467,0)+Parameter!$B$5)</f>
        <v/>
      </c>
      <c r="P467" s="32" t="str">
        <f aca="false">IF(E467="","",EOMONTH(E467,Parameter!$B$4))</f>
        <v/>
      </c>
      <c r="Q467" s="33" t="str">
        <f aca="false">IF(OR(E467="",L467&lt;&gt;""),"",P467-Parameter!$B$9)</f>
        <v/>
      </c>
      <c r="R467" s="34" t="str">
        <f aca="false">IF(OR(G467="",G467=0,H467=""),"",H467/G467)</f>
        <v/>
      </c>
      <c r="S467" s="35" t="str">
        <f aca="false">IF(C467="","",IFERROR(INDEX('Validasi Vendor'!$J$5:$J$505,MATCH(C467,'Validasi Vendor'!$C$5:$C$505,0)),"Belum terdaftar"))</f>
        <v/>
      </c>
      <c r="T467" s="35" t="str">
        <f aca="false">IF(E467="","",IF(L467&lt;&gt;"",IF(EOMONTH(L467,0)&gt;P467,"Dikreditkan lewat batas: periksa","Sudah dikreditkan"),IF(S467&lt;&gt;"Boleh diproses","Titik 1: periksa status vendor",IF(OR(I467&lt;&gt;"Cocok",J467&lt;&gt;"Valid"),"Titik 3: faktur bermasalah",IF(K467="Ya","Titik 2: periksa pembebanan biaya",IF(Q467&lt;0,"Titik 2: lewat batas kredit",IF(Q467&lt;=Parameter!$B$6,"Titik 2: segera kreditkan","Siap dikreditkan")))))))</f>
        <v/>
      </c>
    </row>
    <row r="468" customFormat="false" ht="15" hidden="false" customHeight="false" outlineLevel="0" collapsed="false">
      <c r="A468" s="27"/>
      <c r="B468" s="27"/>
      <c r="C468" s="28"/>
      <c r="D468" s="28"/>
      <c r="E468" s="29"/>
      <c r="F468" s="27"/>
      <c r="G468" s="30"/>
      <c r="H468" s="30"/>
      <c r="I468" s="27"/>
      <c r="J468" s="27"/>
      <c r="K468" s="27"/>
      <c r="L468" s="29"/>
      <c r="M468" s="27"/>
      <c r="N468" s="31" t="str">
        <f aca="false">IF(E468="","",EOMONTH(E468,0))</f>
        <v/>
      </c>
      <c r="O468" s="32" t="str">
        <f aca="false">IF(E468="","",EOMONTH(E468,0)+Parameter!$B$5)</f>
        <v/>
      </c>
      <c r="P468" s="32" t="str">
        <f aca="false">IF(E468="","",EOMONTH(E468,Parameter!$B$4))</f>
        <v/>
      </c>
      <c r="Q468" s="33" t="str">
        <f aca="false">IF(OR(E468="",L468&lt;&gt;""),"",P468-Parameter!$B$9)</f>
        <v/>
      </c>
      <c r="R468" s="34" t="str">
        <f aca="false">IF(OR(G468="",G468=0,H468=""),"",H468/G468)</f>
        <v/>
      </c>
      <c r="S468" s="35" t="str">
        <f aca="false">IF(C468="","",IFERROR(INDEX('Validasi Vendor'!$J$5:$J$505,MATCH(C468,'Validasi Vendor'!$C$5:$C$505,0)),"Belum terdaftar"))</f>
        <v/>
      </c>
      <c r="T468" s="35" t="str">
        <f aca="false">IF(E468="","",IF(L468&lt;&gt;"",IF(EOMONTH(L468,0)&gt;P468,"Dikreditkan lewat batas: periksa","Sudah dikreditkan"),IF(S468&lt;&gt;"Boleh diproses","Titik 1: periksa status vendor",IF(OR(I468&lt;&gt;"Cocok",J468&lt;&gt;"Valid"),"Titik 3: faktur bermasalah",IF(K468="Ya","Titik 2: periksa pembebanan biaya",IF(Q468&lt;0,"Titik 2: lewat batas kredit",IF(Q468&lt;=Parameter!$B$6,"Titik 2: segera kreditkan","Siap dikreditkan")))))))</f>
        <v/>
      </c>
    </row>
    <row r="469" customFormat="false" ht="15" hidden="false" customHeight="false" outlineLevel="0" collapsed="false">
      <c r="A469" s="27"/>
      <c r="B469" s="27"/>
      <c r="C469" s="28"/>
      <c r="D469" s="28"/>
      <c r="E469" s="29"/>
      <c r="F469" s="27"/>
      <c r="G469" s="30"/>
      <c r="H469" s="30"/>
      <c r="I469" s="27"/>
      <c r="J469" s="27"/>
      <c r="K469" s="27"/>
      <c r="L469" s="29"/>
      <c r="M469" s="27"/>
      <c r="N469" s="31" t="str">
        <f aca="false">IF(E469="","",EOMONTH(E469,0))</f>
        <v/>
      </c>
      <c r="O469" s="32" t="str">
        <f aca="false">IF(E469="","",EOMONTH(E469,0)+Parameter!$B$5)</f>
        <v/>
      </c>
      <c r="P469" s="32" t="str">
        <f aca="false">IF(E469="","",EOMONTH(E469,Parameter!$B$4))</f>
        <v/>
      </c>
      <c r="Q469" s="33" t="str">
        <f aca="false">IF(OR(E469="",L469&lt;&gt;""),"",P469-Parameter!$B$9)</f>
        <v/>
      </c>
      <c r="R469" s="34" t="str">
        <f aca="false">IF(OR(G469="",G469=0,H469=""),"",H469/G469)</f>
        <v/>
      </c>
      <c r="S469" s="35" t="str">
        <f aca="false">IF(C469="","",IFERROR(INDEX('Validasi Vendor'!$J$5:$J$505,MATCH(C469,'Validasi Vendor'!$C$5:$C$505,0)),"Belum terdaftar"))</f>
        <v/>
      </c>
      <c r="T469" s="35" t="str">
        <f aca="false">IF(E469="","",IF(L469&lt;&gt;"",IF(EOMONTH(L469,0)&gt;P469,"Dikreditkan lewat batas: periksa","Sudah dikreditkan"),IF(S469&lt;&gt;"Boleh diproses","Titik 1: periksa status vendor",IF(OR(I469&lt;&gt;"Cocok",J469&lt;&gt;"Valid"),"Titik 3: faktur bermasalah",IF(K469="Ya","Titik 2: periksa pembebanan biaya",IF(Q469&lt;0,"Titik 2: lewat batas kredit",IF(Q469&lt;=Parameter!$B$6,"Titik 2: segera kreditkan","Siap dikreditkan")))))))</f>
        <v/>
      </c>
    </row>
    <row r="470" customFormat="false" ht="15" hidden="false" customHeight="false" outlineLevel="0" collapsed="false">
      <c r="A470" s="27"/>
      <c r="B470" s="27"/>
      <c r="C470" s="28"/>
      <c r="D470" s="28"/>
      <c r="E470" s="29"/>
      <c r="F470" s="27"/>
      <c r="G470" s="30"/>
      <c r="H470" s="30"/>
      <c r="I470" s="27"/>
      <c r="J470" s="27"/>
      <c r="K470" s="27"/>
      <c r="L470" s="29"/>
      <c r="M470" s="27"/>
      <c r="N470" s="31" t="str">
        <f aca="false">IF(E470="","",EOMONTH(E470,0))</f>
        <v/>
      </c>
      <c r="O470" s="32" t="str">
        <f aca="false">IF(E470="","",EOMONTH(E470,0)+Parameter!$B$5)</f>
        <v/>
      </c>
      <c r="P470" s="32" t="str">
        <f aca="false">IF(E470="","",EOMONTH(E470,Parameter!$B$4))</f>
        <v/>
      </c>
      <c r="Q470" s="33" t="str">
        <f aca="false">IF(OR(E470="",L470&lt;&gt;""),"",P470-Parameter!$B$9)</f>
        <v/>
      </c>
      <c r="R470" s="34" t="str">
        <f aca="false">IF(OR(G470="",G470=0,H470=""),"",H470/G470)</f>
        <v/>
      </c>
      <c r="S470" s="35" t="str">
        <f aca="false">IF(C470="","",IFERROR(INDEX('Validasi Vendor'!$J$5:$J$505,MATCH(C470,'Validasi Vendor'!$C$5:$C$505,0)),"Belum terdaftar"))</f>
        <v/>
      </c>
      <c r="T470" s="35" t="str">
        <f aca="false">IF(E470="","",IF(L470&lt;&gt;"",IF(EOMONTH(L470,0)&gt;P470,"Dikreditkan lewat batas: periksa","Sudah dikreditkan"),IF(S470&lt;&gt;"Boleh diproses","Titik 1: periksa status vendor",IF(OR(I470&lt;&gt;"Cocok",J470&lt;&gt;"Valid"),"Titik 3: faktur bermasalah",IF(K470="Ya","Titik 2: periksa pembebanan biaya",IF(Q470&lt;0,"Titik 2: lewat batas kredit",IF(Q470&lt;=Parameter!$B$6,"Titik 2: segera kreditkan","Siap dikreditkan")))))))</f>
        <v/>
      </c>
    </row>
    <row r="471" customFormat="false" ht="15" hidden="false" customHeight="false" outlineLevel="0" collapsed="false">
      <c r="A471" s="27"/>
      <c r="B471" s="27"/>
      <c r="C471" s="28"/>
      <c r="D471" s="28"/>
      <c r="E471" s="29"/>
      <c r="F471" s="27"/>
      <c r="G471" s="30"/>
      <c r="H471" s="30"/>
      <c r="I471" s="27"/>
      <c r="J471" s="27"/>
      <c r="K471" s="27"/>
      <c r="L471" s="29"/>
      <c r="M471" s="27"/>
      <c r="N471" s="31" t="str">
        <f aca="false">IF(E471="","",EOMONTH(E471,0))</f>
        <v/>
      </c>
      <c r="O471" s="32" t="str">
        <f aca="false">IF(E471="","",EOMONTH(E471,0)+Parameter!$B$5)</f>
        <v/>
      </c>
      <c r="P471" s="32" t="str">
        <f aca="false">IF(E471="","",EOMONTH(E471,Parameter!$B$4))</f>
        <v/>
      </c>
      <c r="Q471" s="33" t="str">
        <f aca="false">IF(OR(E471="",L471&lt;&gt;""),"",P471-Parameter!$B$9)</f>
        <v/>
      </c>
      <c r="R471" s="34" t="str">
        <f aca="false">IF(OR(G471="",G471=0,H471=""),"",H471/G471)</f>
        <v/>
      </c>
      <c r="S471" s="35" t="str">
        <f aca="false">IF(C471="","",IFERROR(INDEX('Validasi Vendor'!$J$5:$J$505,MATCH(C471,'Validasi Vendor'!$C$5:$C$505,0)),"Belum terdaftar"))</f>
        <v/>
      </c>
      <c r="T471" s="35" t="str">
        <f aca="false">IF(E471="","",IF(L471&lt;&gt;"",IF(EOMONTH(L471,0)&gt;P471,"Dikreditkan lewat batas: periksa","Sudah dikreditkan"),IF(S471&lt;&gt;"Boleh diproses","Titik 1: periksa status vendor",IF(OR(I471&lt;&gt;"Cocok",J471&lt;&gt;"Valid"),"Titik 3: faktur bermasalah",IF(K471="Ya","Titik 2: periksa pembebanan biaya",IF(Q471&lt;0,"Titik 2: lewat batas kredit",IF(Q471&lt;=Parameter!$B$6,"Titik 2: segera kreditkan","Siap dikreditkan")))))))</f>
        <v/>
      </c>
    </row>
    <row r="472" customFormat="false" ht="15" hidden="false" customHeight="false" outlineLevel="0" collapsed="false">
      <c r="A472" s="27"/>
      <c r="B472" s="27"/>
      <c r="C472" s="28"/>
      <c r="D472" s="28"/>
      <c r="E472" s="29"/>
      <c r="F472" s="27"/>
      <c r="G472" s="30"/>
      <c r="H472" s="30"/>
      <c r="I472" s="27"/>
      <c r="J472" s="27"/>
      <c r="K472" s="27"/>
      <c r="L472" s="29"/>
      <c r="M472" s="27"/>
      <c r="N472" s="31" t="str">
        <f aca="false">IF(E472="","",EOMONTH(E472,0))</f>
        <v/>
      </c>
      <c r="O472" s="32" t="str">
        <f aca="false">IF(E472="","",EOMONTH(E472,0)+Parameter!$B$5)</f>
        <v/>
      </c>
      <c r="P472" s="32" t="str">
        <f aca="false">IF(E472="","",EOMONTH(E472,Parameter!$B$4))</f>
        <v/>
      </c>
      <c r="Q472" s="33" t="str">
        <f aca="false">IF(OR(E472="",L472&lt;&gt;""),"",P472-Parameter!$B$9)</f>
        <v/>
      </c>
      <c r="R472" s="34" t="str">
        <f aca="false">IF(OR(G472="",G472=0,H472=""),"",H472/G472)</f>
        <v/>
      </c>
      <c r="S472" s="35" t="str">
        <f aca="false">IF(C472="","",IFERROR(INDEX('Validasi Vendor'!$J$5:$J$505,MATCH(C472,'Validasi Vendor'!$C$5:$C$505,0)),"Belum terdaftar"))</f>
        <v/>
      </c>
      <c r="T472" s="35" t="str">
        <f aca="false">IF(E472="","",IF(L472&lt;&gt;"",IF(EOMONTH(L472,0)&gt;P472,"Dikreditkan lewat batas: periksa","Sudah dikreditkan"),IF(S472&lt;&gt;"Boleh diproses","Titik 1: periksa status vendor",IF(OR(I472&lt;&gt;"Cocok",J472&lt;&gt;"Valid"),"Titik 3: faktur bermasalah",IF(K472="Ya","Titik 2: periksa pembebanan biaya",IF(Q472&lt;0,"Titik 2: lewat batas kredit",IF(Q472&lt;=Parameter!$B$6,"Titik 2: segera kreditkan","Siap dikreditkan")))))))</f>
        <v/>
      </c>
    </row>
    <row r="473" customFormat="false" ht="15" hidden="false" customHeight="false" outlineLevel="0" collapsed="false">
      <c r="A473" s="27"/>
      <c r="B473" s="27"/>
      <c r="C473" s="28"/>
      <c r="D473" s="28"/>
      <c r="E473" s="29"/>
      <c r="F473" s="27"/>
      <c r="G473" s="30"/>
      <c r="H473" s="30"/>
      <c r="I473" s="27"/>
      <c r="J473" s="27"/>
      <c r="K473" s="27"/>
      <c r="L473" s="29"/>
      <c r="M473" s="27"/>
      <c r="N473" s="31" t="str">
        <f aca="false">IF(E473="","",EOMONTH(E473,0))</f>
        <v/>
      </c>
      <c r="O473" s="32" t="str">
        <f aca="false">IF(E473="","",EOMONTH(E473,0)+Parameter!$B$5)</f>
        <v/>
      </c>
      <c r="P473" s="32" t="str">
        <f aca="false">IF(E473="","",EOMONTH(E473,Parameter!$B$4))</f>
        <v/>
      </c>
      <c r="Q473" s="33" t="str">
        <f aca="false">IF(OR(E473="",L473&lt;&gt;""),"",P473-Parameter!$B$9)</f>
        <v/>
      </c>
      <c r="R473" s="34" t="str">
        <f aca="false">IF(OR(G473="",G473=0,H473=""),"",H473/G473)</f>
        <v/>
      </c>
      <c r="S473" s="35" t="str">
        <f aca="false">IF(C473="","",IFERROR(INDEX('Validasi Vendor'!$J$5:$J$505,MATCH(C473,'Validasi Vendor'!$C$5:$C$505,0)),"Belum terdaftar"))</f>
        <v/>
      </c>
      <c r="T473" s="35" t="str">
        <f aca="false">IF(E473="","",IF(L473&lt;&gt;"",IF(EOMONTH(L473,0)&gt;P473,"Dikreditkan lewat batas: periksa","Sudah dikreditkan"),IF(S473&lt;&gt;"Boleh diproses","Titik 1: periksa status vendor",IF(OR(I473&lt;&gt;"Cocok",J473&lt;&gt;"Valid"),"Titik 3: faktur bermasalah",IF(K473="Ya","Titik 2: periksa pembebanan biaya",IF(Q473&lt;0,"Titik 2: lewat batas kredit",IF(Q473&lt;=Parameter!$B$6,"Titik 2: segera kreditkan","Siap dikreditkan")))))))</f>
        <v/>
      </c>
    </row>
    <row r="474" customFormat="false" ht="15" hidden="false" customHeight="false" outlineLevel="0" collapsed="false">
      <c r="A474" s="27"/>
      <c r="B474" s="27"/>
      <c r="C474" s="28"/>
      <c r="D474" s="28"/>
      <c r="E474" s="29"/>
      <c r="F474" s="27"/>
      <c r="G474" s="30"/>
      <c r="H474" s="30"/>
      <c r="I474" s="27"/>
      <c r="J474" s="27"/>
      <c r="K474" s="27"/>
      <c r="L474" s="29"/>
      <c r="M474" s="27"/>
      <c r="N474" s="31" t="str">
        <f aca="false">IF(E474="","",EOMONTH(E474,0))</f>
        <v/>
      </c>
      <c r="O474" s="32" t="str">
        <f aca="false">IF(E474="","",EOMONTH(E474,0)+Parameter!$B$5)</f>
        <v/>
      </c>
      <c r="P474" s="32" t="str">
        <f aca="false">IF(E474="","",EOMONTH(E474,Parameter!$B$4))</f>
        <v/>
      </c>
      <c r="Q474" s="33" t="str">
        <f aca="false">IF(OR(E474="",L474&lt;&gt;""),"",P474-Parameter!$B$9)</f>
        <v/>
      </c>
      <c r="R474" s="34" t="str">
        <f aca="false">IF(OR(G474="",G474=0,H474=""),"",H474/G474)</f>
        <v/>
      </c>
      <c r="S474" s="35" t="str">
        <f aca="false">IF(C474="","",IFERROR(INDEX('Validasi Vendor'!$J$5:$J$505,MATCH(C474,'Validasi Vendor'!$C$5:$C$505,0)),"Belum terdaftar"))</f>
        <v/>
      </c>
      <c r="T474" s="35" t="str">
        <f aca="false">IF(E474="","",IF(L474&lt;&gt;"",IF(EOMONTH(L474,0)&gt;P474,"Dikreditkan lewat batas: periksa","Sudah dikreditkan"),IF(S474&lt;&gt;"Boleh diproses","Titik 1: periksa status vendor",IF(OR(I474&lt;&gt;"Cocok",J474&lt;&gt;"Valid"),"Titik 3: faktur bermasalah",IF(K474="Ya","Titik 2: periksa pembebanan biaya",IF(Q474&lt;0,"Titik 2: lewat batas kredit",IF(Q474&lt;=Parameter!$B$6,"Titik 2: segera kreditkan","Siap dikreditkan")))))))</f>
        <v/>
      </c>
    </row>
    <row r="475" customFormat="false" ht="15" hidden="false" customHeight="false" outlineLevel="0" collapsed="false">
      <c r="A475" s="27"/>
      <c r="B475" s="27"/>
      <c r="C475" s="28"/>
      <c r="D475" s="28"/>
      <c r="E475" s="29"/>
      <c r="F475" s="27"/>
      <c r="G475" s="30"/>
      <c r="H475" s="30"/>
      <c r="I475" s="27"/>
      <c r="J475" s="27"/>
      <c r="K475" s="27"/>
      <c r="L475" s="29"/>
      <c r="M475" s="27"/>
      <c r="N475" s="31" t="str">
        <f aca="false">IF(E475="","",EOMONTH(E475,0))</f>
        <v/>
      </c>
      <c r="O475" s="32" t="str">
        <f aca="false">IF(E475="","",EOMONTH(E475,0)+Parameter!$B$5)</f>
        <v/>
      </c>
      <c r="P475" s="32" t="str">
        <f aca="false">IF(E475="","",EOMONTH(E475,Parameter!$B$4))</f>
        <v/>
      </c>
      <c r="Q475" s="33" t="str">
        <f aca="false">IF(OR(E475="",L475&lt;&gt;""),"",P475-Parameter!$B$9)</f>
        <v/>
      </c>
      <c r="R475" s="34" t="str">
        <f aca="false">IF(OR(G475="",G475=0,H475=""),"",H475/G475)</f>
        <v/>
      </c>
      <c r="S475" s="35" t="str">
        <f aca="false">IF(C475="","",IFERROR(INDEX('Validasi Vendor'!$J$5:$J$505,MATCH(C475,'Validasi Vendor'!$C$5:$C$505,0)),"Belum terdaftar"))</f>
        <v/>
      </c>
      <c r="T475" s="35" t="str">
        <f aca="false">IF(E475="","",IF(L475&lt;&gt;"",IF(EOMONTH(L475,0)&gt;P475,"Dikreditkan lewat batas: periksa","Sudah dikreditkan"),IF(S475&lt;&gt;"Boleh diproses","Titik 1: periksa status vendor",IF(OR(I475&lt;&gt;"Cocok",J475&lt;&gt;"Valid"),"Titik 3: faktur bermasalah",IF(K475="Ya","Titik 2: periksa pembebanan biaya",IF(Q475&lt;0,"Titik 2: lewat batas kredit",IF(Q475&lt;=Parameter!$B$6,"Titik 2: segera kreditkan","Siap dikreditkan")))))))</f>
        <v/>
      </c>
    </row>
    <row r="476" customFormat="false" ht="15" hidden="false" customHeight="false" outlineLevel="0" collapsed="false">
      <c r="A476" s="27"/>
      <c r="B476" s="27"/>
      <c r="C476" s="28"/>
      <c r="D476" s="28"/>
      <c r="E476" s="29"/>
      <c r="F476" s="27"/>
      <c r="G476" s="30"/>
      <c r="H476" s="30"/>
      <c r="I476" s="27"/>
      <c r="J476" s="27"/>
      <c r="K476" s="27"/>
      <c r="L476" s="29"/>
      <c r="M476" s="27"/>
      <c r="N476" s="31" t="str">
        <f aca="false">IF(E476="","",EOMONTH(E476,0))</f>
        <v/>
      </c>
      <c r="O476" s="32" t="str">
        <f aca="false">IF(E476="","",EOMONTH(E476,0)+Parameter!$B$5)</f>
        <v/>
      </c>
      <c r="P476" s="32" t="str">
        <f aca="false">IF(E476="","",EOMONTH(E476,Parameter!$B$4))</f>
        <v/>
      </c>
      <c r="Q476" s="33" t="str">
        <f aca="false">IF(OR(E476="",L476&lt;&gt;""),"",P476-Parameter!$B$9)</f>
        <v/>
      </c>
      <c r="R476" s="34" t="str">
        <f aca="false">IF(OR(G476="",G476=0,H476=""),"",H476/G476)</f>
        <v/>
      </c>
      <c r="S476" s="35" t="str">
        <f aca="false">IF(C476="","",IFERROR(INDEX('Validasi Vendor'!$J$5:$J$505,MATCH(C476,'Validasi Vendor'!$C$5:$C$505,0)),"Belum terdaftar"))</f>
        <v/>
      </c>
      <c r="T476" s="35" t="str">
        <f aca="false">IF(E476="","",IF(L476&lt;&gt;"",IF(EOMONTH(L476,0)&gt;P476,"Dikreditkan lewat batas: periksa","Sudah dikreditkan"),IF(S476&lt;&gt;"Boleh diproses","Titik 1: periksa status vendor",IF(OR(I476&lt;&gt;"Cocok",J476&lt;&gt;"Valid"),"Titik 3: faktur bermasalah",IF(K476="Ya","Titik 2: periksa pembebanan biaya",IF(Q476&lt;0,"Titik 2: lewat batas kredit",IF(Q476&lt;=Parameter!$B$6,"Titik 2: segera kreditkan","Siap dikreditkan")))))))</f>
        <v/>
      </c>
    </row>
    <row r="477" customFormat="false" ht="15" hidden="false" customHeight="false" outlineLevel="0" collapsed="false">
      <c r="A477" s="27"/>
      <c r="B477" s="27"/>
      <c r="C477" s="28"/>
      <c r="D477" s="28"/>
      <c r="E477" s="29"/>
      <c r="F477" s="27"/>
      <c r="G477" s="30"/>
      <c r="H477" s="30"/>
      <c r="I477" s="27"/>
      <c r="J477" s="27"/>
      <c r="K477" s="27"/>
      <c r="L477" s="29"/>
      <c r="M477" s="27"/>
      <c r="N477" s="31" t="str">
        <f aca="false">IF(E477="","",EOMONTH(E477,0))</f>
        <v/>
      </c>
      <c r="O477" s="32" t="str">
        <f aca="false">IF(E477="","",EOMONTH(E477,0)+Parameter!$B$5)</f>
        <v/>
      </c>
      <c r="P477" s="32" t="str">
        <f aca="false">IF(E477="","",EOMONTH(E477,Parameter!$B$4))</f>
        <v/>
      </c>
      <c r="Q477" s="33" t="str">
        <f aca="false">IF(OR(E477="",L477&lt;&gt;""),"",P477-Parameter!$B$9)</f>
        <v/>
      </c>
      <c r="R477" s="34" t="str">
        <f aca="false">IF(OR(G477="",G477=0,H477=""),"",H477/G477)</f>
        <v/>
      </c>
      <c r="S477" s="35" t="str">
        <f aca="false">IF(C477="","",IFERROR(INDEX('Validasi Vendor'!$J$5:$J$505,MATCH(C477,'Validasi Vendor'!$C$5:$C$505,0)),"Belum terdaftar"))</f>
        <v/>
      </c>
      <c r="T477" s="35" t="str">
        <f aca="false">IF(E477="","",IF(L477&lt;&gt;"",IF(EOMONTH(L477,0)&gt;P477,"Dikreditkan lewat batas: periksa","Sudah dikreditkan"),IF(S477&lt;&gt;"Boleh diproses","Titik 1: periksa status vendor",IF(OR(I477&lt;&gt;"Cocok",J477&lt;&gt;"Valid"),"Titik 3: faktur bermasalah",IF(K477="Ya","Titik 2: periksa pembebanan biaya",IF(Q477&lt;0,"Titik 2: lewat batas kredit",IF(Q477&lt;=Parameter!$B$6,"Titik 2: segera kreditkan","Siap dikreditkan")))))))</f>
        <v/>
      </c>
    </row>
    <row r="478" customFormat="false" ht="15" hidden="false" customHeight="false" outlineLevel="0" collapsed="false">
      <c r="A478" s="27"/>
      <c r="B478" s="27"/>
      <c r="C478" s="28"/>
      <c r="D478" s="28"/>
      <c r="E478" s="29"/>
      <c r="F478" s="27"/>
      <c r="G478" s="30"/>
      <c r="H478" s="30"/>
      <c r="I478" s="27"/>
      <c r="J478" s="27"/>
      <c r="K478" s="27"/>
      <c r="L478" s="29"/>
      <c r="M478" s="27"/>
      <c r="N478" s="31" t="str">
        <f aca="false">IF(E478="","",EOMONTH(E478,0))</f>
        <v/>
      </c>
      <c r="O478" s="32" t="str">
        <f aca="false">IF(E478="","",EOMONTH(E478,0)+Parameter!$B$5)</f>
        <v/>
      </c>
      <c r="P478" s="32" t="str">
        <f aca="false">IF(E478="","",EOMONTH(E478,Parameter!$B$4))</f>
        <v/>
      </c>
      <c r="Q478" s="33" t="str">
        <f aca="false">IF(OR(E478="",L478&lt;&gt;""),"",P478-Parameter!$B$9)</f>
        <v/>
      </c>
      <c r="R478" s="34" t="str">
        <f aca="false">IF(OR(G478="",G478=0,H478=""),"",H478/G478)</f>
        <v/>
      </c>
      <c r="S478" s="35" t="str">
        <f aca="false">IF(C478="","",IFERROR(INDEX('Validasi Vendor'!$J$5:$J$505,MATCH(C478,'Validasi Vendor'!$C$5:$C$505,0)),"Belum terdaftar"))</f>
        <v/>
      </c>
      <c r="T478" s="35" t="str">
        <f aca="false">IF(E478="","",IF(L478&lt;&gt;"",IF(EOMONTH(L478,0)&gt;P478,"Dikreditkan lewat batas: periksa","Sudah dikreditkan"),IF(S478&lt;&gt;"Boleh diproses","Titik 1: periksa status vendor",IF(OR(I478&lt;&gt;"Cocok",J478&lt;&gt;"Valid"),"Titik 3: faktur bermasalah",IF(K478="Ya","Titik 2: periksa pembebanan biaya",IF(Q478&lt;0,"Titik 2: lewat batas kredit",IF(Q478&lt;=Parameter!$B$6,"Titik 2: segera kreditkan","Siap dikreditkan")))))))</f>
        <v/>
      </c>
    </row>
    <row r="479" customFormat="false" ht="15" hidden="false" customHeight="false" outlineLevel="0" collapsed="false">
      <c r="A479" s="27"/>
      <c r="B479" s="27"/>
      <c r="C479" s="28"/>
      <c r="D479" s="28"/>
      <c r="E479" s="29"/>
      <c r="F479" s="27"/>
      <c r="G479" s="30"/>
      <c r="H479" s="30"/>
      <c r="I479" s="27"/>
      <c r="J479" s="27"/>
      <c r="K479" s="27"/>
      <c r="L479" s="29"/>
      <c r="M479" s="27"/>
      <c r="N479" s="31" t="str">
        <f aca="false">IF(E479="","",EOMONTH(E479,0))</f>
        <v/>
      </c>
      <c r="O479" s="32" t="str">
        <f aca="false">IF(E479="","",EOMONTH(E479,0)+Parameter!$B$5)</f>
        <v/>
      </c>
      <c r="P479" s="32" t="str">
        <f aca="false">IF(E479="","",EOMONTH(E479,Parameter!$B$4))</f>
        <v/>
      </c>
      <c r="Q479" s="33" t="str">
        <f aca="false">IF(OR(E479="",L479&lt;&gt;""),"",P479-Parameter!$B$9)</f>
        <v/>
      </c>
      <c r="R479" s="34" t="str">
        <f aca="false">IF(OR(G479="",G479=0,H479=""),"",H479/G479)</f>
        <v/>
      </c>
      <c r="S479" s="35" t="str">
        <f aca="false">IF(C479="","",IFERROR(INDEX('Validasi Vendor'!$J$5:$J$505,MATCH(C479,'Validasi Vendor'!$C$5:$C$505,0)),"Belum terdaftar"))</f>
        <v/>
      </c>
      <c r="T479" s="35" t="str">
        <f aca="false">IF(E479="","",IF(L479&lt;&gt;"",IF(EOMONTH(L479,0)&gt;P479,"Dikreditkan lewat batas: periksa","Sudah dikreditkan"),IF(S479&lt;&gt;"Boleh diproses","Titik 1: periksa status vendor",IF(OR(I479&lt;&gt;"Cocok",J479&lt;&gt;"Valid"),"Titik 3: faktur bermasalah",IF(K479="Ya","Titik 2: periksa pembebanan biaya",IF(Q479&lt;0,"Titik 2: lewat batas kredit",IF(Q479&lt;=Parameter!$B$6,"Titik 2: segera kreditkan","Siap dikreditkan")))))))</f>
        <v/>
      </c>
    </row>
    <row r="480" customFormat="false" ht="15" hidden="false" customHeight="false" outlineLevel="0" collapsed="false">
      <c r="A480" s="27"/>
      <c r="B480" s="27"/>
      <c r="C480" s="28"/>
      <c r="D480" s="28"/>
      <c r="E480" s="29"/>
      <c r="F480" s="27"/>
      <c r="G480" s="30"/>
      <c r="H480" s="30"/>
      <c r="I480" s="27"/>
      <c r="J480" s="27"/>
      <c r="K480" s="27"/>
      <c r="L480" s="29"/>
      <c r="M480" s="27"/>
      <c r="N480" s="31" t="str">
        <f aca="false">IF(E480="","",EOMONTH(E480,0))</f>
        <v/>
      </c>
      <c r="O480" s="32" t="str">
        <f aca="false">IF(E480="","",EOMONTH(E480,0)+Parameter!$B$5)</f>
        <v/>
      </c>
      <c r="P480" s="32" t="str">
        <f aca="false">IF(E480="","",EOMONTH(E480,Parameter!$B$4))</f>
        <v/>
      </c>
      <c r="Q480" s="33" t="str">
        <f aca="false">IF(OR(E480="",L480&lt;&gt;""),"",P480-Parameter!$B$9)</f>
        <v/>
      </c>
      <c r="R480" s="34" t="str">
        <f aca="false">IF(OR(G480="",G480=0,H480=""),"",H480/G480)</f>
        <v/>
      </c>
      <c r="S480" s="35" t="str">
        <f aca="false">IF(C480="","",IFERROR(INDEX('Validasi Vendor'!$J$5:$J$505,MATCH(C480,'Validasi Vendor'!$C$5:$C$505,0)),"Belum terdaftar"))</f>
        <v/>
      </c>
      <c r="T480" s="35" t="str">
        <f aca="false">IF(E480="","",IF(L480&lt;&gt;"",IF(EOMONTH(L480,0)&gt;P480,"Dikreditkan lewat batas: periksa","Sudah dikreditkan"),IF(S480&lt;&gt;"Boleh diproses","Titik 1: periksa status vendor",IF(OR(I480&lt;&gt;"Cocok",J480&lt;&gt;"Valid"),"Titik 3: faktur bermasalah",IF(K480="Ya","Titik 2: periksa pembebanan biaya",IF(Q480&lt;0,"Titik 2: lewat batas kredit",IF(Q480&lt;=Parameter!$B$6,"Titik 2: segera kreditkan","Siap dikreditkan")))))))</f>
        <v/>
      </c>
    </row>
    <row r="481" customFormat="false" ht="15" hidden="false" customHeight="false" outlineLevel="0" collapsed="false">
      <c r="A481" s="27"/>
      <c r="B481" s="27"/>
      <c r="C481" s="28"/>
      <c r="D481" s="28"/>
      <c r="E481" s="29"/>
      <c r="F481" s="27"/>
      <c r="G481" s="30"/>
      <c r="H481" s="30"/>
      <c r="I481" s="27"/>
      <c r="J481" s="27"/>
      <c r="K481" s="27"/>
      <c r="L481" s="29"/>
      <c r="M481" s="27"/>
      <c r="N481" s="31" t="str">
        <f aca="false">IF(E481="","",EOMONTH(E481,0))</f>
        <v/>
      </c>
      <c r="O481" s="32" t="str">
        <f aca="false">IF(E481="","",EOMONTH(E481,0)+Parameter!$B$5)</f>
        <v/>
      </c>
      <c r="P481" s="32" t="str">
        <f aca="false">IF(E481="","",EOMONTH(E481,Parameter!$B$4))</f>
        <v/>
      </c>
      <c r="Q481" s="33" t="str">
        <f aca="false">IF(OR(E481="",L481&lt;&gt;""),"",P481-Parameter!$B$9)</f>
        <v/>
      </c>
      <c r="R481" s="34" t="str">
        <f aca="false">IF(OR(G481="",G481=0,H481=""),"",H481/G481)</f>
        <v/>
      </c>
      <c r="S481" s="35" t="str">
        <f aca="false">IF(C481="","",IFERROR(INDEX('Validasi Vendor'!$J$5:$J$505,MATCH(C481,'Validasi Vendor'!$C$5:$C$505,0)),"Belum terdaftar"))</f>
        <v/>
      </c>
      <c r="T481" s="35" t="str">
        <f aca="false">IF(E481="","",IF(L481&lt;&gt;"",IF(EOMONTH(L481,0)&gt;P481,"Dikreditkan lewat batas: periksa","Sudah dikreditkan"),IF(S481&lt;&gt;"Boleh diproses","Titik 1: periksa status vendor",IF(OR(I481&lt;&gt;"Cocok",J481&lt;&gt;"Valid"),"Titik 3: faktur bermasalah",IF(K481="Ya","Titik 2: periksa pembebanan biaya",IF(Q481&lt;0,"Titik 2: lewat batas kredit",IF(Q481&lt;=Parameter!$B$6,"Titik 2: segera kreditkan","Siap dikreditkan")))))))</f>
        <v/>
      </c>
    </row>
    <row r="482" customFormat="false" ht="15" hidden="false" customHeight="false" outlineLevel="0" collapsed="false">
      <c r="A482" s="27"/>
      <c r="B482" s="27"/>
      <c r="C482" s="28"/>
      <c r="D482" s="28"/>
      <c r="E482" s="29"/>
      <c r="F482" s="27"/>
      <c r="G482" s="30"/>
      <c r="H482" s="30"/>
      <c r="I482" s="27"/>
      <c r="J482" s="27"/>
      <c r="K482" s="27"/>
      <c r="L482" s="29"/>
      <c r="M482" s="27"/>
      <c r="N482" s="31" t="str">
        <f aca="false">IF(E482="","",EOMONTH(E482,0))</f>
        <v/>
      </c>
      <c r="O482" s="32" t="str">
        <f aca="false">IF(E482="","",EOMONTH(E482,0)+Parameter!$B$5)</f>
        <v/>
      </c>
      <c r="P482" s="32" t="str">
        <f aca="false">IF(E482="","",EOMONTH(E482,Parameter!$B$4))</f>
        <v/>
      </c>
      <c r="Q482" s="33" t="str">
        <f aca="false">IF(OR(E482="",L482&lt;&gt;""),"",P482-Parameter!$B$9)</f>
        <v/>
      </c>
      <c r="R482" s="34" t="str">
        <f aca="false">IF(OR(G482="",G482=0,H482=""),"",H482/G482)</f>
        <v/>
      </c>
      <c r="S482" s="35" t="str">
        <f aca="false">IF(C482="","",IFERROR(INDEX('Validasi Vendor'!$J$5:$J$505,MATCH(C482,'Validasi Vendor'!$C$5:$C$505,0)),"Belum terdaftar"))</f>
        <v/>
      </c>
      <c r="T482" s="35" t="str">
        <f aca="false">IF(E482="","",IF(L482&lt;&gt;"",IF(EOMONTH(L482,0)&gt;P482,"Dikreditkan lewat batas: periksa","Sudah dikreditkan"),IF(S482&lt;&gt;"Boleh diproses","Titik 1: periksa status vendor",IF(OR(I482&lt;&gt;"Cocok",J482&lt;&gt;"Valid"),"Titik 3: faktur bermasalah",IF(K482="Ya","Titik 2: periksa pembebanan biaya",IF(Q482&lt;0,"Titik 2: lewat batas kredit",IF(Q482&lt;=Parameter!$B$6,"Titik 2: segera kreditkan","Siap dikreditkan")))))))</f>
        <v/>
      </c>
    </row>
    <row r="483" customFormat="false" ht="15" hidden="false" customHeight="false" outlineLevel="0" collapsed="false">
      <c r="A483" s="27"/>
      <c r="B483" s="27"/>
      <c r="C483" s="28"/>
      <c r="D483" s="28"/>
      <c r="E483" s="29"/>
      <c r="F483" s="27"/>
      <c r="G483" s="30"/>
      <c r="H483" s="30"/>
      <c r="I483" s="27"/>
      <c r="J483" s="27"/>
      <c r="K483" s="27"/>
      <c r="L483" s="29"/>
      <c r="M483" s="27"/>
      <c r="N483" s="31" t="str">
        <f aca="false">IF(E483="","",EOMONTH(E483,0))</f>
        <v/>
      </c>
      <c r="O483" s="32" t="str">
        <f aca="false">IF(E483="","",EOMONTH(E483,0)+Parameter!$B$5)</f>
        <v/>
      </c>
      <c r="P483" s="32" t="str">
        <f aca="false">IF(E483="","",EOMONTH(E483,Parameter!$B$4))</f>
        <v/>
      </c>
      <c r="Q483" s="33" t="str">
        <f aca="false">IF(OR(E483="",L483&lt;&gt;""),"",P483-Parameter!$B$9)</f>
        <v/>
      </c>
      <c r="R483" s="34" t="str">
        <f aca="false">IF(OR(G483="",G483=0,H483=""),"",H483/G483)</f>
        <v/>
      </c>
      <c r="S483" s="35" t="str">
        <f aca="false">IF(C483="","",IFERROR(INDEX('Validasi Vendor'!$J$5:$J$505,MATCH(C483,'Validasi Vendor'!$C$5:$C$505,0)),"Belum terdaftar"))</f>
        <v/>
      </c>
      <c r="T483" s="35" t="str">
        <f aca="false">IF(E483="","",IF(L483&lt;&gt;"",IF(EOMONTH(L483,0)&gt;P483,"Dikreditkan lewat batas: periksa","Sudah dikreditkan"),IF(S483&lt;&gt;"Boleh diproses","Titik 1: periksa status vendor",IF(OR(I483&lt;&gt;"Cocok",J483&lt;&gt;"Valid"),"Titik 3: faktur bermasalah",IF(K483="Ya","Titik 2: periksa pembebanan biaya",IF(Q483&lt;0,"Titik 2: lewat batas kredit",IF(Q483&lt;=Parameter!$B$6,"Titik 2: segera kreditkan","Siap dikreditkan")))))))</f>
        <v/>
      </c>
    </row>
    <row r="484" customFormat="false" ht="15" hidden="false" customHeight="false" outlineLevel="0" collapsed="false">
      <c r="A484" s="27"/>
      <c r="B484" s="27"/>
      <c r="C484" s="28"/>
      <c r="D484" s="28"/>
      <c r="E484" s="29"/>
      <c r="F484" s="27"/>
      <c r="G484" s="30"/>
      <c r="H484" s="30"/>
      <c r="I484" s="27"/>
      <c r="J484" s="27"/>
      <c r="K484" s="27"/>
      <c r="L484" s="29"/>
      <c r="M484" s="27"/>
      <c r="N484" s="31" t="str">
        <f aca="false">IF(E484="","",EOMONTH(E484,0))</f>
        <v/>
      </c>
      <c r="O484" s="32" t="str">
        <f aca="false">IF(E484="","",EOMONTH(E484,0)+Parameter!$B$5)</f>
        <v/>
      </c>
      <c r="P484" s="32" t="str">
        <f aca="false">IF(E484="","",EOMONTH(E484,Parameter!$B$4))</f>
        <v/>
      </c>
      <c r="Q484" s="33" t="str">
        <f aca="false">IF(OR(E484="",L484&lt;&gt;""),"",P484-Parameter!$B$9)</f>
        <v/>
      </c>
      <c r="R484" s="34" t="str">
        <f aca="false">IF(OR(G484="",G484=0,H484=""),"",H484/G484)</f>
        <v/>
      </c>
      <c r="S484" s="35" t="str">
        <f aca="false">IF(C484="","",IFERROR(INDEX('Validasi Vendor'!$J$5:$J$505,MATCH(C484,'Validasi Vendor'!$C$5:$C$505,0)),"Belum terdaftar"))</f>
        <v/>
      </c>
      <c r="T484" s="35" t="str">
        <f aca="false">IF(E484="","",IF(L484&lt;&gt;"",IF(EOMONTH(L484,0)&gt;P484,"Dikreditkan lewat batas: periksa","Sudah dikreditkan"),IF(S484&lt;&gt;"Boleh diproses","Titik 1: periksa status vendor",IF(OR(I484&lt;&gt;"Cocok",J484&lt;&gt;"Valid"),"Titik 3: faktur bermasalah",IF(K484="Ya","Titik 2: periksa pembebanan biaya",IF(Q484&lt;0,"Titik 2: lewat batas kredit",IF(Q484&lt;=Parameter!$B$6,"Titik 2: segera kreditkan","Siap dikreditkan")))))))</f>
        <v/>
      </c>
    </row>
    <row r="485" customFormat="false" ht="15" hidden="false" customHeight="false" outlineLevel="0" collapsed="false">
      <c r="A485" s="27"/>
      <c r="B485" s="27"/>
      <c r="C485" s="28"/>
      <c r="D485" s="28"/>
      <c r="E485" s="29"/>
      <c r="F485" s="27"/>
      <c r="G485" s="30"/>
      <c r="H485" s="30"/>
      <c r="I485" s="27"/>
      <c r="J485" s="27"/>
      <c r="K485" s="27"/>
      <c r="L485" s="29"/>
      <c r="M485" s="27"/>
      <c r="N485" s="31" t="str">
        <f aca="false">IF(E485="","",EOMONTH(E485,0))</f>
        <v/>
      </c>
      <c r="O485" s="32" t="str">
        <f aca="false">IF(E485="","",EOMONTH(E485,0)+Parameter!$B$5)</f>
        <v/>
      </c>
      <c r="P485" s="32" t="str">
        <f aca="false">IF(E485="","",EOMONTH(E485,Parameter!$B$4))</f>
        <v/>
      </c>
      <c r="Q485" s="33" t="str">
        <f aca="false">IF(OR(E485="",L485&lt;&gt;""),"",P485-Parameter!$B$9)</f>
        <v/>
      </c>
      <c r="R485" s="34" t="str">
        <f aca="false">IF(OR(G485="",G485=0,H485=""),"",H485/G485)</f>
        <v/>
      </c>
      <c r="S485" s="35" t="str">
        <f aca="false">IF(C485="","",IFERROR(INDEX('Validasi Vendor'!$J$5:$J$505,MATCH(C485,'Validasi Vendor'!$C$5:$C$505,0)),"Belum terdaftar"))</f>
        <v/>
      </c>
      <c r="T485" s="35" t="str">
        <f aca="false">IF(E485="","",IF(L485&lt;&gt;"",IF(EOMONTH(L485,0)&gt;P485,"Dikreditkan lewat batas: periksa","Sudah dikreditkan"),IF(S485&lt;&gt;"Boleh diproses","Titik 1: periksa status vendor",IF(OR(I485&lt;&gt;"Cocok",J485&lt;&gt;"Valid"),"Titik 3: faktur bermasalah",IF(K485="Ya","Titik 2: periksa pembebanan biaya",IF(Q485&lt;0,"Titik 2: lewat batas kredit",IF(Q485&lt;=Parameter!$B$6,"Titik 2: segera kreditkan","Siap dikreditkan")))))))</f>
        <v/>
      </c>
    </row>
    <row r="486" customFormat="false" ht="15" hidden="false" customHeight="false" outlineLevel="0" collapsed="false">
      <c r="A486" s="27"/>
      <c r="B486" s="27"/>
      <c r="C486" s="28"/>
      <c r="D486" s="28"/>
      <c r="E486" s="29"/>
      <c r="F486" s="27"/>
      <c r="G486" s="30"/>
      <c r="H486" s="30"/>
      <c r="I486" s="27"/>
      <c r="J486" s="27"/>
      <c r="K486" s="27"/>
      <c r="L486" s="29"/>
      <c r="M486" s="27"/>
      <c r="N486" s="31" t="str">
        <f aca="false">IF(E486="","",EOMONTH(E486,0))</f>
        <v/>
      </c>
      <c r="O486" s="32" t="str">
        <f aca="false">IF(E486="","",EOMONTH(E486,0)+Parameter!$B$5)</f>
        <v/>
      </c>
      <c r="P486" s="32" t="str">
        <f aca="false">IF(E486="","",EOMONTH(E486,Parameter!$B$4))</f>
        <v/>
      </c>
      <c r="Q486" s="33" t="str">
        <f aca="false">IF(OR(E486="",L486&lt;&gt;""),"",P486-Parameter!$B$9)</f>
        <v/>
      </c>
      <c r="R486" s="34" t="str">
        <f aca="false">IF(OR(G486="",G486=0,H486=""),"",H486/G486)</f>
        <v/>
      </c>
      <c r="S486" s="35" t="str">
        <f aca="false">IF(C486="","",IFERROR(INDEX('Validasi Vendor'!$J$5:$J$505,MATCH(C486,'Validasi Vendor'!$C$5:$C$505,0)),"Belum terdaftar"))</f>
        <v/>
      </c>
      <c r="T486" s="35" t="str">
        <f aca="false">IF(E486="","",IF(L486&lt;&gt;"",IF(EOMONTH(L486,0)&gt;P486,"Dikreditkan lewat batas: periksa","Sudah dikreditkan"),IF(S486&lt;&gt;"Boleh diproses","Titik 1: periksa status vendor",IF(OR(I486&lt;&gt;"Cocok",J486&lt;&gt;"Valid"),"Titik 3: faktur bermasalah",IF(K486="Ya","Titik 2: periksa pembebanan biaya",IF(Q486&lt;0,"Titik 2: lewat batas kredit",IF(Q486&lt;=Parameter!$B$6,"Titik 2: segera kreditkan","Siap dikreditkan")))))))</f>
        <v/>
      </c>
    </row>
    <row r="487" customFormat="false" ht="15" hidden="false" customHeight="false" outlineLevel="0" collapsed="false">
      <c r="A487" s="27"/>
      <c r="B487" s="27"/>
      <c r="C487" s="28"/>
      <c r="D487" s="28"/>
      <c r="E487" s="29"/>
      <c r="F487" s="27"/>
      <c r="G487" s="30"/>
      <c r="H487" s="30"/>
      <c r="I487" s="27"/>
      <c r="J487" s="27"/>
      <c r="K487" s="27"/>
      <c r="L487" s="29"/>
      <c r="M487" s="27"/>
      <c r="N487" s="31" t="str">
        <f aca="false">IF(E487="","",EOMONTH(E487,0))</f>
        <v/>
      </c>
      <c r="O487" s="32" t="str">
        <f aca="false">IF(E487="","",EOMONTH(E487,0)+Parameter!$B$5)</f>
        <v/>
      </c>
      <c r="P487" s="32" t="str">
        <f aca="false">IF(E487="","",EOMONTH(E487,Parameter!$B$4))</f>
        <v/>
      </c>
      <c r="Q487" s="33" t="str">
        <f aca="false">IF(OR(E487="",L487&lt;&gt;""),"",P487-Parameter!$B$9)</f>
        <v/>
      </c>
      <c r="R487" s="34" t="str">
        <f aca="false">IF(OR(G487="",G487=0,H487=""),"",H487/G487)</f>
        <v/>
      </c>
      <c r="S487" s="35" t="str">
        <f aca="false">IF(C487="","",IFERROR(INDEX('Validasi Vendor'!$J$5:$J$505,MATCH(C487,'Validasi Vendor'!$C$5:$C$505,0)),"Belum terdaftar"))</f>
        <v/>
      </c>
      <c r="T487" s="35" t="str">
        <f aca="false">IF(E487="","",IF(L487&lt;&gt;"",IF(EOMONTH(L487,0)&gt;P487,"Dikreditkan lewat batas: periksa","Sudah dikreditkan"),IF(S487&lt;&gt;"Boleh diproses","Titik 1: periksa status vendor",IF(OR(I487&lt;&gt;"Cocok",J487&lt;&gt;"Valid"),"Titik 3: faktur bermasalah",IF(K487="Ya","Titik 2: periksa pembebanan biaya",IF(Q487&lt;0,"Titik 2: lewat batas kredit",IF(Q487&lt;=Parameter!$B$6,"Titik 2: segera kreditkan","Siap dikreditkan")))))))</f>
        <v/>
      </c>
    </row>
    <row r="488" customFormat="false" ht="15" hidden="false" customHeight="false" outlineLevel="0" collapsed="false">
      <c r="A488" s="27"/>
      <c r="B488" s="27"/>
      <c r="C488" s="28"/>
      <c r="D488" s="28"/>
      <c r="E488" s="29"/>
      <c r="F488" s="27"/>
      <c r="G488" s="30"/>
      <c r="H488" s="30"/>
      <c r="I488" s="27"/>
      <c r="J488" s="27"/>
      <c r="K488" s="27"/>
      <c r="L488" s="29"/>
      <c r="M488" s="27"/>
      <c r="N488" s="31" t="str">
        <f aca="false">IF(E488="","",EOMONTH(E488,0))</f>
        <v/>
      </c>
      <c r="O488" s="32" t="str">
        <f aca="false">IF(E488="","",EOMONTH(E488,0)+Parameter!$B$5)</f>
        <v/>
      </c>
      <c r="P488" s="32" t="str">
        <f aca="false">IF(E488="","",EOMONTH(E488,Parameter!$B$4))</f>
        <v/>
      </c>
      <c r="Q488" s="33" t="str">
        <f aca="false">IF(OR(E488="",L488&lt;&gt;""),"",P488-Parameter!$B$9)</f>
        <v/>
      </c>
      <c r="R488" s="34" t="str">
        <f aca="false">IF(OR(G488="",G488=0,H488=""),"",H488/G488)</f>
        <v/>
      </c>
      <c r="S488" s="35" t="str">
        <f aca="false">IF(C488="","",IFERROR(INDEX('Validasi Vendor'!$J$5:$J$505,MATCH(C488,'Validasi Vendor'!$C$5:$C$505,0)),"Belum terdaftar"))</f>
        <v/>
      </c>
      <c r="T488" s="35" t="str">
        <f aca="false">IF(E488="","",IF(L488&lt;&gt;"",IF(EOMONTH(L488,0)&gt;P488,"Dikreditkan lewat batas: periksa","Sudah dikreditkan"),IF(S488&lt;&gt;"Boleh diproses","Titik 1: periksa status vendor",IF(OR(I488&lt;&gt;"Cocok",J488&lt;&gt;"Valid"),"Titik 3: faktur bermasalah",IF(K488="Ya","Titik 2: periksa pembebanan biaya",IF(Q488&lt;0,"Titik 2: lewat batas kredit",IF(Q488&lt;=Parameter!$B$6,"Titik 2: segera kreditkan","Siap dikreditkan")))))))</f>
        <v/>
      </c>
    </row>
    <row r="489" customFormat="false" ht="15" hidden="false" customHeight="false" outlineLevel="0" collapsed="false">
      <c r="A489" s="27"/>
      <c r="B489" s="27"/>
      <c r="C489" s="28"/>
      <c r="D489" s="28"/>
      <c r="E489" s="29"/>
      <c r="F489" s="27"/>
      <c r="G489" s="30"/>
      <c r="H489" s="30"/>
      <c r="I489" s="27"/>
      <c r="J489" s="27"/>
      <c r="K489" s="27"/>
      <c r="L489" s="29"/>
      <c r="M489" s="27"/>
      <c r="N489" s="31" t="str">
        <f aca="false">IF(E489="","",EOMONTH(E489,0))</f>
        <v/>
      </c>
      <c r="O489" s="32" t="str">
        <f aca="false">IF(E489="","",EOMONTH(E489,0)+Parameter!$B$5)</f>
        <v/>
      </c>
      <c r="P489" s="32" t="str">
        <f aca="false">IF(E489="","",EOMONTH(E489,Parameter!$B$4))</f>
        <v/>
      </c>
      <c r="Q489" s="33" t="str">
        <f aca="false">IF(OR(E489="",L489&lt;&gt;""),"",P489-Parameter!$B$9)</f>
        <v/>
      </c>
      <c r="R489" s="34" t="str">
        <f aca="false">IF(OR(G489="",G489=0,H489=""),"",H489/G489)</f>
        <v/>
      </c>
      <c r="S489" s="35" t="str">
        <f aca="false">IF(C489="","",IFERROR(INDEX('Validasi Vendor'!$J$5:$J$505,MATCH(C489,'Validasi Vendor'!$C$5:$C$505,0)),"Belum terdaftar"))</f>
        <v/>
      </c>
      <c r="T489" s="35" t="str">
        <f aca="false">IF(E489="","",IF(L489&lt;&gt;"",IF(EOMONTH(L489,0)&gt;P489,"Dikreditkan lewat batas: periksa","Sudah dikreditkan"),IF(S489&lt;&gt;"Boleh diproses","Titik 1: periksa status vendor",IF(OR(I489&lt;&gt;"Cocok",J489&lt;&gt;"Valid"),"Titik 3: faktur bermasalah",IF(K489="Ya","Titik 2: periksa pembebanan biaya",IF(Q489&lt;0,"Titik 2: lewat batas kredit",IF(Q489&lt;=Parameter!$B$6,"Titik 2: segera kreditkan","Siap dikreditkan")))))))</f>
        <v/>
      </c>
    </row>
    <row r="490" customFormat="false" ht="15" hidden="false" customHeight="false" outlineLevel="0" collapsed="false">
      <c r="A490" s="27"/>
      <c r="B490" s="27"/>
      <c r="C490" s="28"/>
      <c r="D490" s="28"/>
      <c r="E490" s="29"/>
      <c r="F490" s="27"/>
      <c r="G490" s="30"/>
      <c r="H490" s="30"/>
      <c r="I490" s="27"/>
      <c r="J490" s="27"/>
      <c r="K490" s="27"/>
      <c r="L490" s="29"/>
      <c r="M490" s="27"/>
      <c r="N490" s="31" t="str">
        <f aca="false">IF(E490="","",EOMONTH(E490,0))</f>
        <v/>
      </c>
      <c r="O490" s="32" t="str">
        <f aca="false">IF(E490="","",EOMONTH(E490,0)+Parameter!$B$5)</f>
        <v/>
      </c>
      <c r="P490" s="32" t="str">
        <f aca="false">IF(E490="","",EOMONTH(E490,Parameter!$B$4))</f>
        <v/>
      </c>
      <c r="Q490" s="33" t="str">
        <f aca="false">IF(OR(E490="",L490&lt;&gt;""),"",P490-Parameter!$B$9)</f>
        <v/>
      </c>
      <c r="R490" s="34" t="str">
        <f aca="false">IF(OR(G490="",G490=0,H490=""),"",H490/G490)</f>
        <v/>
      </c>
      <c r="S490" s="35" t="str">
        <f aca="false">IF(C490="","",IFERROR(INDEX('Validasi Vendor'!$J$5:$J$505,MATCH(C490,'Validasi Vendor'!$C$5:$C$505,0)),"Belum terdaftar"))</f>
        <v/>
      </c>
      <c r="T490" s="35" t="str">
        <f aca="false">IF(E490="","",IF(L490&lt;&gt;"",IF(EOMONTH(L490,0)&gt;P490,"Dikreditkan lewat batas: periksa","Sudah dikreditkan"),IF(S490&lt;&gt;"Boleh diproses","Titik 1: periksa status vendor",IF(OR(I490&lt;&gt;"Cocok",J490&lt;&gt;"Valid"),"Titik 3: faktur bermasalah",IF(K490="Ya","Titik 2: periksa pembebanan biaya",IF(Q490&lt;0,"Titik 2: lewat batas kredit",IF(Q490&lt;=Parameter!$B$6,"Titik 2: segera kreditkan","Siap dikreditkan")))))))</f>
        <v/>
      </c>
    </row>
    <row r="491" customFormat="false" ht="15" hidden="false" customHeight="false" outlineLevel="0" collapsed="false">
      <c r="A491" s="27"/>
      <c r="B491" s="27"/>
      <c r="C491" s="28"/>
      <c r="D491" s="28"/>
      <c r="E491" s="29"/>
      <c r="F491" s="27"/>
      <c r="G491" s="30"/>
      <c r="H491" s="30"/>
      <c r="I491" s="27"/>
      <c r="J491" s="27"/>
      <c r="K491" s="27"/>
      <c r="L491" s="29"/>
      <c r="M491" s="27"/>
      <c r="N491" s="31" t="str">
        <f aca="false">IF(E491="","",EOMONTH(E491,0))</f>
        <v/>
      </c>
      <c r="O491" s="32" t="str">
        <f aca="false">IF(E491="","",EOMONTH(E491,0)+Parameter!$B$5)</f>
        <v/>
      </c>
      <c r="P491" s="32" t="str">
        <f aca="false">IF(E491="","",EOMONTH(E491,Parameter!$B$4))</f>
        <v/>
      </c>
      <c r="Q491" s="33" t="str">
        <f aca="false">IF(OR(E491="",L491&lt;&gt;""),"",P491-Parameter!$B$9)</f>
        <v/>
      </c>
      <c r="R491" s="34" t="str">
        <f aca="false">IF(OR(G491="",G491=0,H491=""),"",H491/G491)</f>
        <v/>
      </c>
      <c r="S491" s="35" t="str">
        <f aca="false">IF(C491="","",IFERROR(INDEX('Validasi Vendor'!$J$5:$J$505,MATCH(C491,'Validasi Vendor'!$C$5:$C$505,0)),"Belum terdaftar"))</f>
        <v/>
      </c>
      <c r="T491" s="35" t="str">
        <f aca="false">IF(E491="","",IF(L491&lt;&gt;"",IF(EOMONTH(L491,0)&gt;P491,"Dikreditkan lewat batas: periksa","Sudah dikreditkan"),IF(S491&lt;&gt;"Boleh diproses","Titik 1: periksa status vendor",IF(OR(I491&lt;&gt;"Cocok",J491&lt;&gt;"Valid"),"Titik 3: faktur bermasalah",IF(K491="Ya","Titik 2: periksa pembebanan biaya",IF(Q491&lt;0,"Titik 2: lewat batas kredit",IF(Q491&lt;=Parameter!$B$6,"Titik 2: segera kreditkan","Siap dikreditkan")))))))</f>
        <v/>
      </c>
    </row>
    <row r="492" customFormat="false" ht="15" hidden="false" customHeight="false" outlineLevel="0" collapsed="false">
      <c r="A492" s="27"/>
      <c r="B492" s="27"/>
      <c r="C492" s="28"/>
      <c r="D492" s="28"/>
      <c r="E492" s="29"/>
      <c r="F492" s="27"/>
      <c r="G492" s="30"/>
      <c r="H492" s="30"/>
      <c r="I492" s="27"/>
      <c r="J492" s="27"/>
      <c r="K492" s="27"/>
      <c r="L492" s="29"/>
      <c r="M492" s="27"/>
      <c r="N492" s="31" t="str">
        <f aca="false">IF(E492="","",EOMONTH(E492,0))</f>
        <v/>
      </c>
      <c r="O492" s="32" t="str">
        <f aca="false">IF(E492="","",EOMONTH(E492,0)+Parameter!$B$5)</f>
        <v/>
      </c>
      <c r="P492" s="32" t="str">
        <f aca="false">IF(E492="","",EOMONTH(E492,Parameter!$B$4))</f>
        <v/>
      </c>
      <c r="Q492" s="33" t="str">
        <f aca="false">IF(OR(E492="",L492&lt;&gt;""),"",P492-Parameter!$B$9)</f>
        <v/>
      </c>
      <c r="R492" s="34" t="str">
        <f aca="false">IF(OR(G492="",G492=0,H492=""),"",H492/G492)</f>
        <v/>
      </c>
      <c r="S492" s="35" t="str">
        <f aca="false">IF(C492="","",IFERROR(INDEX('Validasi Vendor'!$J$5:$J$505,MATCH(C492,'Validasi Vendor'!$C$5:$C$505,0)),"Belum terdaftar"))</f>
        <v/>
      </c>
      <c r="T492" s="35" t="str">
        <f aca="false">IF(E492="","",IF(L492&lt;&gt;"",IF(EOMONTH(L492,0)&gt;P492,"Dikreditkan lewat batas: periksa","Sudah dikreditkan"),IF(S492&lt;&gt;"Boleh diproses","Titik 1: periksa status vendor",IF(OR(I492&lt;&gt;"Cocok",J492&lt;&gt;"Valid"),"Titik 3: faktur bermasalah",IF(K492="Ya","Titik 2: periksa pembebanan biaya",IF(Q492&lt;0,"Titik 2: lewat batas kredit",IF(Q492&lt;=Parameter!$B$6,"Titik 2: segera kreditkan","Siap dikreditkan")))))))</f>
        <v/>
      </c>
    </row>
    <row r="493" customFormat="false" ht="15" hidden="false" customHeight="false" outlineLevel="0" collapsed="false">
      <c r="A493" s="27"/>
      <c r="B493" s="27"/>
      <c r="C493" s="28"/>
      <c r="D493" s="28"/>
      <c r="E493" s="29"/>
      <c r="F493" s="27"/>
      <c r="G493" s="30"/>
      <c r="H493" s="30"/>
      <c r="I493" s="27"/>
      <c r="J493" s="27"/>
      <c r="K493" s="27"/>
      <c r="L493" s="29"/>
      <c r="M493" s="27"/>
      <c r="N493" s="31" t="str">
        <f aca="false">IF(E493="","",EOMONTH(E493,0))</f>
        <v/>
      </c>
      <c r="O493" s="32" t="str">
        <f aca="false">IF(E493="","",EOMONTH(E493,0)+Parameter!$B$5)</f>
        <v/>
      </c>
      <c r="P493" s="32" t="str">
        <f aca="false">IF(E493="","",EOMONTH(E493,Parameter!$B$4))</f>
        <v/>
      </c>
      <c r="Q493" s="33" t="str">
        <f aca="false">IF(OR(E493="",L493&lt;&gt;""),"",P493-Parameter!$B$9)</f>
        <v/>
      </c>
      <c r="R493" s="34" t="str">
        <f aca="false">IF(OR(G493="",G493=0,H493=""),"",H493/G493)</f>
        <v/>
      </c>
      <c r="S493" s="35" t="str">
        <f aca="false">IF(C493="","",IFERROR(INDEX('Validasi Vendor'!$J$5:$J$505,MATCH(C493,'Validasi Vendor'!$C$5:$C$505,0)),"Belum terdaftar"))</f>
        <v/>
      </c>
      <c r="T493" s="35" t="str">
        <f aca="false">IF(E493="","",IF(L493&lt;&gt;"",IF(EOMONTH(L493,0)&gt;P493,"Dikreditkan lewat batas: periksa","Sudah dikreditkan"),IF(S493&lt;&gt;"Boleh diproses","Titik 1: periksa status vendor",IF(OR(I493&lt;&gt;"Cocok",J493&lt;&gt;"Valid"),"Titik 3: faktur bermasalah",IF(K493="Ya","Titik 2: periksa pembebanan biaya",IF(Q493&lt;0,"Titik 2: lewat batas kredit",IF(Q493&lt;=Parameter!$B$6,"Titik 2: segera kreditkan","Siap dikreditkan")))))))</f>
        <v/>
      </c>
    </row>
    <row r="494" customFormat="false" ht="15" hidden="false" customHeight="false" outlineLevel="0" collapsed="false">
      <c r="A494" s="27"/>
      <c r="B494" s="27"/>
      <c r="C494" s="28"/>
      <c r="D494" s="28"/>
      <c r="E494" s="29"/>
      <c r="F494" s="27"/>
      <c r="G494" s="30"/>
      <c r="H494" s="30"/>
      <c r="I494" s="27"/>
      <c r="J494" s="27"/>
      <c r="K494" s="27"/>
      <c r="L494" s="29"/>
      <c r="M494" s="27"/>
      <c r="N494" s="31" t="str">
        <f aca="false">IF(E494="","",EOMONTH(E494,0))</f>
        <v/>
      </c>
      <c r="O494" s="32" t="str">
        <f aca="false">IF(E494="","",EOMONTH(E494,0)+Parameter!$B$5)</f>
        <v/>
      </c>
      <c r="P494" s="32" t="str">
        <f aca="false">IF(E494="","",EOMONTH(E494,Parameter!$B$4))</f>
        <v/>
      </c>
      <c r="Q494" s="33" t="str">
        <f aca="false">IF(OR(E494="",L494&lt;&gt;""),"",P494-Parameter!$B$9)</f>
        <v/>
      </c>
      <c r="R494" s="34" t="str">
        <f aca="false">IF(OR(G494="",G494=0,H494=""),"",H494/G494)</f>
        <v/>
      </c>
      <c r="S494" s="35" t="str">
        <f aca="false">IF(C494="","",IFERROR(INDEX('Validasi Vendor'!$J$5:$J$505,MATCH(C494,'Validasi Vendor'!$C$5:$C$505,0)),"Belum terdaftar"))</f>
        <v/>
      </c>
      <c r="T494" s="35" t="str">
        <f aca="false">IF(E494="","",IF(L494&lt;&gt;"",IF(EOMONTH(L494,0)&gt;P494,"Dikreditkan lewat batas: periksa","Sudah dikreditkan"),IF(S494&lt;&gt;"Boleh diproses","Titik 1: periksa status vendor",IF(OR(I494&lt;&gt;"Cocok",J494&lt;&gt;"Valid"),"Titik 3: faktur bermasalah",IF(K494="Ya","Titik 2: periksa pembebanan biaya",IF(Q494&lt;0,"Titik 2: lewat batas kredit",IF(Q494&lt;=Parameter!$B$6,"Titik 2: segera kreditkan","Siap dikreditkan")))))))</f>
        <v/>
      </c>
    </row>
    <row r="495" customFormat="false" ht="15" hidden="false" customHeight="false" outlineLevel="0" collapsed="false">
      <c r="A495" s="27"/>
      <c r="B495" s="27"/>
      <c r="C495" s="28"/>
      <c r="D495" s="28"/>
      <c r="E495" s="29"/>
      <c r="F495" s="27"/>
      <c r="G495" s="30"/>
      <c r="H495" s="30"/>
      <c r="I495" s="27"/>
      <c r="J495" s="27"/>
      <c r="K495" s="27"/>
      <c r="L495" s="29"/>
      <c r="M495" s="27"/>
      <c r="N495" s="31" t="str">
        <f aca="false">IF(E495="","",EOMONTH(E495,0))</f>
        <v/>
      </c>
      <c r="O495" s="32" t="str">
        <f aca="false">IF(E495="","",EOMONTH(E495,0)+Parameter!$B$5)</f>
        <v/>
      </c>
      <c r="P495" s="32" t="str">
        <f aca="false">IF(E495="","",EOMONTH(E495,Parameter!$B$4))</f>
        <v/>
      </c>
      <c r="Q495" s="33" t="str">
        <f aca="false">IF(OR(E495="",L495&lt;&gt;""),"",P495-Parameter!$B$9)</f>
        <v/>
      </c>
      <c r="R495" s="34" t="str">
        <f aca="false">IF(OR(G495="",G495=0,H495=""),"",H495/G495)</f>
        <v/>
      </c>
      <c r="S495" s="35" t="str">
        <f aca="false">IF(C495="","",IFERROR(INDEX('Validasi Vendor'!$J$5:$J$505,MATCH(C495,'Validasi Vendor'!$C$5:$C$505,0)),"Belum terdaftar"))</f>
        <v/>
      </c>
      <c r="T495" s="35" t="str">
        <f aca="false">IF(E495="","",IF(L495&lt;&gt;"",IF(EOMONTH(L495,0)&gt;P495,"Dikreditkan lewat batas: periksa","Sudah dikreditkan"),IF(S495&lt;&gt;"Boleh diproses","Titik 1: periksa status vendor",IF(OR(I495&lt;&gt;"Cocok",J495&lt;&gt;"Valid"),"Titik 3: faktur bermasalah",IF(K495="Ya","Titik 2: periksa pembebanan biaya",IF(Q495&lt;0,"Titik 2: lewat batas kredit",IF(Q495&lt;=Parameter!$B$6,"Titik 2: segera kreditkan","Siap dikreditkan")))))))</f>
        <v/>
      </c>
    </row>
    <row r="496" customFormat="false" ht="15" hidden="false" customHeight="false" outlineLevel="0" collapsed="false">
      <c r="A496" s="27"/>
      <c r="B496" s="27"/>
      <c r="C496" s="28"/>
      <c r="D496" s="28"/>
      <c r="E496" s="29"/>
      <c r="F496" s="27"/>
      <c r="G496" s="30"/>
      <c r="H496" s="30"/>
      <c r="I496" s="27"/>
      <c r="J496" s="27"/>
      <c r="K496" s="27"/>
      <c r="L496" s="29"/>
      <c r="M496" s="27"/>
      <c r="N496" s="31" t="str">
        <f aca="false">IF(E496="","",EOMONTH(E496,0))</f>
        <v/>
      </c>
      <c r="O496" s="32" t="str">
        <f aca="false">IF(E496="","",EOMONTH(E496,0)+Parameter!$B$5)</f>
        <v/>
      </c>
      <c r="P496" s="32" t="str">
        <f aca="false">IF(E496="","",EOMONTH(E496,Parameter!$B$4))</f>
        <v/>
      </c>
      <c r="Q496" s="33" t="str">
        <f aca="false">IF(OR(E496="",L496&lt;&gt;""),"",P496-Parameter!$B$9)</f>
        <v/>
      </c>
      <c r="R496" s="34" t="str">
        <f aca="false">IF(OR(G496="",G496=0,H496=""),"",H496/G496)</f>
        <v/>
      </c>
      <c r="S496" s="35" t="str">
        <f aca="false">IF(C496="","",IFERROR(INDEX('Validasi Vendor'!$J$5:$J$505,MATCH(C496,'Validasi Vendor'!$C$5:$C$505,0)),"Belum terdaftar"))</f>
        <v/>
      </c>
      <c r="T496" s="35" t="str">
        <f aca="false">IF(E496="","",IF(L496&lt;&gt;"",IF(EOMONTH(L496,0)&gt;P496,"Dikreditkan lewat batas: periksa","Sudah dikreditkan"),IF(S496&lt;&gt;"Boleh diproses","Titik 1: periksa status vendor",IF(OR(I496&lt;&gt;"Cocok",J496&lt;&gt;"Valid"),"Titik 3: faktur bermasalah",IF(K496="Ya","Titik 2: periksa pembebanan biaya",IF(Q496&lt;0,"Titik 2: lewat batas kredit",IF(Q496&lt;=Parameter!$B$6,"Titik 2: segera kreditkan","Siap dikreditkan")))))))</f>
        <v/>
      </c>
    </row>
    <row r="497" customFormat="false" ht="15" hidden="false" customHeight="false" outlineLevel="0" collapsed="false">
      <c r="A497" s="27"/>
      <c r="B497" s="27"/>
      <c r="C497" s="28"/>
      <c r="D497" s="28"/>
      <c r="E497" s="29"/>
      <c r="F497" s="27"/>
      <c r="G497" s="30"/>
      <c r="H497" s="30"/>
      <c r="I497" s="27"/>
      <c r="J497" s="27"/>
      <c r="K497" s="27"/>
      <c r="L497" s="29"/>
      <c r="M497" s="27"/>
      <c r="N497" s="31" t="str">
        <f aca="false">IF(E497="","",EOMONTH(E497,0))</f>
        <v/>
      </c>
      <c r="O497" s="32" t="str">
        <f aca="false">IF(E497="","",EOMONTH(E497,0)+Parameter!$B$5)</f>
        <v/>
      </c>
      <c r="P497" s="32" t="str">
        <f aca="false">IF(E497="","",EOMONTH(E497,Parameter!$B$4))</f>
        <v/>
      </c>
      <c r="Q497" s="33" t="str">
        <f aca="false">IF(OR(E497="",L497&lt;&gt;""),"",P497-Parameter!$B$9)</f>
        <v/>
      </c>
      <c r="R497" s="34" t="str">
        <f aca="false">IF(OR(G497="",G497=0,H497=""),"",H497/G497)</f>
        <v/>
      </c>
      <c r="S497" s="35" t="str">
        <f aca="false">IF(C497="","",IFERROR(INDEX('Validasi Vendor'!$J$5:$J$505,MATCH(C497,'Validasi Vendor'!$C$5:$C$505,0)),"Belum terdaftar"))</f>
        <v/>
      </c>
      <c r="T497" s="35" t="str">
        <f aca="false">IF(E497="","",IF(L497&lt;&gt;"",IF(EOMONTH(L497,0)&gt;P497,"Dikreditkan lewat batas: periksa","Sudah dikreditkan"),IF(S497&lt;&gt;"Boleh diproses","Titik 1: periksa status vendor",IF(OR(I497&lt;&gt;"Cocok",J497&lt;&gt;"Valid"),"Titik 3: faktur bermasalah",IF(K497="Ya","Titik 2: periksa pembebanan biaya",IF(Q497&lt;0,"Titik 2: lewat batas kredit",IF(Q497&lt;=Parameter!$B$6,"Titik 2: segera kreditkan","Siap dikreditkan")))))))</f>
        <v/>
      </c>
    </row>
    <row r="498" customFormat="false" ht="15" hidden="false" customHeight="false" outlineLevel="0" collapsed="false">
      <c r="A498" s="27"/>
      <c r="B498" s="27"/>
      <c r="C498" s="28"/>
      <c r="D498" s="28"/>
      <c r="E498" s="29"/>
      <c r="F498" s="27"/>
      <c r="G498" s="30"/>
      <c r="H498" s="30"/>
      <c r="I498" s="27"/>
      <c r="J498" s="27"/>
      <c r="K498" s="27"/>
      <c r="L498" s="29"/>
      <c r="M498" s="27"/>
      <c r="N498" s="31" t="str">
        <f aca="false">IF(E498="","",EOMONTH(E498,0))</f>
        <v/>
      </c>
      <c r="O498" s="32" t="str">
        <f aca="false">IF(E498="","",EOMONTH(E498,0)+Parameter!$B$5)</f>
        <v/>
      </c>
      <c r="P498" s="32" t="str">
        <f aca="false">IF(E498="","",EOMONTH(E498,Parameter!$B$4))</f>
        <v/>
      </c>
      <c r="Q498" s="33" t="str">
        <f aca="false">IF(OR(E498="",L498&lt;&gt;""),"",P498-Parameter!$B$9)</f>
        <v/>
      </c>
      <c r="R498" s="34" t="str">
        <f aca="false">IF(OR(G498="",G498=0,H498=""),"",H498/G498)</f>
        <v/>
      </c>
      <c r="S498" s="35" t="str">
        <f aca="false">IF(C498="","",IFERROR(INDEX('Validasi Vendor'!$J$5:$J$505,MATCH(C498,'Validasi Vendor'!$C$5:$C$505,0)),"Belum terdaftar"))</f>
        <v/>
      </c>
      <c r="T498" s="35" t="str">
        <f aca="false">IF(E498="","",IF(L498&lt;&gt;"",IF(EOMONTH(L498,0)&gt;P498,"Dikreditkan lewat batas: periksa","Sudah dikreditkan"),IF(S498&lt;&gt;"Boleh diproses","Titik 1: periksa status vendor",IF(OR(I498&lt;&gt;"Cocok",J498&lt;&gt;"Valid"),"Titik 3: faktur bermasalah",IF(K498="Ya","Titik 2: periksa pembebanan biaya",IF(Q498&lt;0,"Titik 2: lewat batas kredit",IF(Q498&lt;=Parameter!$B$6,"Titik 2: segera kreditkan","Siap dikreditkan")))))))</f>
        <v/>
      </c>
    </row>
    <row r="499" customFormat="false" ht="15" hidden="false" customHeight="false" outlineLevel="0" collapsed="false">
      <c r="A499" s="27"/>
      <c r="B499" s="27"/>
      <c r="C499" s="28"/>
      <c r="D499" s="28"/>
      <c r="E499" s="29"/>
      <c r="F499" s="27"/>
      <c r="G499" s="30"/>
      <c r="H499" s="30"/>
      <c r="I499" s="27"/>
      <c r="J499" s="27"/>
      <c r="K499" s="27"/>
      <c r="L499" s="29"/>
      <c r="M499" s="27"/>
      <c r="N499" s="31" t="str">
        <f aca="false">IF(E499="","",EOMONTH(E499,0))</f>
        <v/>
      </c>
      <c r="O499" s="32" t="str">
        <f aca="false">IF(E499="","",EOMONTH(E499,0)+Parameter!$B$5)</f>
        <v/>
      </c>
      <c r="P499" s="32" t="str">
        <f aca="false">IF(E499="","",EOMONTH(E499,Parameter!$B$4))</f>
        <v/>
      </c>
      <c r="Q499" s="33" t="str">
        <f aca="false">IF(OR(E499="",L499&lt;&gt;""),"",P499-Parameter!$B$9)</f>
        <v/>
      </c>
      <c r="R499" s="34" t="str">
        <f aca="false">IF(OR(G499="",G499=0,H499=""),"",H499/G499)</f>
        <v/>
      </c>
      <c r="S499" s="35" t="str">
        <f aca="false">IF(C499="","",IFERROR(INDEX('Validasi Vendor'!$J$5:$J$505,MATCH(C499,'Validasi Vendor'!$C$5:$C$505,0)),"Belum terdaftar"))</f>
        <v/>
      </c>
      <c r="T499" s="35" t="str">
        <f aca="false">IF(E499="","",IF(L499&lt;&gt;"",IF(EOMONTH(L499,0)&gt;P499,"Dikreditkan lewat batas: periksa","Sudah dikreditkan"),IF(S499&lt;&gt;"Boleh diproses","Titik 1: periksa status vendor",IF(OR(I499&lt;&gt;"Cocok",J499&lt;&gt;"Valid"),"Titik 3: faktur bermasalah",IF(K499="Ya","Titik 2: periksa pembebanan biaya",IF(Q499&lt;0,"Titik 2: lewat batas kredit",IF(Q499&lt;=Parameter!$B$6,"Titik 2: segera kreditkan","Siap dikreditkan")))))))</f>
        <v/>
      </c>
    </row>
    <row r="500" customFormat="false" ht="15" hidden="false" customHeight="false" outlineLevel="0" collapsed="false">
      <c r="A500" s="27"/>
      <c r="B500" s="27"/>
      <c r="C500" s="28"/>
      <c r="D500" s="28"/>
      <c r="E500" s="29"/>
      <c r="F500" s="27"/>
      <c r="G500" s="30"/>
      <c r="H500" s="30"/>
      <c r="I500" s="27"/>
      <c r="J500" s="27"/>
      <c r="K500" s="27"/>
      <c r="L500" s="29"/>
      <c r="M500" s="27"/>
      <c r="N500" s="31" t="str">
        <f aca="false">IF(E500="","",EOMONTH(E500,0))</f>
        <v/>
      </c>
      <c r="O500" s="32" t="str">
        <f aca="false">IF(E500="","",EOMONTH(E500,0)+Parameter!$B$5)</f>
        <v/>
      </c>
      <c r="P500" s="32" t="str">
        <f aca="false">IF(E500="","",EOMONTH(E500,Parameter!$B$4))</f>
        <v/>
      </c>
      <c r="Q500" s="33" t="str">
        <f aca="false">IF(OR(E500="",L500&lt;&gt;""),"",P500-Parameter!$B$9)</f>
        <v/>
      </c>
      <c r="R500" s="34" t="str">
        <f aca="false">IF(OR(G500="",G500=0,H500=""),"",H500/G500)</f>
        <v/>
      </c>
      <c r="S500" s="35" t="str">
        <f aca="false">IF(C500="","",IFERROR(INDEX('Validasi Vendor'!$J$5:$J$505,MATCH(C500,'Validasi Vendor'!$C$5:$C$505,0)),"Belum terdaftar"))</f>
        <v/>
      </c>
      <c r="T500" s="35" t="str">
        <f aca="false">IF(E500="","",IF(L500&lt;&gt;"",IF(EOMONTH(L500,0)&gt;P500,"Dikreditkan lewat batas: periksa","Sudah dikreditkan"),IF(S500&lt;&gt;"Boleh diproses","Titik 1: periksa status vendor",IF(OR(I500&lt;&gt;"Cocok",J500&lt;&gt;"Valid"),"Titik 3: faktur bermasalah",IF(K500="Ya","Titik 2: periksa pembebanan biaya",IF(Q500&lt;0,"Titik 2: lewat batas kredit",IF(Q500&lt;=Parameter!$B$6,"Titik 2: segera kreditkan","Siap dikreditkan")))))))</f>
        <v/>
      </c>
    </row>
    <row r="501" customFormat="false" ht="15" hidden="false" customHeight="false" outlineLevel="0" collapsed="false">
      <c r="A501" s="27"/>
      <c r="B501" s="27"/>
      <c r="C501" s="28"/>
      <c r="D501" s="28"/>
      <c r="E501" s="29"/>
      <c r="F501" s="27"/>
      <c r="G501" s="30"/>
      <c r="H501" s="30"/>
      <c r="I501" s="27"/>
      <c r="J501" s="27"/>
      <c r="K501" s="27"/>
      <c r="L501" s="29"/>
      <c r="M501" s="27"/>
      <c r="N501" s="31" t="str">
        <f aca="false">IF(E501="","",EOMONTH(E501,0))</f>
        <v/>
      </c>
      <c r="O501" s="32" t="str">
        <f aca="false">IF(E501="","",EOMONTH(E501,0)+Parameter!$B$5)</f>
        <v/>
      </c>
      <c r="P501" s="32" t="str">
        <f aca="false">IF(E501="","",EOMONTH(E501,Parameter!$B$4))</f>
        <v/>
      </c>
      <c r="Q501" s="33" t="str">
        <f aca="false">IF(OR(E501="",L501&lt;&gt;""),"",P501-Parameter!$B$9)</f>
        <v/>
      </c>
      <c r="R501" s="34" t="str">
        <f aca="false">IF(OR(G501="",G501=0,H501=""),"",H501/G501)</f>
        <v/>
      </c>
      <c r="S501" s="35" t="str">
        <f aca="false">IF(C501="","",IFERROR(INDEX('Validasi Vendor'!$J$5:$J$505,MATCH(C501,'Validasi Vendor'!$C$5:$C$505,0)),"Belum terdaftar"))</f>
        <v/>
      </c>
      <c r="T501" s="35" t="str">
        <f aca="false">IF(E501="","",IF(L501&lt;&gt;"",IF(EOMONTH(L501,0)&gt;P501,"Dikreditkan lewat batas: periksa","Sudah dikreditkan"),IF(S501&lt;&gt;"Boleh diproses","Titik 1: periksa status vendor",IF(OR(I501&lt;&gt;"Cocok",J501&lt;&gt;"Valid"),"Titik 3: faktur bermasalah",IF(K501="Ya","Titik 2: periksa pembebanan biaya",IF(Q501&lt;0,"Titik 2: lewat batas kredit",IF(Q501&lt;=Parameter!$B$6,"Titik 2: segera kreditkan","Siap dikreditkan")))))))</f>
        <v/>
      </c>
    </row>
    <row r="502" customFormat="false" ht="15" hidden="false" customHeight="false" outlineLevel="0" collapsed="false">
      <c r="A502" s="27"/>
      <c r="B502" s="27"/>
      <c r="C502" s="28"/>
      <c r="D502" s="28"/>
      <c r="E502" s="29"/>
      <c r="F502" s="27"/>
      <c r="G502" s="30"/>
      <c r="H502" s="30"/>
      <c r="I502" s="27"/>
      <c r="J502" s="27"/>
      <c r="K502" s="27"/>
      <c r="L502" s="29"/>
      <c r="M502" s="27"/>
      <c r="N502" s="31" t="str">
        <f aca="false">IF(E502="","",EOMONTH(E502,0))</f>
        <v/>
      </c>
      <c r="O502" s="32" t="str">
        <f aca="false">IF(E502="","",EOMONTH(E502,0)+Parameter!$B$5)</f>
        <v/>
      </c>
      <c r="P502" s="32" t="str">
        <f aca="false">IF(E502="","",EOMONTH(E502,Parameter!$B$4))</f>
        <v/>
      </c>
      <c r="Q502" s="33" t="str">
        <f aca="false">IF(OR(E502="",L502&lt;&gt;""),"",P502-Parameter!$B$9)</f>
        <v/>
      </c>
      <c r="R502" s="34" t="str">
        <f aca="false">IF(OR(G502="",G502=0,H502=""),"",H502/G502)</f>
        <v/>
      </c>
      <c r="S502" s="35" t="str">
        <f aca="false">IF(C502="","",IFERROR(INDEX('Validasi Vendor'!$J$5:$J$505,MATCH(C502,'Validasi Vendor'!$C$5:$C$505,0)),"Belum terdaftar"))</f>
        <v/>
      </c>
      <c r="T502" s="35" t="str">
        <f aca="false">IF(E502="","",IF(L502&lt;&gt;"",IF(EOMONTH(L502,0)&gt;P502,"Dikreditkan lewat batas: periksa","Sudah dikreditkan"),IF(S502&lt;&gt;"Boleh diproses","Titik 1: periksa status vendor",IF(OR(I502&lt;&gt;"Cocok",J502&lt;&gt;"Valid"),"Titik 3: faktur bermasalah",IF(K502="Ya","Titik 2: periksa pembebanan biaya",IF(Q502&lt;0,"Titik 2: lewat batas kredit",IF(Q502&lt;=Parameter!$B$6,"Titik 2: segera kreditkan","Siap dikreditkan")))))))</f>
        <v/>
      </c>
    </row>
    <row r="503" customFormat="false" ht="15" hidden="false" customHeight="false" outlineLevel="0" collapsed="false">
      <c r="A503" s="27"/>
      <c r="B503" s="27"/>
      <c r="C503" s="28"/>
      <c r="D503" s="28"/>
      <c r="E503" s="29"/>
      <c r="F503" s="27"/>
      <c r="G503" s="30"/>
      <c r="H503" s="30"/>
      <c r="I503" s="27"/>
      <c r="J503" s="27"/>
      <c r="K503" s="27"/>
      <c r="L503" s="29"/>
      <c r="M503" s="27"/>
      <c r="N503" s="31" t="str">
        <f aca="false">IF(E503="","",EOMONTH(E503,0))</f>
        <v/>
      </c>
      <c r="O503" s="32" t="str">
        <f aca="false">IF(E503="","",EOMONTH(E503,0)+Parameter!$B$5)</f>
        <v/>
      </c>
      <c r="P503" s="32" t="str">
        <f aca="false">IF(E503="","",EOMONTH(E503,Parameter!$B$4))</f>
        <v/>
      </c>
      <c r="Q503" s="33" t="str">
        <f aca="false">IF(OR(E503="",L503&lt;&gt;""),"",P503-Parameter!$B$9)</f>
        <v/>
      </c>
      <c r="R503" s="34" t="str">
        <f aca="false">IF(OR(G503="",G503=0,H503=""),"",H503/G503)</f>
        <v/>
      </c>
      <c r="S503" s="35" t="str">
        <f aca="false">IF(C503="","",IFERROR(INDEX('Validasi Vendor'!$J$5:$J$505,MATCH(C503,'Validasi Vendor'!$C$5:$C$505,0)),"Belum terdaftar"))</f>
        <v/>
      </c>
      <c r="T503" s="35" t="str">
        <f aca="false">IF(E503="","",IF(L503&lt;&gt;"",IF(EOMONTH(L503,0)&gt;P503,"Dikreditkan lewat batas: periksa","Sudah dikreditkan"),IF(S503&lt;&gt;"Boleh diproses","Titik 1: periksa status vendor",IF(OR(I503&lt;&gt;"Cocok",J503&lt;&gt;"Valid"),"Titik 3: faktur bermasalah",IF(K503="Ya","Titik 2: periksa pembebanan biaya",IF(Q503&lt;0,"Titik 2: lewat batas kredit",IF(Q503&lt;=Parameter!$B$6,"Titik 2: segera kreditkan","Siap dikreditkan")))))))</f>
        <v/>
      </c>
    </row>
    <row r="504" customFormat="false" ht="15" hidden="false" customHeight="false" outlineLevel="0" collapsed="false">
      <c r="A504" s="27"/>
      <c r="B504" s="27"/>
      <c r="C504" s="28"/>
      <c r="D504" s="28"/>
      <c r="E504" s="29"/>
      <c r="F504" s="27"/>
      <c r="G504" s="30"/>
      <c r="H504" s="30"/>
      <c r="I504" s="27"/>
      <c r="J504" s="27"/>
      <c r="K504" s="27"/>
      <c r="L504" s="29"/>
      <c r="M504" s="27"/>
      <c r="N504" s="31" t="str">
        <f aca="false">IF(E504="","",EOMONTH(E504,0))</f>
        <v/>
      </c>
      <c r="O504" s="32" t="str">
        <f aca="false">IF(E504="","",EOMONTH(E504,0)+Parameter!$B$5)</f>
        <v/>
      </c>
      <c r="P504" s="32" t="str">
        <f aca="false">IF(E504="","",EOMONTH(E504,Parameter!$B$4))</f>
        <v/>
      </c>
      <c r="Q504" s="33" t="str">
        <f aca="false">IF(OR(E504="",L504&lt;&gt;""),"",P504-Parameter!$B$9)</f>
        <v/>
      </c>
      <c r="R504" s="34" t="str">
        <f aca="false">IF(OR(G504="",G504=0,H504=""),"",H504/G504)</f>
        <v/>
      </c>
      <c r="S504" s="35" t="str">
        <f aca="false">IF(C504="","",IFERROR(INDEX('Validasi Vendor'!$J$5:$J$505,MATCH(C504,'Validasi Vendor'!$C$5:$C$505,0)),"Belum terdaftar"))</f>
        <v/>
      </c>
      <c r="T504" s="35" t="str">
        <f aca="false">IF(E504="","",IF(L504&lt;&gt;"",IF(EOMONTH(L504,0)&gt;P504,"Dikreditkan lewat batas: periksa","Sudah dikreditkan"),IF(S504&lt;&gt;"Boleh diproses","Titik 1: periksa status vendor",IF(OR(I504&lt;&gt;"Cocok",J504&lt;&gt;"Valid"),"Titik 3: faktur bermasalah",IF(K504="Ya","Titik 2: periksa pembebanan biaya",IF(Q504&lt;0,"Titik 2: lewat batas kredit",IF(Q504&lt;=Parameter!$B$6,"Titik 2: segera kreditkan","Siap dikreditkan")))))))</f>
        <v/>
      </c>
    </row>
    <row r="505" customFormat="false" ht="15" hidden="false" customHeight="false" outlineLevel="0" collapsed="false">
      <c r="A505" s="27"/>
      <c r="B505" s="27"/>
      <c r="C505" s="28"/>
      <c r="D505" s="28"/>
      <c r="E505" s="29"/>
      <c r="F505" s="27"/>
      <c r="G505" s="30"/>
      <c r="H505" s="30"/>
      <c r="I505" s="27"/>
      <c r="J505" s="27"/>
      <c r="K505" s="27"/>
      <c r="L505" s="29"/>
      <c r="M505" s="27"/>
      <c r="N505" s="31" t="str">
        <f aca="false">IF(E505="","",EOMONTH(E505,0))</f>
        <v/>
      </c>
      <c r="O505" s="32" t="str">
        <f aca="false">IF(E505="","",EOMONTH(E505,0)+Parameter!$B$5)</f>
        <v/>
      </c>
      <c r="P505" s="32" t="str">
        <f aca="false">IF(E505="","",EOMONTH(E505,Parameter!$B$4))</f>
        <v/>
      </c>
      <c r="Q505" s="33" t="str">
        <f aca="false">IF(OR(E505="",L505&lt;&gt;""),"",P505-Parameter!$B$9)</f>
        <v/>
      </c>
      <c r="R505" s="34" t="str">
        <f aca="false">IF(OR(G505="",G505=0,H505=""),"",H505/G505)</f>
        <v/>
      </c>
      <c r="S505" s="35" t="str">
        <f aca="false">IF(C505="","",IFERROR(INDEX('Validasi Vendor'!$J$5:$J$505,MATCH(C505,'Validasi Vendor'!$C$5:$C$505,0)),"Belum terdaftar"))</f>
        <v/>
      </c>
      <c r="T505" s="35" t="str">
        <f aca="false">IF(E505="","",IF(L505&lt;&gt;"",IF(EOMONTH(L505,0)&gt;P505,"Dikreditkan lewat batas: periksa","Sudah dikreditkan"),IF(S505&lt;&gt;"Boleh diproses","Titik 1: periksa status vendor",IF(OR(I505&lt;&gt;"Cocok",J505&lt;&gt;"Valid"),"Titik 3: faktur bermasalah",IF(K505="Ya","Titik 2: periksa pembebanan biaya",IF(Q505&lt;0,"Titik 2: lewat batas kredit",IF(Q505&lt;=Parameter!$B$6,"Titik 2: segera kreditkan","Siap dikreditkan")))))))</f>
        <v/>
      </c>
    </row>
    <row r="506" customFormat="false" ht="15" hidden="false" customHeight="false" outlineLevel="0" collapsed="false">
      <c r="A506" s="27"/>
      <c r="B506" s="27"/>
      <c r="C506" s="28"/>
      <c r="D506" s="28"/>
      <c r="E506" s="29"/>
      <c r="F506" s="27"/>
      <c r="G506" s="30"/>
      <c r="H506" s="30"/>
      <c r="I506" s="27"/>
      <c r="J506" s="27"/>
      <c r="K506" s="27"/>
      <c r="L506" s="29"/>
      <c r="M506" s="27"/>
      <c r="N506" s="31" t="str">
        <f aca="false">IF(E506="","",EOMONTH(E506,0))</f>
        <v/>
      </c>
      <c r="O506" s="32" t="str">
        <f aca="false">IF(E506="","",EOMONTH(E506,0)+Parameter!$B$5)</f>
        <v/>
      </c>
      <c r="P506" s="32" t="str">
        <f aca="false">IF(E506="","",EOMONTH(E506,Parameter!$B$4))</f>
        <v/>
      </c>
      <c r="Q506" s="33" t="str">
        <f aca="false">IF(OR(E506="",L506&lt;&gt;""),"",P506-Parameter!$B$9)</f>
        <v/>
      </c>
      <c r="R506" s="34" t="str">
        <f aca="false">IF(OR(G506="",G506=0,H506=""),"",H506/G506)</f>
        <v/>
      </c>
      <c r="S506" s="35" t="str">
        <f aca="false">IF(C506="","",IFERROR(INDEX('Validasi Vendor'!$J$5:$J$505,MATCH(C506,'Validasi Vendor'!$C$5:$C$505,0)),"Belum terdaftar"))</f>
        <v/>
      </c>
      <c r="T506" s="35" t="str">
        <f aca="false">IF(E506="","",IF(L506&lt;&gt;"",IF(EOMONTH(L506,0)&gt;P506,"Dikreditkan lewat batas: periksa","Sudah dikreditkan"),IF(S506&lt;&gt;"Boleh diproses","Titik 1: periksa status vendor",IF(OR(I506&lt;&gt;"Cocok",J506&lt;&gt;"Valid"),"Titik 3: faktur bermasalah",IF(K506="Ya","Titik 2: periksa pembebanan biaya",IF(Q506&lt;0,"Titik 2: lewat batas kredit",IF(Q506&lt;=Parameter!$B$6,"Titik 2: segera kreditkan","Siap dikreditkan")))))))</f>
        <v/>
      </c>
    </row>
    <row r="507" customFormat="false" ht="15" hidden="false" customHeight="false" outlineLevel="0" collapsed="false">
      <c r="A507" s="27"/>
      <c r="B507" s="27"/>
      <c r="C507" s="28"/>
      <c r="D507" s="28"/>
      <c r="E507" s="29"/>
      <c r="F507" s="27"/>
      <c r="G507" s="30"/>
      <c r="H507" s="30"/>
      <c r="I507" s="27"/>
      <c r="J507" s="27"/>
      <c r="K507" s="27"/>
      <c r="L507" s="29"/>
      <c r="M507" s="27"/>
      <c r="N507" s="31" t="str">
        <f aca="false">IF(E507="","",EOMONTH(E507,0))</f>
        <v/>
      </c>
      <c r="O507" s="32" t="str">
        <f aca="false">IF(E507="","",EOMONTH(E507,0)+Parameter!$B$5)</f>
        <v/>
      </c>
      <c r="P507" s="32" t="str">
        <f aca="false">IF(E507="","",EOMONTH(E507,Parameter!$B$4))</f>
        <v/>
      </c>
      <c r="Q507" s="33" t="str">
        <f aca="false">IF(OR(E507="",L507&lt;&gt;""),"",P507-Parameter!$B$9)</f>
        <v/>
      </c>
      <c r="R507" s="34" t="str">
        <f aca="false">IF(OR(G507="",G507=0,H507=""),"",H507/G507)</f>
        <v/>
      </c>
      <c r="S507" s="35" t="str">
        <f aca="false">IF(C507="","",IFERROR(INDEX('Validasi Vendor'!$J$5:$J$505,MATCH(C507,'Validasi Vendor'!$C$5:$C$505,0)),"Belum terdaftar"))</f>
        <v/>
      </c>
      <c r="T507" s="35" t="str">
        <f aca="false">IF(E507="","",IF(L507&lt;&gt;"",IF(EOMONTH(L507,0)&gt;P507,"Dikreditkan lewat batas: periksa","Sudah dikreditkan"),IF(S507&lt;&gt;"Boleh diproses","Titik 1: periksa status vendor",IF(OR(I507&lt;&gt;"Cocok",J507&lt;&gt;"Valid"),"Titik 3: faktur bermasalah",IF(K507="Ya","Titik 2: periksa pembebanan biaya",IF(Q507&lt;0,"Titik 2: lewat batas kredit",IF(Q507&lt;=Parameter!$B$6,"Titik 2: segera kreditkan","Siap dikreditkan")))))))</f>
        <v/>
      </c>
    </row>
    <row r="508" customFormat="false" ht="15" hidden="false" customHeight="false" outlineLevel="0" collapsed="false">
      <c r="A508" s="27"/>
      <c r="B508" s="27"/>
      <c r="C508" s="28"/>
      <c r="D508" s="28"/>
      <c r="E508" s="29"/>
      <c r="F508" s="27"/>
      <c r="G508" s="30"/>
      <c r="H508" s="30"/>
      <c r="I508" s="27"/>
      <c r="J508" s="27"/>
      <c r="K508" s="27"/>
      <c r="L508" s="29"/>
      <c r="M508" s="27"/>
      <c r="N508" s="31" t="str">
        <f aca="false">IF(E508="","",EOMONTH(E508,0))</f>
        <v/>
      </c>
      <c r="O508" s="32" t="str">
        <f aca="false">IF(E508="","",EOMONTH(E508,0)+Parameter!$B$5)</f>
        <v/>
      </c>
      <c r="P508" s="32" t="str">
        <f aca="false">IF(E508="","",EOMONTH(E508,Parameter!$B$4))</f>
        <v/>
      </c>
      <c r="Q508" s="33" t="str">
        <f aca="false">IF(OR(E508="",L508&lt;&gt;""),"",P508-Parameter!$B$9)</f>
        <v/>
      </c>
      <c r="R508" s="34" t="str">
        <f aca="false">IF(OR(G508="",G508=0,H508=""),"",H508/G508)</f>
        <v/>
      </c>
      <c r="S508" s="35" t="str">
        <f aca="false">IF(C508="","",IFERROR(INDEX('Validasi Vendor'!$J$5:$J$505,MATCH(C508,'Validasi Vendor'!$C$5:$C$505,0)),"Belum terdaftar"))</f>
        <v/>
      </c>
      <c r="T508" s="35" t="str">
        <f aca="false">IF(E508="","",IF(L508&lt;&gt;"",IF(EOMONTH(L508,0)&gt;P508,"Dikreditkan lewat batas: periksa","Sudah dikreditkan"),IF(S508&lt;&gt;"Boleh diproses","Titik 1: periksa status vendor",IF(OR(I508&lt;&gt;"Cocok",J508&lt;&gt;"Valid"),"Titik 3: faktur bermasalah",IF(K508="Ya","Titik 2: periksa pembebanan biaya",IF(Q508&lt;0,"Titik 2: lewat batas kredit",IF(Q508&lt;=Parameter!$B$6,"Titik 2: segera kreditkan","Siap dikreditkan")))))))</f>
        <v/>
      </c>
    </row>
    <row r="509" customFormat="false" ht="15" hidden="false" customHeight="false" outlineLevel="0" collapsed="false">
      <c r="A509" s="27"/>
      <c r="B509" s="27"/>
      <c r="C509" s="28"/>
      <c r="D509" s="28"/>
      <c r="E509" s="29"/>
      <c r="F509" s="27"/>
      <c r="G509" s="30"/>
      <c r="H509" s="30"/>
      <c r="I509" s="27"/>
      <c r="J509" s="27"/>
      <c r="K509" s="27"/>
      <c r="L509" s="29"/>
      <c r="M509" s="27"/>
      <c r="N509" s="31" t="str">
        <f aca="false">IF(E509="","",EOMONTH(E509,0))</f>
        <v/>
      </c>
      <c r="O509" s="32" t="str">
        <f aca="false">IF(E509="","",EOMONTH(E509,0)+Parameter!$B$5)</f>
        <v/>
      </c>
      <c r="P509" s="32" t="str">
        <f aca="false">IF(E509="","",EOMONTH(E509,Parameter!$B$4))</f>
        <v/>
      </c>
      <c r="Q509" s="33" t="str">
        <f aca="false">IF(OR(E509="",L509&lt;&gt;""),"",P509-Parameter!$B$9)</f>
        <v/>
      </c>
      <c r="R509" s="34" t="str">
        <f aca="false">IF(OR(G509="",G509=0,H509=""),"",H509/G509)</f>
        <v/>
      </c>
      <c r="S509" s="35" t="str">
        <f aca="false">IF(C509="","",IFERROR(INDEX('Validasi Vendor'!$J$5:$J$505,MATCH(C509,'Validasi Vendor'!$C$5:$C$505,0)),"Belum terdaftar"))</f>
        <v/>
      </c>
      <c r="T509" s="35" t="str">
        <f aca="false">IF(E509="","",IF(L509&lt;&gt;"",IF(EOMONTH(L509,0)&gt;P509,"Dikreditkan lewat batas: periksa","Sudah dikreditkan"),IF(S509&lt;&gt;"Boleh diproses","Titik 1: periksa status vendor",IF(OR(I509&lt;&gt;"Cocok",J509&lt;&gt;"Valid"),"Titik 3: faktur bermasalah",IF(K509="Ya","Titik 2: periksa pembebanan biaya",IF(Q509&lt;0,"Titik 2: lewat batas kredit",IF(Q509&lt;=Parameter!$B$6,"Titik 2: segera kreditkan","Siap dikreditkan")))))))</f>
        <v/>
      </c>
    </row>
    <row r="510" customFormat="false" ht="15" hidden="false" customHeight="false" outlineLevel="0" collapsed="false">
      <c r="A510" s="27"/>
      <c r="B510" s="27"/>
      <c r="C510" s="28"/>
      <c r="D510" s="28"/>
      <c r="E510" s="29"/>
      <c r="F510" s="27"/>
      <c r="G510" s="30"/>
      <c r="H510" s="30"/>
      <c r="I510" s="27"/>
      <c r="J510" s="27"/>
      <c r="K510" s="27"/>
      <c r="L510" s="29"/>
      <c r="M510" s="27"/>
      <c r="N510" s="31" t="str">
        <f aca="false">IF(E510="","",EOMONTH(E510,0))</f>
        <v/>
      </c>
      <c r="O510" s="32" t="str">
        <f aca="false">IF(E510="","",EOMONTH(E510,0)+Parameter!$B$5)</f>
        <v/>
      </c>
      <c r="P510" s="32" t="str">
        <f aca="false">IF(E510="","",EOMONTH(E510,Parameter!$B$4))</f>
        <v/>
      </c>
      <c r="Q510" s="33" t="str">
        <f aca="false">IF(OR(E510="",L510&lt;&gt;""),"",P510-Parameter!$B$9)</f>
        <v/>
      </c>
      <c r="R510" s="34" t="str">
        <f aca="false">IF(OR(G510="",G510=0,H510=""),"",H510/G510)</f>
        <v/>
      </c>
      <c r="S510" s="35" t="str">
        <f aca="false">IF(C510="","",IFERROR(INDEX('Validasi Vendor'!$J$5:$J$505,MATCH(C510,'Validasi Vendor'!$C$5:$C$505,0)),"Belum terdaftar"))</f>
        <v/>
      </c>
      <c r="T510" s="35" t="str">
        <f aca="false">IF(E510="","",IF(L510&lt;&gt;"",IF(EOMONTH(L510,0)&gt;P510,"Dikreditkan lewat batas: periksa","Sudah dikreditkan"),IF(S510&lt;&gt;"Boleh diproses","Titik 1: periksa status vendor",IF(OR(I510&lt;&gt;"Cocok",J510&lt;&gt;"Valid"),"Titik 3: faktur bermasalah",IF(K510="Ya","Titik 2: periksa pembebanan biaya",IF(Q510&lt;0,"Titik 2: lewat batas kredit",IF(Q510&lt;=Parameter!$B$6,"Titik 2: segera kreditkan","Siap dikreditkan")))))))</f>
        <v/>
      </c>
    </row>
    <row r="511" customFormat="false" ht="15" hidden="false" customHeight="false" outlineLevel="0" collapsed="false">
      <c r="A511" s="27"/>
      <c r="B511" s="27"/>
      <c r="C511" s="28"/>
      <c r="D511" s="28"/>
      <c r="E511" s="29"/>
      <c r="F511" s="27"/>
      <c r="G511" s="30"/>
      <c r="H511" s="30"/>
      <c r="I511" s="27"/>
      <c r="J511" s="27"/>
      <c r="K511" s="27"/>
      <c r="L511" s="29"/>
      <c r="M511" s="27"/>
      <c r="N511" s="31" t="str">
        <f aca="false">IF(E511="","",EOMONTH(E511,0))</f>
        <v/>
      </c>
      <c r="O511" s="32" t="str">
        <f aca="false">IF(E511="","",EOMONTH(E511,0)+Parameter!$B$5)</f>
        <v/>
      </c>
      <c r="P511" s="32" t="str">
        <f aca="false">IF(E511="","",EOMONTH(E511,Parameter!$B$4))</f>
        <v/>
      </c>
      <c r="Q511" s="33" t="str">
        <f aca="false">IF(OR(E511="",L511&lt;&gt;""),"",P511-Parameter!$B$9)</f>
        <v/>
      </c>
      <c r="R511" s="34" t="str">
        <f aca="false">IF(OR(G511="",G511=0,H511=""),"",H511/G511)</f>
        <v/>
      </c>
      <c r="S511" s="35" t="str">
        <f aca="false">IF(C511="","",IFERROR(INDEX('Validasi Vendor'!$J$5:$J$505,MATCH(C511,'Validasi Vendor'!$C$5:$C$505,0)),"Belum terdaftar"))</f>
        <v/>
      </c>
      <c r="T511" s="35" t="str">
        <f aca="false">IF(E511="","",IF(L511&lt;&gt;"",IF(EOMONTH(L511,0)&gt;P511,"Dikreditkan lewat batas: periksa","Sudah dikreditkan"),IF(S511&lt;&gt;"Boleh diproses","Titik 1: periksa status vendor",IF(OR(I511&lt;&gt;"Cocok",J511&lt;&gt;"Valid"),"Titik 3: faktur bermasalah",IF(K511="Ya","Titik 2: periksa pembebanan biaya",IF(Q511&lt;0,"Titik 2: lewat batas kredit",IF(Q511&lt;=Parameter!$B$6,"Titik 2: segera kreditkan","Siap dikreditkan")))))))</f>
        <v/>
      </c>
    </row>
    <row r="512" customFormat="false" ht="15" hidden="false" customHeight="false" outlineLevel="0" collapsed="false">
      <c r="A512" s="27"/>
      <c r="B512" s="27"/>
      <c r="C512" s="28"/>
      <c r="D512" s="28"/>
      <c r="E512" s="29"/>
      <c r="F512" s="27"/>
      <c r="G512" s="30"/>
      <c r="H512" s="30"/>
      <c r="I512" s="27"/>
      <c r="J512" s="27"/>
      <c r="K512" s="27"/>
      <c r="L512" s="29"/>
      <c r="M512" s="27"/>
      <c r="N512" s="31" t="str">
        <f aca="false">IF(E512="","",EOMONTH(E512,0))</f>
        <v/>
      </c>
      <c r="O512" s="32" t="str">
        <f aca="false">IF(E512="","",EOMONTH(E512,0)+Parameter!$B$5)</f>
        <v/>
      </c>
      <c r="P512" s="32" t="str">
        <f aca="false">IF(E512="","",EOMONTH(E512,Parameter!$B$4))</f>
        <v/>
      </c>
      <c r="Q512" s="33" t="str">
        <f aca="false">IF(OR(E512="",L512&lt;&gt;""),"",P512-Parameter!$B$9)</f>
        <v/>
      </c>
      <c r="R512" s="34" t="str">
        <f aca="false">IF(OR(G512="",G512=0,H512=""),"",H512/G512)</f>
        <v/>
      </c>
      <c r="S512" s="35" t="str">
        <f aca="false">IF(C512="","",IFERROR(INDEX('Validasi Vendor'!$J$5:$J$505,MATCH(C512,'Validasi Vendor'!$C$5:$C$505,0)),"Belum terdaftar"))</f>
        <v/>
      </c>
      <c r="T512" s="35" t="str">
        <f aca="false">IF(E512="","",IF(L512&lt;&gt;"",IF(EOMONTH(L512,0)&gt;P512,"Dikreditkan lewat batas: periksa","Sudah dikreditkan"),IF(S512&lt;&gt;"Boleh diproses","Titik 1: periksa status vendor",IF(OR(I512&lt;&gt;"Cocok",J512&lt;&gt;"Valid"),"Titik 3: faktur bermasalah",IF(K512="Ya","Titik 2: periksa pembebanan biaya",IF(Q512&lt;0,"Titik 2: lewat batas kredit",IF(Q512&lt;=Parameter!$B$6,"Titik 2: segera kreditkan","Siap dikreditkan")))))))</f>
        <v/>
      </c>
    </row>
    <row r="513" customFormat="false" ht="15" hidden="false" customHeight="false" outlineLevel="0" collapsed="false">
      <c r="A513" s="27"/>
      <c r="B513" s="27"/>
      <c r="C513" s="28"/>
      <c r="D513" s="28"/>
      <c r="E513" s="29"/>
      <c r="F513" s="27"/>
      <c r="G513" s="30"/>
      <c r="H513" s="30"/>
      <c r="I513" s="27"/>
      <c r="J513" s="27"/>
      <c r="K513" s="27"/>
      <c r="L513" s="29"/>
      <c r="M513" s="27"/>
      <c r="N513" s="31" t="str">
        <f aca="false">IF(E513="","",EOMONTH(E513,0))</f>
        <v/>
      </c>
      <c r="O513" s="32" t="str">
        <f aca="false">IF(E513="","",EOMONTH(E513,0)+Parameter!$B$5)</f>
        <v/>
      </c>
      <c r="P513" s="32" t="str">
        <f aca="false">IF(E513="","",EOMONTH(E513,Parameter!$B$4))</f>
        <v/>
      </c>
      <c r="Q513" s="33" t="str">
        <f aca="false">IF(OR(E513="",L513&lt;&gt;""),"",P513-Parameter!$B$9)</f>
        <v/>
      </c>
      <c r="R513" s="34" t="str">
        <f aca="false">IF(OR(G513="",G513=0,H513=""),"",H513/G513)</f>
        <v/>
      </c>
      <c r="S513" s="35" t="str">
        <f aca="false">IF(C513="","",IFERROR(INDEX('Validasi Vendor'!$J$5:$J$505,MATCH(C513,'Validasi Vendor'!$C$5:$C$505,0)),"Belum terdaftar"))</f>
        <v/>
      </c>
      <c r="T513" s="35" t="str">
        <f aca="false">IF(E513="","",IF(L513&lt;&gt;"",IF(EOMONTH(L513,0)&gt;P513,"Dikreditkan lewat batas: periksa","Sudah dikreditkan"),IF(S513&lt;&gt;"Boleh diproses","Titik 1: periksa status vendor",IF(OR(I513&lt;&gt;"Cocok",J513&lt;&gt;"Valid"),"Titik 3: faktur bermasalah",IF(K513="Ya","Titik 2: periksa pembebanan biaya",IF(Q513&lt;0,"Titik 2: lewat batas kredit",IF(Q513&lt;=Parameter!$B$6,"Titik 2: segera kreditkan","Siap dikreditkan")))))))</f>
        <v/>
      </c>
    </row>
    <row r="514" customFormat="false" ht="15" hidden="false" customHeight="false" outlineLevel="0" collapsed="false">
      <c r="A514" s="27"/>
      <c r="B514" s="27"/>
      <c r="C514" s="28"/>
      <c r="D514" s="28"/>
      <c r="E514" s="29"/>
      <c r="F514" s="27"/>
      <c r="G514" s="30"/>
      <c r="H514" s="30"/>
      <c r="I514" s="27"/>
      <c r="J514" s="27"/>
      <c r="K514" s="27"/>
      <c r="L514" s="29"/>
      <c r="M514" s="27"/>
      <c r="N514" s="31" t="str">
        <f aca="false">IF(E514="","",EOMONTH(E514,0))</f>
        <v/>
      </c>
      <c r="O514" s="32" t="str">
        <f aca="false">IF(E514="","",EOMONTH(E514,0)+Parameter!$B$5)</f>
        <v/>
      </c>
      <c r="P514" s="32" t="str">
        <f aca="false">IF(E514="","",EOMONTH(E514,Parameter!$B$4))</f>
        <v/>
      </c>
      <c r="Q514" s="33" t="str">
        <f aca="false">IF(OR(E514="",L514&lt;&gt;""),"",P514-Parameter!$B$9)</f>
        <v/>
      </c>
      <c r="R514" s="34" t="str">
        <f aca="false">IF(OR(G514="",G514=0,H514=""),"",H514/G514)</f>
        <v/>
      </c>
      <c r="S514" s="35" t="str">
        <f aca="false">IF(C514="","",IFERROR(INDEX('Validasi Vendor'!$J$5:$J$505,MATCH(C514,'Validasi Vendor'!$C$5:$C$505,0)),"Belum terdaftar"))</f>
        <v/>
      </c>
      <c r="T514" s="35" t="str">
        <f aca="false">IF(E514="","",IF(L514&lt;&gt;"",IF(EOMONTH(L514,0)&gt;P514,"Dikreditkan lewat batas: periksa","Sudah dikreditkan"),IF(S514&lt;&gt;"Boleh diproses","Titik 1: periksa status vendor",IF(OR(I514&lt;&gt;"Cocok",J514&lt;&gt;"Valid"),"Titik 3: faktur bermasalah",IF(K514="Ya","Titik 2: periksa pembebanan biaya",IF(Q514&lt;0,"Titik 2: lewat batas kredit",IF(Q514&lt;=Parameter!$B$6,"Titik 2: segera kreditkan","Siap dikreditkan")))))))</f>
        <v/>
      </c>
    </row>
    <row r="515" customFormat="false" ht="15" hidden="false" customHeight="false" outlineLevel="0" collapsed="false">
      <c r="A515" s="27"/>
      <c r="B515" s="27"/>
      <c r="C515" s="28"/>
      <c r="D515" s="28"/>
      <c r="E515" s="29"/>
      <c r="F515" s="27"/>
      <c r="G515" s="30"/>
      <c r="H515" s="30"/>
      <c r="I515" s="27"/>
      <c r="J515" s="27"/>
      <c r="K515" s="27"/>
      <c r="L515" s="29"/>
      <c r="M515" s="27"/>
      <c r="N515" s="31" t="str">
        <f aca="false">IF(E515="","",EOMONTH(E515,0))</f>
        <v/>
      </c>
      <c r="O515" s="32" t="str">
        <f aca="false">IF(E515="","",EOMONTH(E515,0)+Parameter!$B$5)</f>
        <v/>
      </c>
      <c r="P515" s="32" t="str">
        <f aca="false">IF(E515="","",EOMONTH(E515,Parameter!$B$4))</f>
        <v/>
      </c>
      <c r="Q515" s="33" t="str">
        <f aca="false">IF(OR(E515="",L515&lt;&gt;""),"",P515-Parameter!$B$9)</f>
        <v/>
      </c>
      <c r="R515" s="34" t="str">
        <f aca="false">IF(OR(G515="",G515=0,H515=""),"",H515/G515)</f>
        <v/>
      </c>
      <c r="S515" s="35" t="str">
        <f aca="false">IF(C515="","",IFERROR(INDEX('Validasi Vendor'!$J$5:$J$505,MATCH(C515,'Validasi Vendor'!$C$5:$C$505,0)),"Belum terdaftar"))</f>
        <v/>
      </c>
      <c r="T515" s="35" t="str">
        <f aca="false">IF(E515="","",IF(L515&lt;&gt;"",IF(EOMONTH(L515,0)&gt;P515,"Dikreditkan lewat batas: periksa","Sudah dikreditkan"),IF(S515&lt;&gt;"Boleh diproses","Titik 1: periksa status vendor",IF(OR(I515&lt;&gt;"Cocok",J515&lt;&gt;"Valid"),"Titik 3: faktur bermasalah",IF(K515="Ya","Titik 2: periksa pembebanan biaya",IF(Q515&lt;0,"Titik 2: lewat batas kredit",IF(Q515&lt;=Parameter!$B$6,"Titik 2: segera kreditkan","Siap dikreditkan")))))))</f>
        <v/>
      </c>
    </row>
    <row r="516" customFormat="false" ht="15" hidden="false" customHeight="false" outlineLevel="0" collapsed="false">
      <c r="A516" s="27"/>
      <c r="B516" s="27"/>
      <c r="C516" s="28"/>
      <c r="D516" s="28"/>
      <c r="E516" s="29"/>
      <c r="F516" s="27"/>
      <c r="G516" s="30"/>
      <c r="H516" s="30"/>
      <c r="I516" s="27"/>
      <c r="J516" s="27"/>
      <c r="K516" s="27"/>
      <c r="L516" s="29"/>
      <c r="M516" s="27"/>
      <c r="N516" s="31" t="str">
        <f aca="false">IF(E516="","",EOMONTH(E516,0))</f>
        <v/>
      </c>
      <c r="O516" s="32" t="str">
        <f aca="false">IF(E516="","",EOMONTH(E516,0)+Parameter!$B$5)</f>
        <v/>
      </c>
      <c r="P516" s="32" t="str">
        <f aca="false">IF(E516="","",EOMONTH(E516,Parameter!$B$4))</f>
        <v/>
      </c>
      <c r="Q516" s="33" t="str">
        <f aca="false">IF(OR(E516="",L516&lt;&gt;""),"",P516-Parameter!$B$9)</f>
        <v/>
      </c>
      <c r="R516" s="34" t="str">
        <f aca="false">IF(OR(G516="",G516=0,H516=""),"",H516/G516)</f>
        <v/>
      </c>
      <c r="S516" s="35" t="str">
        <f aca="false">IF(C516="","",IFERROR(INDEX('Validasi Vendor'!$J$5:$J$505,MATCH(C516,'Validasi Vendor'!$C$5:$C$505,0)),"Belum terdaftar"))</f>
        <v/>
      </c>
      <c r="T516" s="35" t="str">
        <f aca="false">IF(E516="","",IF(L516&lt;&gt;"",IF(EOMONTH(L516,0)&gt;P516,"Dikreditkan lewat batas: periksa","Sudah dikreditkan"),IF(S516&lt;&gt;"Boleh diproses","Titik 1: periksa status vendor",IF(OR(I516&lt;&gt;"Cocok",J516&lt;&gt;"Valid"),"Titik 3: faktur bermasalah",IF(K516="Ya","Titik 2: periksa pembebanan biaya",IF(Q516&lt;0,"Titik 2: lewat batas kredit",IF(Q516&lt;=Parameter!$B$6,"Titik 2: segera kreditkan","Siap dikreditkan")))))))</f>
        <v/>
      </c>
    </row>
    <row r="517" customFormat="false" ht="15" hidden="false" customHeight="false" outlineLevel="0" collapsed="false">
      <c r="A517" s="27"/>
      <c r="B517" s="27"/>
      <c r="C517" s="28"/>
      <c r="D517" s="28"/>
      <c r="E517" s="29"/>
      <c r="F517" s="27"/>
      <c r="G517" s="30"/>
      <c r="H517" s="30"/>
      <c r="I517" s="27"/>
      <c r="J517" s="27"/>
      <c r="K517" s="27"/>
      <c r="L517" s="29"/>
      <c r="M517" s="27"/>
      <c r="N517" s="31" t="str">
        <f aca="false">IF(E517="","",EOMONTH(E517,0))</f>
        <v/>
      </c>
      <c r="O517" s="32" t="str">
        <f aca="false">IF(E517="","",EOMONTH(E517,0)+Parameter!$B$5)</f>
        <v/>
      </c>
      <c r="P517" s="32" t="str">
        <f aca="false">IF(E517="","",EOMONTH(E517,Parameter!$B$4))</f>
        <v/>
      </c>
      <c r="Q517" s="33" t="str">
        <f aca="false">IF(OR(E517="",L517&lt;&gt;""),"",P517-Parameter!$B$9)</f>
        <v/>
      </c>
      <c r="R517" s="34" t="str">
        <f aca="false">IF(OR(G517="",G517=0,H517=""),"",H517/G517)</f>
        <v/>
      </c>
      <c r="S517" s="35" t="str">
        <f aca="false">IF(C517="","",IFERROR(INDEX('Validasi Vendor'!$J$5:$J$505,MATCH(C517,'Validasi Vendor'!$C$5:$C$505,0)),"Belum terdaftar"))</f>
        <v/>
      </c>
      <c r="T517" s="35" t="str">
        <f aca="false">IF(E517="","",IF(L517&lt;&gt;"",IF(EOMONTH(L517,0)&gt;P517,"Dikreditkan lewat batas: periksa","Sudah dikreditkan"),IF(S517&lt;&gt;"Boleh diproses","Titik 1: periksa status vendor",IF(OR(I517&lt;&gt;"Cocok",J517&lt;&gt;"Valid"),"Titik 3: faktur bermasalah",IF(K517="Ya","Titik 2: periksa pembebanan biaya",IF(Q517&lt;0,"Titik 2: lewat batas kredit",IF(Q517&lt;=Parameter!$B$6,"Titik 2: segera kreditkan","Siap dikreditkan")))))))</f>
        <v/>
      </c>
    </row>
    <row r="518" customFormat="false" ht="15" hidden="false" customHeight="false" outlineLevel="0" collapsed="false">
      <c r="A518" s="27"/>
      <c r="B518" s="27"/>
      <c r="C518" s="28"/>
      <c r="D518" s="28"/>
      <c r="E518" s="29"/>
      <c r="F518" s="27"/>
      <c r="G518" s="30"/>
      <c r="H518" s="30"/>
      <c r="I518" s="27"/>
      <c r="J518" s="27"/>
      <c r="K518" s="27"/>
      <c r="L518" s="29"/>
      <c r="M518" s="27"/>
      <c r="N518" s="31" t="str">
        <f aca="false">IF(E518="","",EOMONTH(E518,0))</f>
        <v/>
      </c>
      <c r="O518" s="32" t="str">
        <f aca="false">IF(E518="","",EOMONTH(E518,0)+Parameter!$B$5)</f>
        <v/>
      </c>
      <c r="P518" s="32" t="str">
        <f aca="false">IF(E518="","",EOMONTH(E518,Parameter!$B$4))</f>
        <v/>
      </c>
      <c r="Q518" s="33" t="str">
        <f aca="false">IF(OR(E518="",L518&lt;&gt;""),"",P518-Parameter!$B$9)</f>
        <v/>
      </c>
      <c r="R518" s="34" t="str">
        <f aca="false">IF(OR(G518="",G518=0,H518=""),"",H518/G518)</f>
        <v/>
      </c>
      <c r="S518" s="35" t="str">
        <f aca="false">IF(C518="","",IFERROR(INDEX('Validasi Vendor'!$J$5:$J$505,MATCH(C518,'Validasi Vendor'!$C$5:$C$505,0)),"Belum terdaftar"))</f>
        <v/>
      </c>
      <c r="T518" s="35" t="str">
        <f aca="false">IF(E518="","",IF(L518&lt;&gt;"",IF(EOMONTH(L518,0)&gt;P518,"Dikreditkan lewat batas: periksa","Sudah dikreditkan"),IF(S518&lt;&gt;"Boleh diproses","Titik 1: periksa status vendor",IF(OR(I518&lt;&gt;"Cocok",J518&lt;&gt;"Valid"),"Titik 3: faktur bermasalah",IF(K518="Ya","Titik 2: periksa pembebanan biaya",IF(Q518&lt;0,"Titik 2: lewat batas kredit",IF(Q518&lt;=Parameter!$B$6,"Titik 2: segera kreditkan","Siap dikreditkan")))))))</f>
        <v/>
      </c>
    </row>
    <row r="519" customFormat="false" ht="15" hidden="false" customHeight="false" outlineLevel="0" collapsed="false">
      <c r="A519" s="27"/>
      <c r="B519" s="27"/>
      <c r="C519" s="28"/>
      <c r="D519" s="28"/>
      <c r="E519" s="29"/>
      <c r="F519" s="27"/>
      <c r="G519" s="30"/>
      <c r="H519" s="30"/>
      <c r="I519" s="27"/>
      <c r="J519" s="27"/>
      <c r="K519" s="27"/>
      <c r="L519" s="29"/>
      <c r="M519" s="27"/>
      <c r="N519" s="31" t="str">
        <f aca="false">IF(E519="","",EOMONTH(E519,0))</f>
        <v/>
      </c>
      <c r="O519" s="32" t="str">
        <f aca="false">IF(E519="","",EOMONTH(E519,0)+Parameter!$B$5)</f>
        <v/>
      </c>
      <c r="P519" s="32" t="str">
        <f aca="false">IF(E519="","",EOMONTH(E519,Parameter!$B$4))</f>
        <v/>
      </c>
      <c r="Q519" s="33" t="str">
        <f aca="false">IF(OR(E519="",L519&lt;&gt;""),"",P519-Parameter!$B$9)</f>
        <v/>
      </c>
      <c r="R519" s="34" t="str">
        <f aca="false">IF(OR(G519="",G519=0,H519=""),"",H519/G519)</f>
        <v/>
      </c>
      <c r="S519" s="35" t="str">
        <f aca="false">IF(C519="","",IFERROR(INDEX('Validasi Vendor'!$J$5:$J$505,MATCH(C519,'Validasi Vendor'!$C$5:$C$505,0)),"Belum terdaftar"))</f>
        <v/>
      </c>
      <c r="T519" s="35" t="str">
        <f aca="false">IF(E519="","",IF(L519&lt;&gt;"",IF(EOMONTH(L519,0)&gt;P519,"Dikreditkan lewat batas: periksa","Sudah dikreditkan"),IF(S519&lt;&gt;"Boleh diproses","Titik 1: periksa status vendor",IF(OR(I519&lt;&gt;"Cocok",J519&lt;&gt;"Valid"),"Titik 3: faktur bermasalah",IF(K519="Ya","Titik 2: periksa pembebanan biaya",IF(Q519&lt;0,"Titik 2: lewat batas kredit",IF(Q519&lt;=Parameter!$B$6,"Titik 2: segera kreditkan","Siap dikreditkan")))))))</f>
        <v/>
      </c>
    </row>
    <row r="520" customFormat="false" ht="15" hidden="false" customHeight="false" outlineLevel="0" collapsed="false">
      <c r="A520" s="27"/>
      <c r="B520" s="27"/>
      <c r="C520" s="28"/>
      <c r="D520" s="28"/>
      <c r="E520" s="29"/>
      <c r="F520" s="27"/>
      <c r="G520" s="30"/>
      <c r="H520" s="30"/>
      <c r="I520" s="27"/>
      <c r="J520" s="27"/>
      <c r="K520" s="27"/>
      <c r="L520" s="29"/>
      <c r="M520" s="27"/>
      <c r="N520" s="31" t="str">
        <f aca="false">IF(E520="","",EOMONTH(E520,0))</f>
        <v/>
      </c>
      <c r="O520" s="32" t="str">
        <f aca="false">IF(E520="","",EOMONTH(E520,0)+Parameter!$B$5)</f>
        <v/>
      </c>
      <c r="P520" s="32" t="str">
        <f aca="false">IF(E520="","",EOMONTH(E520,Parameter!$B$4))</f>
        <v/>
      </c>
      <c r="Q520" s="33" t="str">
        <f aca="false">IF(OR(E520="",L520&lt;&gt;""),"",P520-Parameter!$B$9)</f>
        <v/>
      </c>
      <c r="R520" s="34" t="str">
        <f aca="false">IF(OR(G520="",G520=0,H520=""),"",H520/G520)</f>
        <v/>
      </c>
      <c r="S520" s="35" t="str">
        <f aca="false">IF(C520="","",IFERROR(INDEX('Validasi Vendor'!$J$5:$J$505,MATCH(C520,'Validasi Vendor'!$C$5:$C$505,0)),"Belum terdaftar"))</f>
        <v/>
      </c>
      <c r="T520" s="35" t="str">
        <f aca="false">IF(E520="","",IF(L520&lt;&gt;"",IF(EOMONTH(L520,0)&gt;P520,"Dikreditkan lewat batas: periksa","Sudah dikreditkan"),IF(S520&lt;&gt;"Boleh diproses","Titik 1: periksa status vendor",IF(OR(I520&lt;&gt;"Cocok",J520&lt;&gt;"Valid"),"Titik 3: faktur bermasalah",IF(K520="Ya","Titik 2: periksa pembebanan biaya",IF(Q520&lt;0,"Titik 2: lewat batas kredit",IF(Q520&lt;=Parameter!$B$6,"Titik 2: segera kreditkan","Siap dikreditkan")))))))</f>
        <v/>
      </c>
    </row>
    <row r="521" customFormat="false" ht="15" hidden="false" customHeight="false" outlineLevel="0" collapsed="false">
      <c r="A521" s="27"/>
      <c r="B521" s="27"/>
      <c r="C521" s="28"/>
      <c r="D521" s="28"/>
      <c r="E521" s="29"/>
      <c r="F521" s="27"/>
      <c r="G521" s="30"/>
      <c r="H521" s="30"/>
      <c r="I521" s="27"/>
      <c r="J521" s="27"/>
      <c r="K521" s="27"/>
      <c r="L521" s="29"/>
      <c r="M521" s="27"/>
      <c r="N521" s="31" t="str">
        <f aca="false">IF(E521="","",EOMONTH(E521,0))</f>
        <v/>
      </c>
      <c r="O521" s="32" t="str">
        <f aca="false">IF(E521="","",EOMONTH(E521,0)+Parameter!$B$5)</f>
        <v/>
      </c>
      <c r="P521" s="32" t="str">
        <f aca="false">IF(E521="","",EOMONTH(E521,Parameter!$B$4))</f>
        <v/>
      </c>
      <c r="Q521" s="33" t="str">
        <f aca="false">IF(OR(E521="",L521&lt;&gt;""),"",P521-Parameter!$B$9)</f>
        <v/>
      </c>
      <c r="R521" s="34" t="str">
        <f aca="false">IF(OR(G521="",G521=0,H521=""),"",H521/G521)</f>
        <v/>
      </c>
      <c r="S521" s="35" t="str">
        <f aca="false">IF(C521="","",IFERROR(INDEX('Validasi Vendor'!$J$5:$J$505,MATCH(C521,'Validasi Vendor'!$C$5:$C$505,0)),"Belum terdaftar"))</f>
        <v/>
      </c>
      <c r="T521" s="35" t="str">
        <f aca="false">IF(E521="","",IF(L521&lt;&gt;"",IF(EOMONTH(L521,0)&gt;P521,"Dikreditkan lewat batas: periksa","Sudah dikreditkan"),IF(S521&lt;&gt;"Boleh diproses","Titik 1: periksa status vendor",IF(OR(I521&lt;&gt;"Cocok",J521&lt;&gt;"Valid"),"Titik 3: faktur bermasalah",IF(K521="Ya","Titik 2: periksa pembebanan biaya",IF(Q521&lt;0,"Titik 2: lewat batas kredit",IF(Q521&lt;=Parameter!$B$6,"Titik 2: segera kreditkan","Siap dikreditkan")))))))</f>
        <v/>
      </c>
    </row>
    <row r="522" customFormat="false" ht="15" hidden="false" customHeight="false" outlineLevel="0" collapsed="false">
      <c r="A522" s="27"/>
      <c r="B522" s="27"/>
      <c r="C522" s="28"/>
      <c r="D522" s="28"/>
      <c r="E522" s="29"/>
      <c r="F522" s="27"/>
      <c r="G522" s="30"/>
      <c r="H522" s="30"/>
      <c r="I522" s="27"/>
      <c r="J522" s="27"/>
      <c r="K522" s="27"/>
      <c r="L522" s="29"/>
      <c r="M522" s="27"/>
      <c r="N522" s="31" t="str">
        <f aca="false">IF(E522="","",EOMONTH(E522,0))</f>
        <v/>
      </c>
      <c r="O522" s="32" t="str">
        <f aca="false">IF(E522="","",EOMONTH(E522,0)+Parameter!$B$5)</f>
        <v/>
      </c>
      <c r="P522" s="32" t="str">
        <f aca="false">IF(E522="","",EOMONTH(E522,Parameter!$B$4))</f>
        <v/>
      </c>
      <c r="Q522" s="33" t="str">
        <f aca="false">IF(OR(E522="",L522&lt;&gt;""),"",P522-Parameter!$B$9)</f>
        <v/>
      </c>
      <c r="R522" s="34" t="str">
        <f aca="false">IF(OR(G522="",G522=0,H522=""),"",H522/G522)</f>
        <v/>
      </c>
      <c r="S522" s="35" t="str">
        <f aca="false">IF(C522="","",IFERROR(INDEX('Validasi Vendor'!$J$5:$J$505,MATCH(C522,'Validasi Vendor'!$C$5:$C$505,0)),"Belum terdaftar"))</f>
        <v/>
      </c>
      <c r="T522" s="35" t="str">
        <f aca="false">IF(E522="","",IF(L522&lt;&gt;"",IF(EOMONTH(L522,0)&gt;P522,"Dikreditkan lewat batas: periksa","Sudah dikreditkan"),IF(S522&lt;&gt;"Boleh diproses","Titik 1: periksa status vendor",IF(OR(I522&lt;&gt;"Cocok",J522&lt;&gt;"Valid"),"Titik 3: faktur bermasalah",IF(K522="Ya","Titik 2: periksa pembebanan biaya",IF(Q522&lt;0,"Titik 2: lewat batas kredit",IF(Q522&lt;=Parameter!$B$6,"Titik 2: segera kreditkan","Siap dikreditkan")))))))</f>
        <v/>
      </c>
    </row>
    <row r="523" customFormat="false" ht="15" hidden="false" customHeight="false" outlineLevel="0" collapsed="false">
      <c r="A523" s="27"/>
      <c r="B523" s="27"/>
      <c r="C523" s="28"/>
      <c r="D523" s="28"/>
      <c r="E523" s="29"/>
      <c r="F523" s="27"/>
      <c r="G523" s="30"/>
      <c r="H523" s="30"/>
      <c r="I523" s="27"/>
      <c r="J523" s="27"/>
      <c r="K523" s="27"/>
      <c r="L523" s="29"/>
      <c r="M523" s="27"/>
      <c r="N523" s="31" t="str">
        <f aca="false">IF(E523="","",EOMONTH(E523,0))</f>
        <v/>
      </c>
      <c r="O523" s="32" t="str">
        <f aca="false">IF(E523="","",EOMONTH(E523,0)+Parameter!$B$5)</f>
        <v/>
      </c>
      <c r="P523" s="32" t="str">
        <f aca="false">IF(E523="","",EOMONTH(E523,Parameter!$B$4))</f>
        <v/>
      </c>
      <c r="Q523" s="33" t="str">
        <f aca="false">IF(OR(E523="",L523&lt;&gt;""),"",P523-Parameter!$B$9)</f>
        <v/>
      </c>
      <c r="R523" s="34" t="str">
        <f aca="false">IF(OR(G523="",G523=0,H523=""),"",H523/G523)</f>
        <v/>
      </c>
      <c r="S523" s="35" t="str">
        <f aca="false">IF(C523="","",IFERROR(INDEX('Validasi Vendor'!$J$5:$J$505,MATCH(C523,'Validasi Vendor'!$C$5:$C$505,0)),"Belum terdaftar"))</f>
        <v/>
      </c>
      <c r="T523" s="35" t="str">
        <f aca="false">IF(E523="","",IF(L523&lt;&gt;"",IF(EOMONTH(L523,0)&gt;P523,"Dikreditkan lewat batas: periksa","Sudah dikreditkan"),IF(S523&lt;&gt;"Boleh diproses","Titik 1: periksa status vendor",IF(OR(I523&lt;&gt;"Cocok",J523&lt;&gt;"Valid"),"Titik 3: faktur bermasalah",IF(K523="Ya","Titik 2: periksa pembebanan biaya",IF(Q523&lt;0,"Titik 2: lewat batas kredit",IF(Q523&lt;=Parameter!$B$6,"Titik 2: segera kreditkan","Siap dikreditkan")))))))</f>
        <v/>
      </c>
    </row>
    <row r="524" customFormat="false" ht="15" hidden="false" customHeight="false" outlineLevel="0" collapsed="false">
      <c r="A524" s="27"/>
      <c r="B524" s="27"/>
      <c r="C524" s="28"/>
      <c r="D524" s="28"/>
      <c r="E524" s="29"/>
      <c r="F524" s="27"/>
      <c r="G524" s="30"/>
      <c r="H524" s="30"/>
      <c r="I524" s="27"/>
      <c r="J524" s="27"/>
      <c r="K524" s="27"/>
      <c r="L524" s="29"/>
      <c r="M524" s="27"/>
      <c r="N524" s="31" t="str">
        <f aca="false">IF(E524="","",EOMONTH(E524,0))</f>
        <v/>
      </c>
      <c r="O524" s="32" t="str">
        <f aca="false">IF(E524="","",EOMONTH(E524,0)+Parameter!$B$5)</f>
        <v/>
      </c>
      <c r="P524" s="32" t="str">
        <f aca="false">IF(E524="","",EOMONTH(E524,Parameter!$B$4))</f>
        <v/>
      </c>
      <c r="Q524" s="33" t="str">
        <f aca="false">IF(OR(E524="",L524&lt;&gt;""),"",P524-Parameter!$B$9)</f>
        <v/>
      </c>
      <c r="R524" s="34" t="str">
        <f aca="false">IF(OR(G524="",G524=0,H524=""),"",H524/G524)</f>
        <v/>
      </c>
      <c r="S524" s="35" t="str">
        <f aca="false">IF(C524="","",IFERROR(INDEX('Validasi Vendor'!$J$5:$J$505,MATCH(C524,'Validasi Vendor'!$C$5:$C$505,0)),"Belum terdaftar"))</f>
        <v/>
      </c>
      <c r="T524" s="35" t="str">
        <f aca="false">IF(E524="","",IF(L524&lt;&gt;"",IF(EOMONTH(L524,0)&gt;P524,"Dikreditkan lewat batas: periksa","Sudah dikreditkan"),IF(S524&lt;&gt;"Boleh diproses","Titik 1: periksa status vendor",IF(OR(I524&lt;&gt;"Cocok",J524&lt;&gt;"Valid"),"Titik 3: faktur bermasalah",IF(K524="Ya","Titik 2: periksa pembebanan biaya",IF(Q524&lt;0,"Titik 2: lewat batas kredit",IF(Q524&lt;=Parameter!$B$6,"Titik 2: segera kreditkan","Siap dikreditkan")))))))</f>
        <v/>
      </c>
    </row>
    <row r="525" customFormat="false" ht="15" hidden="false" customHeight="false" outlineLevel="0" collapsed="false">
      <c r="A525" s="27"/>
      <c r="B525" s="27"/>
      <c r="C525" s="28"/>
      <c r="D525" s="28"/>
      <c r="E525" s="29"/>
      <c r="F525" s="27"/>
      <c r="G525" s="30"/>
      <c r="H525" s="30"/>
      <c r="I525" s="27"/>
      <c r="J525" s="27"/>
      <c r="K525" s="27"/>
      <c r="L525" s="29"/>
      <c r="M525" s="27"/>
      <c r="N525" s="31" t="str">
        <f aca="false">IF(E525="","",EOMONTH(E525,0))</f>
        <v/>
      </c>
      <c r="O525" s="32" t="str">
        <f aca="false">IF(E525="","",EOMONTH(E525,0)+Parameter!$B$5)</f>
        <v/>
      </c>
      <c r="P525" s="32" t="str">
        <f aca="false">IF(E525="","",EOMONTH(E525,Parameter!$B$4))</f>
        <v/>
      </c>
      <c r="Q525" s="33" t="str">
        <f aca="false">IF(OR(E525="",L525&lt;&gt;""),"",P525-Parameter!$B$9)</f>
        <v/>
      </c>
      <c r="R525" s="34" t="str">
        <f aca="false">IF(OR(G525="",G525=0,H525=""),"",H525/G525)</f>
        <v/>
      </c>
      <c r="S525" s="35" t="str">
        <f aca="false">IF(C525="","",IFERROR(INDEX('Validasi Vendor'!$J$5:$J$505,MATCH(C525,'Validasi Vendor'!$C$5:$C$505,0)),"Belum terdaftar"))</f>
        <v/>
      </c>
      <c r="T525" s="35" t="str">
        <f aca="false">IF(E525="","",IF(L525&lt;&gt;"",IF(EOMONTH(L525,0)&gt;P525,"Dikreditkan lewat batas: periksa","Sudah dikreditkan"),IF(S525&lt;&gt;"Boleh diproses","Titik 1: periksa status vendor",IF(OR(I525&lt;&gt;"Cocok",J525&lt;&gt;"Valid"),"Titik 3: faktur bermasalah",IF(K525="Ya","Titik 2: periksa pembebanan biaya",IF(Q525&lt;0,"Titik 2: lewat batas kredit",IF(Q525&lt;=Parameter!$B$6,"Titik 2: segera kreditkan","Siap dikreditkan")))))))</f>
        <v/>
      </c>
    </row>
    <row r="526" customFormat="false" ht="15" hidden="false" customHeight="false" outlineLevel="0" collapsed="false">
      <c r="A526" s="27"/>
      <c r="B526" s="27"/>
      <c r="C526" s="28"/>
      <c r="D526" s="28"/>
      <c r="E526" s="29"/>
      <c r="F526" s="27"/>
      <c r="G526" s="30"/>
      <c r="H526" s="30"/>
      <c r="I526" s="27"/>
      <c r="J526" s="27"/>
      <c r="K526" s="27"/>
      <c r="L526" s="29"/>
      <c r="M526" s="27"/>
      <c r="N526" s="31" t="str">
        <f aca="false">IF(E526="","",EOMONTH(E526,0))</f>
        <v/>
      </c>
      <c r="O526" s="32" t="str">
        <f aca="false">IF(E526="","",EOMONTH(E526,0)+Parameter!$B$5)</f>
        <v/>
      </c>
      <c r="P526" s="32" t="str">
        <f aca="false">IF(E526="","",EOMONTH(E526,Parameter!$B$4))</f>
        <v/>
      </c>
      <c r="Q526" s="33" t="str">
        <f aca="false">IF(OR(E526="",L526&lt;&gt;""),"",P526-Parameter!$B$9)</f>
        <v/>
      </c>
      <c r="R526" s="34" t="str">
        <f aca="false">IF(OR(G526="",G526=0,H526=""),"",H526/G526)</f>
        <v/>
      </c>
      <c r="S526" s="35" t="str">
        <f aca="false">IF(C526="","",IFERROR(INDEX('Validasi Vendor'!$J$5:$J$505,MATCH(C526,'Validasi Vendor'!$C$5:$C$505,0)),"Belum terdaftar"))</f>
        <v/>
      </c>
      <c r="T526" s="35" t="str">
        <f aca="false">IF(E526="","",IF(L526&lt;&gt;"",IF(EOMONTH(L526,0)&gt;P526,"Dikreditkan lewat batas: periksa","Sudah dikreditkan"),IF(S526&lt;&gt;"Boleh diproses","Titik 1: periksa status vendor",IF(OR(I526&lt;&gt;"Cocok",J526&lt;&gt;"Valid"),"Titik 3: faktur bermasalah",IF(K526="Ya","Titik 2: periksa pembebanan biaya",IF(Q526&lt;0,"Titik 2: lewat batas kredit",IF(Q526&lt;=Parameter!$B$6,"Titik 2: segera kreditkan","Siap dikreditkan")))))))</f>
        <v/>
      </c>
    </row>
    <row r="527" customFormat="false" ht="15" hidden="false" customHeight="false" outlineLevel="0" collapsed="false">
      <c r="A527" s="27"/>
      <c r="B527" s="27"/>
      <c r="C527" s="28"/>
      <c r="D527" s="28"/>
      <c r="E527" s="29"/>
      <c r="F527" s="27"/>
      <c r="G527" s="30"/>
      <c r="H527" s="30"/>
      <c r="I527" s="27"/>
      <c r="J527" s="27"/>
      <c r="K527" s="27"/>
      <c r="L527" s="29"/>
      <c r="M527" s="27"/>
      <c r="N527" s="31" t="str">
        <f aca="false">IF(E527="","",EOMONTH(E527,0))</f>
        <v/>
      </c>
      <c r="O527" s="32" t="str">
        <f aca="false">IF(E527="","",EOMONTH(E527,0)+Parameter!$B$5)</f>
        <v/>
      </c>
      <c r="P527" s="32" t="str">
        <f aca="false">IF(E527="","",EOMONTH(E527,Parameter!$B$4))</f>
        <v/>
      </c>
      <c r="Q527" s="33" t="str">
        <f aca="false">IF(OR(E527="",L527&lt;&gt;""),"",P527-Parameter!$B$9)</f>
        <v/>
      </c>
      <c r="R527" s="34" t="str">
        <f aca="false">IF(OR(G527="",G527=0,H527=""),"",H527/G527)</f>
        <v/>
      </c>
      <c r="S527" s="35" t="str">
        <f aca="false">IF(C527="","",IFERROR(INDEX('Validasi Vendor'!$J$5:$J$505,MATCH(C527,'Validasi Vendor'!$C$5:$C$505,0)),"Belum terdaftar"))</f>
        <v/>
      </c>
      <c r="T527" s="35" t="str">
        <f aca="false">IF(E527="","",IF(L527&lt;&gt;"",IF(EOMONTH(L527,0)&gt;P527,"Dikreditkan lewat batas: periksa","Sudah dikreditkan"),IF(S527&lt;&gt;"Boleh diproses","Titik 1: periksa status vendor",IF(OR(I527&lt;&gt;"Cocok",J527&lt;&gt;"Valid"),"Titik 3: faktur bermasalah",IF(K527="Ya","Titik 2: periksa pembebanan biaya",IF(Q527&lt;0,"Titik 2: lewat batas kredit",IF(Q527&lt;=Parameter!$B$6,"Titik 2: segera kreditkan","Siap dikreditkan")))))))</f>
        <v/>
      </c>
    </row>
    <row r="528" customFormat="false" ht="15" hidden="false" customHeight="false" outlineLevel="0" collapsed="false">
      <c r="A528" s="27"/>
      <c r="B528" s="27"/>
      <c r="C528" s="28"/>
      <c r="D528" s="28"/>
      <c r="E528" s="29"/>
      <c r="F528" s="27"/>
      <c r="G528" s="30"/>
      <c r="H528" s="30"/>
      <c r="I528" s="27"/>
      <c r="J528" s="27"/>
      <c r="K528" s="27"/>
      <c r="L528" s="29"/>
      <c r="M528" s="27"/>
      <c r="N528" s="31" t="str">
        <f aca="false">IF(E528="","",EOMONTH(E528,0))</f>
        <v/>
      </c>
      <c r="O528" s="32" t="str">
        <f aca="false">IF(E528="","",EOMONTH(E528,0)+Parameter!$B$5)</f>
        <v/>
      </c>
      <c r="P528" s="32" t="str">
        <f aca="false">IF(E528="","",EOMONTH(E528,Parameter!$B$4))</f>
        <v/>
      </c>
      <c r="Q528" s="33" t="str">
        <f aca="false">IF(OR(E528="",L528&lt;&gt;""),"",P528-Parameter!$B$9)</f>
        <v/>
      </c>
      <c r="R528" s="34" t="str">
        <f aca="false">IF(OR(G528="",G528=0,H528=""),"",H528/G528)</f>
        <v/>
      </c>
      <c r="S528" s="35" t="str">
        <f aca="false">IF(C528="","",IFERROR(INDEX('Validasi Vendor'!$J$5:$J$505,MATCH(C528,'Validasi Vendor'!$C$5:$C$505,0)),"Belum terdaftar"))</f>
        <v/>
      </c>
      <c r="T528" s="35" t="str">
        <f aca="false">IF(E528="","",IF(L528&lt;&gt;"",IF(EOMONTH(L528,0)&gt;P528,"Dikreditkan lewat batas: periksa","Sudah dikreditkan"),IF(S528&lt;&gt;"Boleh diproses","Titik 1: periksa status vendor",IF(OR(I528&lt;&gt;"Cocok",J528&lt;&gt;"Valid"),"Titik 3: faktur bermasalah",IF(K528="Ya","Titik 2: periksa pembebanan biaya",IF(Q528&lt;0,"Titik 2: lewat batas kredit",IF(Q528&lt;=Parameter!$B$6,"Titik 2: segera kreditkan","Siap dikreditkan")))))))</f>
        <v/>
      </c>
    </row>
    <row r="529" customFormat="false" ht="15" hidden="false" customHeight="false" outlineLevel="0" collapsed="false">
      <c r="A529" s="27"/>
      <c r="B529" s="27"/>
      <c r="C529" s="28"/>
      <c r="D529" s="28"/>
      <c r="E529" s="29"/>
      <c r="F529" s="27"/>
      <c r="G529" s="30"/>
      <c r="H529" s="30"/>
      <c r="I529" s="27"/>
      <c r="J529" s="27"/>
      <c r="K529" s="27"/>
      <c r="L529" s="29"/>
      <c r="M529" s="27"/>
      <c r="N529" s="31" t="str">
        <f aca="false">IF(E529="","",EOMONTH(E529,0))</f>
        <v/>
      </c>
      <c r="O529" s="32" t="str">
        <f aca="false">IF(E529="","",EOMONTH(E529,0)+Parameter!$B$5)</f>
        <v/>
      </c>
      <c r="P529" s="32" t="str">
        <f aca="false">IF(E529="","",EOMONTH(E529,Parameter!$B$4))</f>
        <v/>
      </c>
      <c r="Q529" s="33" t="str">
        <f aca="false">IF(OR(E529="",L529&lt;&gt;""),"",P529-Parameter!$B$9)</f>
        <v/>
      </c>
      <c r="R529" s="34" t="str">
        <f aca="false">IF(OR(G529="",G529=0,H529=""),"",H529/G529)</f>
        <v/>
      </c>
      <c r="S529" s="35" t="str">
        <f aca="false">IF(C529="","",IFERROR(INDEX('Validasi Vendor'!$J$5:$J$505,MATCH(C529,'Validasi Vendor'!$C$5:$C$505,0)),"Belum terdaftar"))</f>
        <v/>
      </c>
      <c r="T529" s="35" t="str">
        <f aca="false">IF(E529="","",IF(L529&lt;&gt;"",IF(EOMONTH(L529,0)&gt;P529,"Dikreditkan lewat batas: periksa","Sudah dikreditkan"),IF(S529&lt;&gt;"Boleh diproses","Titik 1: periksa status vendor",IF(OR(I529&lt;&gt;"Cocok",J529&lt;&gt;"Valid"),"Titik 3: faktur bermasalah",IF(K529="Ya","Titik 2: periksa pembebanan biaya",IF(Q529&lt;0,"Titik 2: lewat batas kredit",IF(Q529&lt;=Parameter!$B$6,"Titik 2: segera kreditkan","Siap dikreditkan")))))))</f>
        <v/>
      </c>
    </row>
    <row r="530" customFormat="false" ht="15" hidden="false" customHeight="false" outlineLevel="0" collapsed="false">
      <c r="A530" s="27"/>
      <c r="B530" s="27"/>
      <c r="C530" s="28"/>
      <c r="D530" s="28"/>
      <c r="E530" s="29"/>
      <c r="F530" s="27"/>
      <c r="G530" s="30"/>
      <c r="H530" s="30"/>
      <c r="I530" s="27"/>
      <c r="J530" s="27"/>
      <c r="K530" s="27"/>
      <c r="L530" s="29"/>
      <c r="M530" s="27"/>
      <c r="N530" s="31" t="str">
        <f aca="false">IF(E530="","",EOMONTH(E530,0))</f>
        <v/>
      </c>
      <c r="O530" s="32" t="str">
        <f aca="false">IF(E530="","",EOMONTH(E530,0)+Parameter!$B$5)</f>
        <v/>
      </c>
      <c r="P530" s="32" t="str">
        <f aca="false">IF(E530="","",EOMONTH(E530,Parameter!$B$4))</f>
        <v/>
      </c>
      <c r="Q530" s="33" t="str">
        <f aca="false">IF(OR(E530="",L530&lt;&gt;""),"",P530-Parameter!$B$9)</f>
        <v/>
      </c>
      <c r="R530" s="34" t="str">
        <f aca="false">IF(OR(G530="",G530=0,H530=""),"",H530/G530)</f>
        <v/>
      </c>
      <c r="S530" s="35" t="str">
        <f aca="false">IF(C530="","",IFERROR(INDEX('Validasi Vendor'!$J$5:$J$505,MATCH(C530,'Validasi Vendor'!$C$5:$C$505,0)),"Belum terdaftar"))</f>
        <v/>
      </c>
      <c r="T530" s="35" t="str">
        <f aca="false">IF(E530="","",IF(L530&lt;&gt;"",IF(EOMONTH(L530,0)&gt;P530,"Dikreditkan lewat batas: periksa","Sudah dikreditkan"),IF(S530&lt;&gt;"Boleh diproses","Titik 1: periksa status vendor",IF(OR(I530&lt;&gt;"Cocok",J530&lt;&gt;"Valid"),"Titik 3: faktur bermasalah",IF(K530="Ya","Titik 2: periksa pembebanan biaya",IF(Q530&lt;0,"Titik 2: lewat batas kredit",IF(Q530&lt;=Parameter!$B$6,"Titik 2: segera kreditkan","Siap dikreditkan")))))))</f>
        <v/>
      </c>
    </row>
    <row r="531" customFormat="false" ht="15" hidden="false" customHeight="false" outlineLevel="0" collapsed="false">
      <c r="A531" s="27"/>
      <c r="B531" s="27"/>
      <c r="C531" s="28"/>
      <c r="D531" s="28"/>
      <c r="E531" s="29"/>
      <c r="F531" s="27"/>
      <c r="G531" s="30"/>
      <c r="H531" s="30"/>
      <c r="I531" s="27"/>
      <c r="J531" s="27"/>
      <c r="K531" s="27"/>
      <c r="L531" s="29"/>
      <c r="M531" s="27"/>
      <c r="N531" s="31" t="str">
        <f aca="false">IF(E531="","",EOMONTH(E531,0))</f>
        <v/>
      </c>
      <c r="O531" s="32" t="str">
        <f aca="false">IF(E531="","",EOMONTH(E531,0)+Parameter!$B$5)</f>
        <v/>
      </c>
      <c r="P531" s="32" t="str">
        <f aca="false">IF(E531="","",EOMONTH(E531,Parameter!$B$4))</f>
        <v/>
      </c>
      <c r="Q531" s="33" t="str">
        <f aca="false">IF(OR(E531="",L531&lt;&gt;""),"",P531-Parameter!$B$9)</f>
        <v/>
      </c>
      <c r="R531" s="34" t="str">
        <f aca="false">IF(OR(G531="",G531=0,H531=""),"",H531/G531)</f>
        <v/>
      </c>
      <c r="S531" s="35" t="str">
        <f aca="false">IF(C531="","",IFERROR(INDEX('Validasi Vendor'!$J$5:$J$505,MATCH(C531,'Validasi Vendor'!$C$5:$C$505,0)),"Belum terdaftar"))</f>
        <v/>
      </c>
      <c r="T531" s="35" t="str">
        <f aca="false">IF(E531="","",IF(L531&lt;&gt;"",IF(EOMONTH(L531,0)&gt;P531,"Dikreditkan lewat batas: periksa","Sudah dikreditkan"),IF(S531&lt;&gt;"Boleh diproses","Titik 1: periksa status vendor",IF(OR(I531&lt;&gt;"Cocok",J531&lt;&gt;"Valid"),"Titik 3: faktur bermasalah",IF(K531="Ya","Titik 2: periksa pembebanan biaya",IF(Q531&lt;0,"Titik 2: lewat batas kredit",IF(Q531&lt;=Parameter!$B$6,"Titik 2: segera kreditkan","Siap dikreditkan")))))))</f>
        <v/>
      </c>
    </row>
    <row r="532" customFormat="false" ht="15" hidden="false" customHeight="false" outlineLevel="0" collapsed="false">
      <c r="A532" s="27"/>
      <c r="B532" s="27"/>
      <c r="C532" s="28"/>
      <c r="D532" s="28"/>
      <c r="E532" s="29"/>
      <c r="F532" s="27"/>
      <c r="G532" s="30"/>
      <c r="H532" s="30"/>
      <c r="I532" s="27"/>
      <c r="J532" s="27"/>
      <c r="K532" s="27"/>
      <c r="L532" s="29"/>
      <c r="M532" s="27"/>
      <c r="N532" s="31" t="str">
        <f aca="false">IF(E532="","",EOMONTH(E532,0))</f>
        <v/>
      </c>
      <c r="O532" s="32" t="str">
        <f aca="false">IF(E532="","",EOMONTH(E532,0)+Parameter!$B$5)</f>
        <v/>
      </c>
      <c r="P532" s="32" t="str">
        <f aca="false">IF(E532="","",EOMONTH(E532,Parameter!$B$4))</f>
        <v/>
      </c>
      <c r="Q532" s="33" t="str">
        <f aca="false">IF(OR(E532="",L532&lt;&gt;""),"",P532-Parameter!$B$9)</f>
        <v/>
      </c>
      <c r="R532" s="34" t="str">
        <f aca="false">IF(OR(G532="",G532=0,H532=""),"",H532/G532)</f>
        <v/>
      </c>
      <c r="S532" s="35" t="str">
        <f aca="false">IF(C532="","",IFERROR(INDEX('Validasi Vendor'!$J$5:$J$505,MATCH(C532,'Validasi Vendor'!$C$5:$C$505,0)),"Belum terdaftar"))</f>
        <v/>
      </c>
      <c r="T532" s="35" t="str">
        <f aca="false">IF(E532="","",IF(L532&lt;&gt;"",IF(EOMONTH(L532,0)&gt;P532,"Dikreditkan lewat batas: periksa","Sudah dikreditkan"),IF(S532&lt;&gt;"Boleh diproses","Titik 1: periksa status vendor",IF(OR(I532&lt;&gt;"Cocok",J532&lt;&gt;"Valid"),"Titik 3: faktur bermasalah",IF(K532="Ya","Titik 2: periksa pembebanan biaya",IF(Q532&lt;0,"Titik 2: lewat batas kredit",IF(Q532&lt;=Parameter!$B$6,"Titik 2: segera kreditkan","Siap dikreditkan")))))))</f>
        <v/>
      </c>
    </row>
    <row r="533" customFormat="false" ht="15" hidden="false" customHeight="false" outlineLevel="0" collapsed="false">
      <c r="A533" s="27"/>
      <c r="B533" s="27"/>
      <c r="C533" s="28"/>
      <c r="D533" s="28"/>
      <c r="E533" s="29"/>
      <c r="F533" s="27"/>
      <c r="G533" s="30"/>
      <c r="H533" s="30"/>
      <c r="I533" s="27"/>
      <c r="J533" s="27"/>
      <c r="K533" s="27"/>
      <c r="L533" s="29"/>
      <c r="M533" s="27"/>
      <c r="N533" s="31" t="str">
        <f aca="false">IF(E533="","",EOMONTH(E533,0))</f>
        <v/>
      </c>
      <c r="O533" s="32" t="str">
        <f aca="false">IF(E533="","",EOMONTH(E533,0)+Parameter!$B$5)</f>
        <v/>
      </c>
      <c r="P533" s="32" t="str">
        <f aca="false">IF(E533="","",EOMONTH(E533,Parameter!$B$4))</f>
        <v/>
      </c>
      <c r="Q533" s="33" t="str">
        <f aca="false">IF(OR(E533="",L533&lt;&gt;""),"",P533-Parameter!$B$9)</f>
        <v/>
      </c>
      <c r="R533" s="34" t="str">
        <f aca="false">IF(OR(G533="",G533=0,H533=""),"",H533/G533)</f>
        <v/>
      </c>
      <c r="S533" s="35" t="str">
        <f aca="false">IF(C533="","",IFERROR(INDEX('Validasi Vendor'!$J$5:$J$505,MATCH(C533,'Validasi Vendor'!$C$5:$C$505,0)),"Belum terdaftar"))</f>
        <v/>
      </c>
      <c r="T533" s="35" t="str">
        <f aca="false">IF(E533="","",IF(L533&lt;&gt;"",IF(EOMONTH(L533,0)&gt;P533,"Dikreditkan lewat batas: periksa","Sudah dikreditkan"),IF(S533&lt;&gt;"Boleh diproses","Titik 1: periksa status vendor",IF(OR(I533&lt;&gt;"Cocok",J533&lt;&gt;"Valid"),"Titik 3: faktur bermasalah",IF(K533="Ya","Titik 2: periksa pembebanan biaya",IF(Q533&lt;0,"Titik 2: lewat batas kredit",IF(Q533&lt;=Parameter!$B$6,"Titik 2: segera kreditkan","Siap dikreditkan")))))))</f>
        <v/>
      </c>
    </row>
    <row r="534" customFormat="false" ht="15" hidden="false" customHeight="false" outlineLevel="0" collapsed="false">
      <c r="A534" s="27"/>
      <c r="B534" s="27"/>
      <c r="C534" s="28"/>
      <c r="D534" s="28"/>
      <c r="E534" s="29"/>
      <c r="F534" s="27"/>
      <c r="G534" s="30"/>
      <c r="H534" s="30"/>
      <c r="I534" s="27"/>
      <c r="J534" s="27"/>
      <c r="K534" s="27"/>
      <c r="L534" s="29"/>
      <c r="M534" s="27"/>
      <c r="N534" s="31" t="str">
        <f aca="false">IF(E534="","",EOMONTH(E534,0))</f>
        <v/>
      </c>
      <c r="O534" s="32" t="str">
        <f aca="false">IF(E534="","",EOMONTH(E534,0)+Parameter!$B$5)</f>
        <v/>
      </c>
      <c r="P534" s="32" t="str">
        <f aca="false">IF(E534="","",EOMONTH(E534,Parameter!$B$4))</f>
        <v/>
      </c>
      <c r="Q534" s="33" t="str">
        <f aca="false">IF(OR(E534="",L534&lt;&gt;""),"",P534-Parameter!$B$9)</f>
        <v/>
      </c>
      <c r="R534" s="34" t="str">
        <f aca="false">IF(OR(G534="",G534=0,H534=""),"",H534/G534)</f>
        <v/>
      </c>
      <c r="S534" s="35" t="str">
        <f aca="false">IF(C534="","",IFERROR(INDEX('Validasi Vendor'!$J$5:$J$505,MATCH(C534,'Validasi Vendor'!$C$5:$C$505,0)),"Belum terdaftar"))</f>
        <v/>
      </c>
      <c r="T534" s="35" t="str">
        <f aca="false">IF(E534="","",IF(L534&lt;&gt;"",IF(EOMONTH(L534,0)&gt;P534,"Dikreditkan lewat batas: periksa","Sudah dikreditkan"),IF(S534&lt;&gt;"Boleh diproses","Titik 1: periksa status vendor",IF(OR(I534&lt;&gt;"Cocok",J534&lt;&gt;"Valid"),"Titik 3: faktur bermasalah",IF(K534="Ya","Titik 2: periksa pembebanan biaya",IF(Q534&lt;0,"Titik 2: lewat batas kredit",IF(Q534&lt;=Parameter!$B$6,"Titik 2: segera kreditkan","Siap dikreditkan")))))))</f>
        <v/>
      </c>
    </row>
    <row r="535" customFormat="false" ht="15" hidden="false" customHeight="false" outlineLevel="0" collapsed="false">
      <c r="A535" s="27"/>
      <c r="B535" s="27"/>
      <c r="C535" s="28"/>
      <c r="D535" s="28"/>
      <c r="E535" s="29"/>
      <c r="F535" s="27"/>
      <c r="G535" s="30"/>
      <c r="H535" s="30"/>
      <c r="I535" s="27"/>
      <c r="J535" s="27"/>
      <c r="K535" s="27"/>
      <c r="L535" s="29"/>
      <c r="M535" s="27"/>
      <c r="N535" s="31" t="str">
        <f aca="false">IF(E535="","",EOMONTH(E535,0))</f>
        <v/>
      </c>
      <c r="O535" s="32" t="str">
        <f aca="false">IF(E535="","",EOMONTH(E535,0)+Parameter!$B$5)</f>
        <v/>
      </c>
      <c r="P535" s="32" t="str">
        <f aca="false">IF(E535="","",EOMONTH(E535,Parameter!$B$4))</f>
        <v/>
      </c>
      <c r="Q535" s="33" t="str">
        <f aca="false">IF(OR(E535="",L535&lt;&gt;""),"",P535-Parameter!$B$9)</f>
        <v/>
      </c>
      <c r="R535" s="34" t="str">
        <f aca="false">IF(OR(G535="",G535=0,H535=""),"",H535/G535)</f>
        <v/>
      </c>
      <c r="S535" s="35" t="str">
        <f aca="false">IF(C535="","",IFERROR(INDEX('Validasi Vendor'!$J$5:$J$505,MATCH(C535,'Validasi Vendor'!$C$5:$C$505,0)),"Belum terdaftar"))</f>
        <v/>
      </c>
      <c r="T535" s="35" t="str">
        <f aca="false">IF(E535="","",IF(L535&lt;&gt;"",IF(EOMONTH(L535,0)&gt;P535,"Dikreditkan lewat batas: periksa","Sudah dikreditkan"),IF(S535&lt;&gt;"Boleh diproses","Titik 1: periksa status vendor",IF(OR(I535&lt;&gt;"Cocok",J535&lt;&gt;"Valid"),"Titik 3: faktur bermasalah",IF(K535="Ya","Titik 2: periksa pembebanan biaya",IF(Q535&lt;0,"Titik 2: lewat batas kredit",IF(Q535&lt;=Parameter!$B$6,"Titik 2: segera kreditkan","Siap dikreditkan")))))))</f>
        <v/>
      </c>
    </row>
    <row r="536" customFormat="false" ht="15" hidden="false" customHeight="false" outlineLevel="0" collapsed="false">
      <c r="A536" s="27"/>
      <c r="B536" s="27"/>
      <c r="C536" s="28"/>
      <c r="D536" s="28"/>
      <c r="E536" s="29"/>
      <c r="F536" s="27"/>
      <c r="G536" s="30"/>
      <c r="H536" s="30"/>
      <c r="I536" s="27"/>
      <c r="J536" s="27"/>
      <c r="K536" s="27"/>
      <c r="L536" s="29"/>
      <c r="M536" s="27"/>
      <c r="N536" s="31" t="str">
        <f aca="false">IF(E536="","",EOMONTH(E536,0))</f>
        <v/>
      </c>
      <c r="O536" s="32" t="str">
        <f aca="false">IF(E536="","",EOMONTH(E536,0)+Parameter!$B$5)</f>
        <v/>
      </c>
      <c r="P536" s="32" t="str">
        <f aca="false">IF(E536="","",EOMONTH(E536,Parameter!$B$4))</f>
        <v/>
      </c>
      <c r="Q536" s="33" t="str">
        <f aca="false">IF(OR(E536="",L536&lt;&gt;""),"",P536-Parameter!$B$9)</f>
        <v/>
      </c>
      <c r="R536" s="34" t="str">
        <f aca="false">IF(OR(G536="",G536=0,H536=""),"",H536/G536)</f>
        <v/>
      </c>
      <c r="S536" s="35" t="str">
        <f aca="false">IF(C536="","",IFERROR(INDEX('Validasi Vendor'!$J$5:$J$505,MATCH(C536,'Validasi Vendor'!$C$5:$C$505,0)),"Belum terdaftar"))</f>
        <v/>
      </c>
      <c r="T536" s="35" t="str">
        <f aca="false">IF(E536="","",IF(L536&lt;&gt;"",IF(EOMONTH(L536,0)&gt;P536,"Dikreditkan lewat batas: periksa","Sudah dikreditkan"),IF(S536&lt;&gt;"Boleh diproses","Titik 1: periksa status vendor",IF(OR(I536&lt;&gt;"Cocok",J536&lt;&gt;"Valid"),"Titik 3: faktur bermasalah",IF(K536="Ya","Titik 2: periksa pembebanan biaya",IF(Q536&lt;0,"Titik 2: lewat batas kredit",IF(Q536&lt;=Parameter!$B$6,"Titik 2: segera kreditkan","Siap dikreditkan")))))))</f>
        <v/>
      </c>
    </row>
    <row r="537" customFormat="false" ht="15" hidden="false" customHeight="false" outlineLevel="0" collapsed="false">
      <c r="A537" s="27"/>
      <c r="B537" s="27"/>
      <c r="C537" s="28"/>
      <c r="D537" s="28"/>
      <c r="E537" s="29"/>
      <c r="F537" s="27"/>
      <c r="G537" s="30"/>
      <c r="H537" s="30"/>
      <c r="I537" s="27"/>
      <c r="J537" s="27"/>
      <c r="K537" s="27"/>
      <c r="L537" s="29"/>
      <c r="M537" s="27"/>
      <c r="N537" s="31" t="str">
        <f aca="false">IF(E537="","",EOMONTH(E537,0))</f>
        <v/>
      </c>
      <c r="O537" s="32" t="str">
        <f aca="false">IF(E537="","",EOMONTH(E537,0)+Parameter!$B$5)</f>
        <v/>
      </c>
      <c r="P537" s="32" t="str">
        <f aca="false">IF(E537="","",EOMONTH(E537,Parameter!$B$4))</f>
        <v/>
      </c>
      <c r="Q537" s="33" t="str">
        <f aca="false">IF(OR(E537="",L537&lt;&gt;""),"",P537-Parameter!$B$9)</f>
        <v/>
      </c>
      <c r="R537" s="34" t="str">
        <f aca="false">IF(OR(G537="",G537=0,H537=""),"",H537/G537)</f>
        <v/>
      </c>
      <c r="S537" s="35" t="str">
        <f aca="false">IF(C537="","",IFERROR(INDEX('Validasi Vendor'!$J$5:$J$505,MATCH(C537,'Validasi Vendor'!$C$5:$C$505,0)),"Belum terdaftar"))</f>
        <v/>
      </c>
      <c r="T537" s="35" t="str">
        <f aca="false">IF(E537="","",IF(L537&lt;&gt;"",IF(EOMONTH(L537,0)&gt;P537,"Dikreditkan lewat batas: periksa","Sudah dikreditkan"),IF(S537&lt;&gt;"Boleh diproses","Titik 1: periksa status vendor",IF(OR(I537&lt;&gt;"Cocok",J537&lt;&gt;"Valid"),"Titik 3: faktur bermasalah",IF(K537="Ya","Titik 2: periksa pembebanan biaya",IF(Q537&lt;0,"Titik 2: lewat batas kredit",IF(Q537&lt;=Parameter!$B$6,"Titik 2: segera kreditkan","Siap dikreditkan")))))))</f>
        <v/>
      </c>
    </row>
    <row r="538" customFormat="false" ht="15" hidden="false" customHeight="false" outlineLevel="0" collapsed="false">
      <c r="A538" s="27"/>
      <c r="B538" s="27"/>
      <c r="C538" s="28"/>
      <c r="D538" s="28"/>
      <c r="E538" s="29"/>
      <c r="F538" s="27"/>
      <c r="G538" s="30"/>
      <c r="H538" s="30"/>
      <c r="I538" s="27"/>
      <c r="J538" s="27"/>
      <c r="K538" s="27"/>
      <c r="L538" s="29"/>
      <c r="M538" s="27"/>
      <c r="N538" s="31" t="str">
        <f aca="false">IF(E538="","",EOMONTH(E538,0))</f>
        <v/>
      </c>
      <c r="O538" s="32" t="str">
        <f aca="false">IF(E538="","",EOMONTH(E538,0)+Parameter!$B$5)</f>
        <v/>
      </c>
      <c r="P538" s="32" t="str">
        <f aca="false">IF(E538="","",EOMONTH(E538,Parameter!$B$4))</f>
        <v/>
      </c>
      <c r="Q538" s="33" t="str">
        <f aca="false">IF(OR(E538="",L538&lt;&gt;""),"",P538-Parameter!$B$9)</f>
        <v/>
      </c>
      <c r="R538" s="34" t="str">
        <f aca="false">IF(OR(G538="",G538=0,H538=""),"",H538/G538)</f>
        <v/>
      </c>
      <c r="S538" s="35" t="str">
        <f aca="false">IF(C538="","",IFERROR(INDEX('Validasi Vendor'!$J$5:$J$505,MATCH(C538,'Validasi Vendor'!$C$5:$C$505,0)),"Belum terdaftar"))</f>
        <v/>
      </c>
      <c r="T538" s="35" t="str">
        <f aca="false">IF(E538="","",IF(L538&lt;&gt;"",IF(EOMONTH(L538,0)&gt;P538,"Dikreditkan lewat batas: periksa","Sudah dikreditkan"),IF(S538&lt;&gt;"Boleh diproses","Titik 1: periksa status vendor",IF(OR(I538&lt;&gt;"Cocok",J538&lt;&gt;"Valid"),"Titik 3: faktur bermasalah",IF(K538="Ya","Titik 2: periksa pembebanan biaya",IF(Q538&lt;0,"Titik 2: lewat batas kredit",IF(Q538&lt;=Parameter!$B$6,"Titik 2: segera kreditkan","Siap dikreditkan")))))))</f>
        <v/>
      </c>
    </row>
    <row r="539" customFormat="false" ht="15" hidden="false" customHeight="false" outlineLevel="0" collapsed="false">
      <c r="A539" s="27"/>
      <c r="B539" s="27"/>
      <c r="C539" s="28"/>
      <c r="D539" s="28"/>
      <c r="E539" s="29"/>
      <c r="F539" s="27"/>
      <c r="G539" s="30"/>
      <c r="H539" s="30"/>
      <c r="I539" s="27"/>
      <c r="J539" s="27"/>
      <c r="K539" s="27"/>
      <c r="L539" s="29"/>
      <c r="M539" s="27"/>
      <c r="N539" s="31" t="str">
        <f aca="false">IF(E539="","",EOMONTH(E539,0))</f>
        <v/>
      </c>
      <c r="O539" s="32" t="str">
        <f aca="false">IF(E539="","",EOMONTH(E539,0)+Parameter!$B$5)</f>
        <v/>
      </c>
      <c r="P539" s="32" t="str">
        <f aca="false">IF(E539="","",EOMONTH(E539,Parameter!$B$4))</f>
        <v/>
      </c>
      <c r="Q539" s="33" t="str">
        <f aca="false">IF(OR(E539="",L539&lt;&gt;""),"",P539-Parameter!$B$9)</f>
        <v/>
      </c>
      <c r="R539" s="34" t="str">
        <f aca="false">IF(OR(G539="",G539=0,H539=""),"",H539/G539)</f>
        <v/>
      </c>
      <c r="S539" s="35" t="str">
        <f aca="false">IF(C539="","",IFERROR(INDEX('Validasi Vendor'!$J$5:$J$505,MATCH(C539,'Validasi Vendor'!$C$5:$C$505,0)),"Belum terdaftar"))</f>
        <v/>
      </c>
      <c r="T539" s="35" t="str">
        <f aca="false">IF(E539="","",IF(L539&lt;&gt;"",IF(EOMONTH(L539,0)&gt;P539,"Dikreditkan lewat batas: periksa","Sudah dikreditkan"),IF(S539&lt;&gt;"Boleh diproses","Titik 1: periksa status vendor",IF(OR(I539&lt;&gt;"Cocok",J539&lt;&gt;"Valid"),"Titik 3: faktur bermasalah",IF(K539="Ya","Titik 2: periksa pembebanan biaya",IF(Q539&lt;0,"Titik 2: lewat batas kredit",IF(Q539&lt;=Parameter!$B$6,"Titik 2: segera kreditkan","Siap dikreditkan")))))))</f>
        <v/>
      </c>
    </row>
    <row r="540" customFormat="false" ht="15" hidden="false" customHeight="false" outlineLevel="0" collapsed="false">
      <c r="A540" s="27"/>
      <c r="B540" s="27"/>
      <c r="C540" s="28"/>
      <c r="D540" s="28"/>
      <c r="E540" s="29"/>
      <c r="F540" s="27"/>
      <c r="G540" s="30"/>
      <c r="H540" s="30"/>
      <c r="I540" s="27"/>
      <c r="J540" s="27"/>
      <c r="K540" s="27"/>
      <c r="L540" s="29"/>
      <c r="M540" s="27"/>
      <c r="N540" s="31" t="str">
        <f aca="false">IF(E540="","",EOMONTH(E540,0))</f>
        <v/>
      </c>
      <c r="O540" s="32" t="str">
        <f aca="false">IF(E540="","",EOMONTH(E540,0)+Parameter!$B$5)</f>
        <v/>
      </c>
      <c r="P540" s="32" t="str">
        <f aca="false">IF(E540="","",EOMONTH(E540,Parameter!$B$4))</f>
        <v/>
      </c>
      <c r="Q540" s="33" t="str">
        <f aca="false">IF(OR(E540="",L540&lt;&gt;""),"",P540-Parameter!$B$9)</f>
        <v/>
      </c>
      <c r="R540" s="34" t="str">
        <f aca="false">IF(OR(G540="",G540=0,H540=""),"",H540/G540)</f>
        <v/>
      </c>
      <c r="S540" s="35" t="str">
        <f aca="false">IF(C540="","",IFERROR(INDEX('Validasi Vendor'!$J$5:$J$505,MATCH(C540,'Validasi Vendor'!$C$5:$C$505,0)),"Belum terdaftar"))</f>
        <v/>
      </c>
      <c r="T540" s="35" t="str">
        <f aca="false">IF(E540="","",IF(L540&lt;&gt;"",IF(EOMONTH(L540,0)&gt;P540,"Dikreditkan lewat batas: periksa","Sudah dikreditkan"),IF(S540&lt;&gt;"Boleh diproses","Titik 1: periksa status vendor",IF(OR(I540&lt;&gt;"Cocok",J540&lt;&gt;"Valid"),"Titik 3: faktur bermasalah",IF(K540="Ya","Titik 2: periksa pembebanan biaya",IF(Q540&lt;0,"Titik 2: lewat batas kredit",IF(Q540&lt;=Parameter!$B$6,"Titik 2: segera kreditkan","Siap dikreditkan")))))))</f>
        <v/>
      </c>
    </row>
    <row r="541" customFormat="false" ht="15" hidden="false" customHeight="false" outlineLevel="0" collapsed="false">
      <c r="A541" s="27"/>
      <c r="B541" s="27"/>
      <c r="C541" s="28"/>
      <c r="D541" s="28"/>
      <c r="E541" s="29"/>
      <c r="F541" s="27"/>
      <c r="G541" s="30"/>
      <c r="H541" s="30"/>
      <c r="I541" s="27"/>
      <c r="J541" s="27"/>
      <c r="K541" s="27"/>
      <c r="L541" s="29"/>
      <c r="M541" s="27"/>
      <c r="N541" s="31" t="str">
        <f aca="false">IF(E541="","",EOMONTH(E541,0))</f>
        <v/>
      </c>
      <c r="O541" s="32" t="str">
        <f aca="false">IF(E541="","",EOMONTH(E541,0)+Parameter!$B$5)</f>
        <v/>
      </c>
      <c r="P541" s="32" t="str">
        <f aca="false">IF(E541="","",EOMONTH(E541,Parameter!$B$4))</f>
        <v/>
      </c>
      <c r="Q541" s="33" t="str">
        <f aca="false">IF(OR(E541="",L541&lt;&gt;""),"",P541-Parameter!$B$9)</f>
        <v/>
      </c>
      <c r="R541" s="34" t="str">
        <f aca="false">IF(OR(G541="",G541=0,H541=""),"",H541/G541)</f>
        <v/>
      </c>
      <c r="S541" s="35" t="str">
        <f aca="false">IF(C541="","",IFERROR(INDEX('Validasi Vendor'!$J$5:$J$505,MATCH(C541,'Validasi Vendor'!$C$5:$C$505,0)),"Belum terdaftar"))</f>
        <v/>
      </c>
      <c r="T541" s="35" t="str">
        <f aca="false">IF(E541="","",IF(L541&lt;&gt;"",IF(EOMONTH(L541,0)&gt;P541,"Dikreditkan lewat batas: periksa","Sudah dikreditkan"),IF(S541&lt;&gt;"Boleh diproses","Titik 1: periksa status vendor",IF(OR(I541&lt;&gt;"Cocok",J541&lt;&gt;"Valid"),"Titik 3: faktur bermasalah",IF(K541="Ya","Titik 2: periksa pembebanan biaya",IF(Q541&lt;0,"Titik 2: lewat batas kredit",IF(Q541&lt;=Parameter!$B$6,"Titik 2: segera kreditkan","Siap dikreditkan")))))))</f>
        <v/>
      </c>
    </row>
    <row r="542" customFormat="false" ht="15" hidden="false" customHeight="false" outlineLevel="0" collapsed="false">
      <c r="A542" s="27"/>
      <c r="B542" s="27"/>
      <c r="C542" s="28"/>
      <c r="D542" s="28"/>
      <c r="E542" s="29"/>
      <c r="F542" s="27"/>
      <c r="G542" s="30"/>
      <c r="H542" s="30"/>
      <c r="I542" s="27"/>
      <c r="J542" s="27"/>
      <c r="K542" s="27"/>
      <c r="L542" s="29"/>
      <c r="M542" s="27"/>
      <c r="N542" s="31" t="str">
        <f aca="false">IF(E542="","",EOMONTH(E542,0))</f>
        <v/>
      </c>
      <c r="O542" s="32" t="str">
        <f aca="false">IF(E542="","",EOMONTH(E542,0)+Parameter!$B$5)</f>
        <v/>
      </c>
      <c r="P542" s="32" t="str">
        <f aca="false">IF(E542="","",EOMONTH(E542,Parameter!$B$4))</f>
        <v/>
      </c>
      <c r="Q542" s="33" t="str">
        <f aca="false">IF(OR(E542="",L542&lt;&gt;""),"",P542-Parameter!$B$9)</f>
        <v/>
      </c>
      <c r="R542" s="34" t="str">
        <f aca="false">IF(OR(G542="",G542=0,H542=""),"",H542/G542)</f>
        <v/>
      </c>
      <c r="S542" s="35" t="str">
        <f aca="false">IF(C542="","",IFERROR(INDEX('Validasi Vendor'!$J$5:$J$505,MATCH(C542,'Validasi Vendor'!$C$5:$C$505,0)),"Belum terdaftar"))</f>
        <v/>
      </c>
      <c r="T542" s="35" t="str">
        <f aca="false">IF(E542="","",IF(L542&lt;&gt;"",IF(EOMONTH(L542,0)&gt;P542,"Dikreditkan lewat batas: periksa","Sudah dikreditkan"),IF(S542&lt;&gt;"Boleh diproses","Titik 1: periksa status vendor",IF(OR(I542&lt;&gt;"Cocok",J542&lt;&gt;"Valid"),"Titik 3: faktur bermasalah",IF(K542="Ya","Titik 2: periksa pembebanan biaya",IF(Q542&lt;0,"Titik 2: lewat batas kredit",IF(Q542&lt;=Parameter!$B$6,"Titik 2: segera kreditkan","Siap dikreditkan")))))))</f>
        <v/>
      </c>
    </row>
    <row r="543" customFormat="false" ht="15" hidden="false" customHeight="false" outlineLevel="0" collapsed="false">
      <c r="A543" s="27"/>
      <c r="B543" s="27"/>
      <c r="C543" s="28"/>
      <c r="D543" s="28"/>
      <c r="E543" s="29"/>
      <c r="F543" s="27"/>
      <c r="G543" s="30"/>
      <c r="H543" s="30"/>
      <c r="I543" s="27"/>
      <c r="J543" s="27"/>
      <c r="K543" s="27"/>
      <c r="L543" s="29"/>
      <c r="M543" s="27"/>
      <c r="N543" s="31" t="str">
        <f aca="false">IF(E543="","",EOMONTH(E543,0))</f>
        <v/>
      </c>
      <c r="O543" s="32" t="str">
        <f aca="false">IF(E543="","",EOMONTH(E543,0)+Parameter!$B$5)</f>
        <v/>
      </c>
      <c r="P543" s="32" t="str">
        <f aca="false">IF(E543="","",EOMONTH(E543,Parameter!$B$4))</f>
        <v/>
      </c>
      <c r="Q543" s="33" t="str">
        <f aca="false">IF(OR(E543="",L543&lt;&gt;""),"",P543-Parameter!$B$9)</f>
        <v/>
      </c>
      <c r="R543" s="34" t="str">
        <f aca="false">IF(OR(G543="",G543=0,H543=""),"",H543/G543)</f>
        <v/>
      </c>
      <c r="S543" s="35" t="str">
        <f aca="false">IF(C543="","",IFERROR(INDEX('Validasi Vendor'!$J$5:$J$505,MATCH(C543,'Validasi Vendor'!$C$5:$C$505,0)),"Belum terdaftar"))</f>
        <v/>
      </c>
      <c r="T543" s="35" t="str">
        <f aca="false">IF(E543="","",IF(L543&lt;&gt;"",IF(EOMONTH(L543,0)&gt;P543,"Dikreditkan lewat batas: periksa","Sudah dikreditkan"),IF(S543&lt;&gt;"Boleh diproses","Titik 1: periksa status vendor",IF(OR(I543&lt;&gt;"Cocok",J543&lt;&gt;"Valid"),"Titik 3: faktur bermasalah",IF(K543="Ya","Titik 2: periksa pembebanan biaya",IF(Q543&lt;0,"Titik 2: lewat batas kredit",IF(Q543&lt;=Parameter!$B$6,"Titik 2: segera kreditkan","Siap dikreditkan")))))))</f>
        <v/>
      </c>
    </row>
    <row r="544" customFormat="false" ht="15" hidden="false" customHeight="false" outlineLevel="0" collapsed="false">
      <c r="A544" s="27"/>
      <c r="B544" s="27"/>
      <c r="C544" s="28"/>
      <c r="D544" s="28"/>
      <c r="E544" s="29"/>
      <c r="F544" s="27"/>
      <c r="G544" s="30"/>
      <c r="H544" s="30"/>
      <c r="I544" s="27"/>
      <c r="J544" s="27"/>
      <c r="K544" s="27"/>
      <c r="L544" s="29"/>
      <c r="M544" s="27"/>
      <c r="N544" s="31" t="str">
        <f aca="false">IF(E544="","",EOMONTH(E544,0))</f>
        <v/>
      </c>
      <c r="O544" s="32" t="str">
        <f aca="false">IF(E544="","",EOMONTH(E544,0)+Parameter!$B$5)</f>
        <v/>
      </c>
      <c r="P544" s="32" t="str">
        <f aca="false">IF(E544="","",EOMONTH(E544,Parameter!$B$4))</f>
        <v/>
      </c>
      <c r="Q544" s="33" t="str">
        <f aca="false">IF(OR(E544="",L544&lt;&gt;""),"",P544-Parameter!$B$9)</f>
        <v/>
      </c>
      <c r="R544" s="34" t="str">
        <f aca="false">IF(OR(G544="",G544=0,H544=""),"",H544/G544)</f>
        <v/>
      </c>
      <c r="S544" s="35" t="str">
        <f aca="false">IF(C544="","",IFERROR(INDEX('Validasi Vendor'!$J$5:$J$505,MATCH(C544,'Validasi Vendor'!$C$5:$C$505,0)),"Belum terdaftar"))</f>
        <v/>
      </c>
      <c r="T544" s="35" t="str">
        <f aca="false">IF(E544="","",IF(L544&lt;&gt;"",IF(EOMONTH(L544,0)&gt;P544,"Dikreditkan lewat batas: periksa","Sudah dikreditkan"),IF(S544&lt;&gt;"Boleh diproses","Titik 1: periksa status vendor",IF(OR(I544&lt;&gt;"Cocok",J544&lt;&gt;"Valid"),"Titik 3: faktur bermasalah",IF(K544="Ya","Titik 2: periksa pembebanan biaya",IF(Q544&lt;0,"Titik 2: lewat batas kredit",IF(Q544&lt;=Parameter!$B$6,"Titik 2: segera kreditkan","Siap dikreditkan")))))))</f>
        <v/>
      </c>
    </row>
    <row r="545" customFormat="false" ht="15" hidden="false" customHeight="false" outlineLevel="0" collapsed="false">
      <c r="A545" s="27"/>
      <c r="B545" s="27"/>
      <c r="C545" s="28"/>
      <c r="D545" s="28"/>
      <c r="E545" s="29"/>
      <c r="F545" s="27"/>
      <c r="G545" s="30"/>
      <c r="H545" s="30"/>
      <c r="I545" s="27"/>
      <c r="J545" s="27"/>
      <c r="K545" s="27"/>
      <c r="L545" s="29"/>
      <c r="M545" s="27"/>
      <c r="N545" s="31" t="str">
        <f aca="false">IF(E545="","",EOMONTH(E545,0))</f>
        <v/>
      </c>
      <c r="O545" s="32" t="str">
        <f aca="false">IF(E545="","",EOMONTH(E545,0)+Parameter!$B$5)</f>
        <v/>
      </c>
      <c r="P545" s="32" t="str">
        <f aca="false">IF(E545="","",EOMONTH(E545,Parameter!$B$4))</f>
        <v/>
      </c>
      <c r="Q545" s="33" t="str">
        <f aca="false">IF(OR(E545="",L545&lt;&gt;""),"",P545-Parameter!$B$9)</f>
        <v/>
      </c>
      <c r="R545" s="34" t="str">
        <f aca="false">IF(OR(G545="",G545=0,H545=""),"",H545/G545)</f>
        <v/>
      </c>
      <c r="S545" s="35" t="str">
        <f aca="false">IF(C545="","",IFERROR(INDEX('Validasi Vendor'!$J$5:$J$505,MATCH(C545,'Validasi Vendor'!$C$5:$C$505,0)),"Belum terdaftar"))</f>
        <v/>
      </c>
      <c r="T545" s="35" t="str">
        <f aca="false">IF(E545="","",IF(L545&lt;&gt;"",IF(EOMONTH(L545,0)&gt;P545,"Dikreditkan lewat batas: periksa","Sudah dikreditkan"),IF(S545&lt;&gt;"Boleh diproses","Titik 1: periksa status vendor",IF(OR(I545&lt;&gt;"Cocok",J545&lt;&gt;"Valid"),"Titik 3: faktur bermasalah",IF(K545="Ya","Titik 2: periksa pembebanan biaya",IF(Q545&lt;0,"Titik 2: lewat batas kredit",IF(Q545&lt;=Parameter!$B$6,"Titik 2: segera kreditkan","Siap dikreditkan")))))))</f>
        <v/>
      </c>
    </row>
    <row r="546" customFormat="false" ht="15" hidden="false" customHeight="false" outlineLevel="0" collapsed="false">
      <c r="A546" s="27"/>
      <c r="B546" s="27"/>
      <c r="C546" s="28"/>
      <c r="D546" s="28"/>
      <c r="E546" s="29"/>
      <c r="F546" s="27"/>
      <c r="G546" s="30"/>
      <c r="H546" s="30"/>
      <c r="I546" s="27"/>
      <c r="J546" s="27"/>
      <c r="K546" s="27"/>
      <c r="L546" s="29"/>
      <c r="M546" s="27"/>
      <c r="N546" s="31" t="str">
        <f aca="false">IF(E546="","",EOMONTH(E546,0))</f>
        <v/>
      </c>
      <c r="O546" s="32" t="str">
        <f aca="false">IF(E546="","",EOMONTH(E546,0)+Parameter!$B$5)</f>
        <v/>
      </c>
      <c r="P546" s="32" t="str">
        <f aca="false">IF(E546="","",EOMONTH(E546,Parameter!$B$4))</f>
        <v/>
      </c>
      <c r="Q546" s="33" t="str">
        <f aca="false">IF(OR(E546="",L546&lt;&gt;""),"",P546-Parameter!$B$9)</f>
        <v/>
      </c>
      <c r="R546" s="34" t="str">
        <f aca="false">IF(OR(G546="",G546=0,H546=""),"",H546/G546)</f>
        <v/>
      </c>
      <c r="S546" s="35" t="str">
        <f aca="false">IF(C546="","",IFERROR(INDEX('Validasi Vendor'!$J$5:$J$505,MATCH(C546,'Validasi Vendor'!$C$5:$C$505,0)),"Belum terdaftar"))</f>
        <v/>
      </c>
      <c r="T546" s="35" t="str">
        <f aca="false">IF(E546="","",IF(L546&lt;&gt;"",IF(EOMONTH(L546,0)&gt;P546,"Dikreditkan lewat batas: periksa","Sudah dikreditkan"),IF(S546&lt;&gt;"Boleh diproses","Titik 1: periksa status vendor",IF(OR(I546&lt;&gt;"Cocok",J546&lt;&gt;"Valid"),"Titik 3: faktur bermasalah",IF(K546="Ya","Titik 2: periksa pembebanan biaya",IF(Q546&lt;0,"Titik 2: lewat batas kredit",IF(Q546&lt;=Parameter!$B$6,"Titik 2: segera kreditkan","Siap dikreditkan")))))))</f>
        <v/>
      </c>
    </row>
    <row r="547" customFormat="false" ht="15" hidden="false" customHeight="false" outlineLevel="0" collapsed="false">
      <c r="A547" s="27"/>
      <c r="B547" s="27"/>
      <c r="C547" s="28"/>
      <c r="D547" s="28"/>
      <c r="E547" s="29"/>
      <c r="F547" s="27"/>
      <c r="G547" s="30"/>
      <c r="H547" s="30"/>
      <c r="I547" s="27"/>
      <c r="J547" s="27"/>
      <c r="K547" s="27"/>
      <c r="L547" s="29"/>
      <c r="M547" s="27"/>
      <c r="N547" s="31" t="str">
        <f aca="false">IF(E547="","",EOMONTH(E547,0))</f>
        <v/>
      </c>
      <c r="O547" s="32" t="str">
        <f aca="false">IF(E547="","",EOMONTH(E547,0)+Parameter!$B$5)</f>
        <v/>
      </c>
      <c r="P547" s="32" t="str">
        <f aca="false">IF(E547="","",EOMONTH(E547,Parameter!$B$4))</f>
        <v/>
      </c>
      <c r="Q547" s="33" t="str">
        <f aca="false">IF(OR(E547="",L547&lt;&gt;""),"",P547-Parameter!$B$9)</f>
        <v/>
      </c>
      <c r="R547" s="34" t="str">
        <f aca="false">IF(OR(G547="",G547=0,H547=""),"",H547/G547)</f>
        <v/>
      </c>
      <c r="S547" s="35" t="str">
        <f aca="false">IF(C547="","",IFERROR(INDEX('Validasi Vendor'!$J$5:$J$505,MATCH(C547,'Validasi Vendor'!$C$5:$C$505,0)),"Belum terdaftar"))</f>
        <v/>
      </c>
      <c r="T547" s="35" t="str">
        <f aca="false">IF(E547="","",IF(L547&lt;&gt;"",IF(EOMONTH(L547,0)&gt;P547,"Dikreditkan lewat batas: periksa","Sudah dikreditkan"),IF(S547&lt;&gt;"Boleh diproses","Titik 1: periksa status vendor",IF(OR(I547&lt;&gt;"Cocok",J547&lt;&gt;"Valid"),"Titik 3: faktur bermasalah",IF(K547="Ya","Titik 2: periksa pembebanan biaya",IF(Q547&lt;0,"Titik 2: lewat batas kredit",IF(Q547&lt;=Parameter!$B$6,"Titik 2: segera kreditkan","Siap dikreditkan")))))))</f>
        <v/>
      </c>
    </row>
    <row r="548" customFormat="false" ht="15" hidden="false" customHeight="false" outlineLevel="0" collapsed="false">
      <c r="A548" s="27"/>
      <c r="B548" s="27"/>
      <c r="C548" s="28"/>
      <c r="D548" s="28"/>
      <c r="E548" s="29"/>
      <c r="F548" s="27"/>
      <c r="G548" s="30"/>
      <c r="H548" s="30"/>
      <c r="I548" s="27"/>
      <c r="J548" s="27"/>
      <c r="K548" s="27"/>
      <c r="L548" s="29"/>
      <c r="M548" s="27"/>
      <c r="N548" s="31" t="str">
        <f aca="false">IF(E548="","",EOMONTH(E548,0))</f>
        <v/>
      </c>
      <c r="O548" s="32" t="str">
        <f aca="false">IF(E548="","",EOMONTH(E548,0)+Parameter!$B$5)</f>
        <v/>
      </c>
      <c r="P548" s="32" t="str">
        <f aca="false">IF(E548="","",EOMONTH(E548,Parameter!$B$4))</f>
        <v/>
      </c>
      <c r="Q548" s="33" t="str">
        <f aca="false">IF(OR(E548="",L548&lt;&gt;""),"",P548-Parameter!$B$9)</f>
        <v/>
      </c>
      <c r="R548" s="34" t="str">
        <f aca="false">IF(OR(G548="",G548=0,H548=""),"",H548/G548)</f>
        <v/>
      </c>
      <c r="S548" s="35" t="str">
        <f aca="false">IF(C548="","",IFERROR(INDEX('Validasi Vendor'!$J$5:$J$505,MATCH(C548,'Validasi Vendor'!$C$5:$C$505,0)),"Belum terdaftar"))</f>
        <v/>
      </c>
      <c r="T548" s="35" t="str">
        <f aca="false">IF(E548="","",IF(L548&lt;&gt;"",IF(EOMONTH(L548,0)&gt;P548,"Dikreditkan lewat batas: periksa","Sudah dikreditkan"),IF(S548&lt;&gt;"Boleh diproses","Titik 1: periksa status vendor",IF(OR(I548&lt;&gt;"Cocok",J548&lt;&gt;"Valid"),"Titik 3: faktur bermasalah",IF(K548="Ya","Titik 2: periksa pembebanan biaya",IF(Q548&lt;0,"Titik 2: lewat batas kredit",IF(Q548&lt;=Parameter!$B$6,"Titik 2: segera kreditkan","Siap dikreditkan")))))))</f>
        <v/>
      </c>
    </row>
    <row r="549" customFormat="false" ht="15" hidden="false" customHeight="false" outlineLevel="0" collapsed="false">
      <c r="A549" s="27"/>
      <c r="B549" s="27"/>
      <c r="C549" s="28"/>
      <c r="D549" s="28"/>
      <c r="E549" s="29"/>
      <c r="F549" s="27"/>
      <c r="G549" s="30"/>
      <c r="H549" s="30"/>
      <c r="I549" s="27"/>
      <c r="J549" s="27"/>
      <c r="K549" s="27"/>
      <c r="L549" s="29"/>
      <c r="M549" s="27"/>
      <c r="N549" s="31" t="str">
        <f aca="false">IF(E549="","",EOMONTH(E549,0))</f>
        <v/>
      </c>
      <c r="O549" s="32" t="str">
        <f aca="false">IF(E549="","",EOMONTH(E549,0)+Parameter!$B$5)</f>
        <v/>
      </c>
      <c r="P549" s="32" t="str">
        <f aca="false">IF(E549="","",EOMONTH(E549,Parameter!$B$4))</f>
        <v/>
      </c>
      <c r="Q549" s="33" t="str">
        <f aca="false">IF(OR(E549="",L549&lt;&gt;""),"",P549-Parameter!$B$9)</f>
        <v/>
      </c>
      <c r="R549" s="34" t="str">
        <f aca="false">IF(OR(G549="",G549=0,H549=""),"",H549/G549)</f>
        <v/>
      </c>
      <c r="S549" s="35" t="str">
        <f aca="false">IF(C549="","",IFERROR(INDEX('Validasi Vendor'!$J$5:$J$505,MATCH(C549,'Validasi Vendor'!$C$5:$C$505,0)),"Belum terdaftar"))</f>
        <v/>
      </c>
      <c r="T549" s="35" t="str">
        <f aca="false">IF(E549="","",IF(L549&lt;&gt;"",IF(EOMONTH(L549,0)&gt;P549,"Dikreditkan lewat batas: periksa","Sudah dikreditkan"),IF(S549&lt;&gt;"Boleh diproses","Titik 1: periksa status vendor",IF(OR(I549&lt;&gt;"Cocok",J549&lt;&gt;"Valid"),"Titik 3: faktur bermasalah",IF(K549="Ya","Titik 2: periksa pembebanan biaya",IF(Q549&lt;0,"Titik 2: lewat batas kredit",IF(Q549&lt;=Parameter!$B$6,"Titik 2: segera kreditkan","Siap dikreditkan")))))))</f>
        <v/>
      </c>
    </row>
    <row r="550" customFormat="false" ht="15" hidden="false" customHeight="false" outlineLevel="0" collapsed="false">
      <c r="A550" s="27"/>
      <c r="B550" s="27"/>
      <c r="C550" s="28"/>
      <c r="D550" s="28"/>
      <c r="E550" s="29"/>
      <c r="F550" s="27"/>
      <c r="G550" s="30"/>
      <c r="H550" s="30"/>
      <c r="I550" s="27"/>
      <c r="J550" s="27"/>
      <c r="K550" s="27"/>
      <c r="L550" s="29"/>
      <c r="M550" s="27"/>
      <c r="N550" s="31" t="str">
        <f aca="false">IF(E550="","",EOMONTH(E550,0))</f>
        <v/>
      </c>
      <c r="O550" s="32" t="str">
        <f aca="false">IF(E550="","",EOMONTH(E550,0)+Parameter!$B$5)</f>
        <v/>
      </c>
      <c r="P550" s="32" t="str">
        <f aca="false">IF(E550="","",EOMONTH(E550,Parameter!$B$4))</f>
        <v/>
      </c>
      <c r="Q550" s="33" t="str">
        <f aca="false">IF(OR(E550="",L550&lt;&gt;""),"",P550-Parameter!$B$9)</f>
        <v/>
      </c>
      <c r="R550" s="34" t="str">
        <f aca="false">IF(OR(G550="",G550=0,H550=""),"",H550/G550)</f>
        <v/>
      </c>
      <c r="S550" s="35" t="str">
        <f aca="false">IF(C550="","",IFERROR(INDEX('Validasi Vendor'!$J$5:$J$505,MATCH(C550,'Validasi Vendor'!$C$5:$C$505,0)),"Belum terdaftar"))</f>
        <v/>
      </c>
      <c r="T550" s="35" t="str">
        <f aca="false">IF(E550="","",IF(L550&lt;&gt;"",IF(EOMONTH(L550,0)&gt;P550,"Dikreditkan lewat batas: periksa","Sudah dikreditkan"),IF(S550&lt;&gt;"Boleh diproses","Titik 1: periksa status vendor",IF(OR(I550&lt;&gt;"Cocok",J550&lt;&gt;"Valid"),"Titik 3: faktur bermasalah",IF(K550="Ya","Titik 2: periksa pembebanan biaya",IF(Q550&lt;0,"Titik 2: lewat batas kredit",IF(Q550&lt;=Parameter!$B$6,"Titik 2: segera kreditkan","Siap dikreditkan")))))))</f>
        <v/>
      </c>
    </row>
    <row r="551" customFormat="false" ht="15" hidden="false" customHeight="false" outlineLevel="0" collapsed="false">
      <c r="A551" s="27"/>
      <c r="B551" s="27"/>
      <c r="C551" s="28"/>
      <c r="D551" s="28"/>
      <c r="E551" s="29"/>
      <c r="F551" s="27"/>
      <c r="G551" s="30"/>
      <c r="H551" s="30"/>
      <c r="I551" s="27"/>
      <c r="J551" s="27"/>
      <c r="K551" s="27"/>
      <c r="L551" s="29"/>
      <c r="M551" s="27"/>
      <c r="N551" s="31" t="str">
        <f aca="false">IF(E551="","",EOMONTH(E551,0))</f>
        <v/>
      </c>
      <c r="O551" s="32" t="str">
        <f aca="false">IF(E551="","",EOMONTH(E551,0)+Parameter!$B$5)</f>
        <v/>
      </c>
      <c r="P551" s="32" t="str">
        <f aca="false">IF(E551="","",EOMONTH(E551,Parameter!$B$4))</f>
        <v/>
      </c>
      <c r="Q551" s="33" t="str">
        <f aca="false">IF(OR(E551="",L551&lt;&gt;""),"",P551-Parameter!$B$9)</f>
        <v/>
      </c>
      <c r="R551" s="34" t="str">
        <f aca="false">IF(OR(G551="",G551=0,H551=""),"",H551/G551)</f>
        <v/>
      </c>
      <c r="S551" s="35" t="str">
        <f aca="false">IF(C551="","",IFERROR(INDEX('Validasi Vendor'!$J$5:$J$505,MATCH(C551,'Validasi Vendor'!$C$5:$C$505,0)),"Belum terdaftar"))</f>
        <v/>
      </c>
      <c r="T551" s="35" t="str">
        <f aca="false">IF(E551="","",IF(L551&lt;&gt;"",IF(EOMONTH(L551,0)&gt;P551,"Dikreditkan lewat batas: periksa","Sudah dikreditkan"),IF(S551&lt;&gt;"Boleh diproses","Titik 1: periksa status vendor",IF(OR(I551&lt;&gt;"Cocok",J551&lt;&gt;"Valid"),"Titik 3: faktur bermasalah",IF(K551="Ya","Titik 2: periksa pembebanan biaya",IF(Q551&lt;0,"Titik 2: lewat batas kredit",IF(Q551&lt;=Parameter!$B$6,"Titik 2: segera kreditkan","Siap dikreditkan")))))))</f>
        <v/>
      </c>
    </row>
    <row r="552" customFormat="false" ht="15" hidden="false" customHeight="false" outlineLevel="0" collapsed="false">
      <c r="A552" s="27"/>
      <c r="B552" s="27"/>
      <c r="C552" s="28"/>
      <c r="D552" s="28"/>
      <c r="E552" s="29"/>
      <c r="F552" s="27"/>
      <c r="G552" s="30"/>
      <c r="H552" s="30"/>
      <c r="I552" s="27"/>
      <c r="J552" s="27"/>
      <c r="K552" s="27"/>
      <c r="L552" s="29"/>
      <c r="M552" s="27"/>
      <c r="N552" s="31" t="str">
        <f aca="false">IF(E552="","",EOMONTH(E552,0))</f>
        <v/>
      </c>
      <c r="O552" s="32" t="str">
        <f aca="false">IF(E552="","",EOMONTH(E552,0)+Parameter!$B$5)</f>
        <v/>
      </c>
      <c r="P552" s="32" t="str">
        <f aca="false">IF(E552="","",EOMONTH(E552,Parameter!$B$4))</f>
        <v/>
      </c>
      <c r="Q552" s="33" t="str">
        <f aca="false">IF(OR(E552="",L552&lt;&gt;""),"",P552-Parameter!$B$9)</f>
        <v/>
      </c>
      <c r="R552" s="34" t="str">
        <f aca="false">IF(OR(G552="",G552=0,H552=""),"",H552/G552)</f>
        <v/>
      </c>
      <c r="S552" s="35" t="str">
        <f aca="false">IF(C552="","",IFERROR(INDEX('Validasi Vendor'!$J$5:$J$505,MATCH(C552,'Validasi Vendor'!$C$5:$C$505,0)),"Belum terdaftar"))</f>
        <v/>
      </c>
      <c r="T552" s="35" t="str">
        <f aca="false">IF(E552="","",IF(L552&lt;&gt;"",IF(EOMONTH(L552,0)&gt;P552,"Dikreditkan lewat batas: periksa","Sudah dikreditkan"),IF(S552&lt;&gt;"Boleh diproses","Titik 1: periksa status vendor",IF(OR(I552&lt;&gt;"Cocok",J552&lt;&gt;"Valid"),"Titik 3: faktur bermasalah",IF(K552="Ya","Titik 2: periksa pembebanan biaya",IF(Q552&lt;0,"Titik 2: lewat batas kredit",IF(Q552&lt;=Parameter!$B$6,"Titik 2: segera kreditkan","Siap dikreditkan")))))))</f>
        <v/>
      </c>
    </row>
    <row r="553" customFormat="false" ht="15" hidden="false" customHeight="false" outlineLevel="0" collapsed="false">
      <c r="A553" s="27"/>
      <c r="B553" s="27"/>
      <c r="C553" s="28"/>
      <c r="D553" s="28"/>
      <c r="E553" s="29"/>
      <c r="F553" s="27"/>
      <c r="G553" s="30"/>
      <c r="H553" s="30"/>
      <c r="I553" s="27"/>
      <c r="J553" s="27"/>
      <c r="K553" s="27"/>
      <c r="L553" s="29"/>
      <c r="M553" s="27"/>
      <c r="N553" s="31" t="str">
        <f aca="false">IF(E553="","",EOMONTH(E553,0))</f>
        <v/>
      </c>
      <c r="O553" s="32" t="str">
        <f aca="false">IF(E553="","",EOMONTH(E553,0)+Parameter!$B$5)</f>
        <v/>
      </c>
      <c r="P553" s="32" t="str">
        <f aca="false">IF(E553="","",EOMONTH(E553,Parameter!$B$4))</f>
        <v/>
      </c>
      <c r="Q553" s="33" t="str">
        <f aca="false">IF(OR(E553="",L553&lt;&gt;""),"",P553-Parameter!$B$9)</f>
        <v/>
      </c>
      <c r="R553" s="34" t="str">
        <f aca="false">IF(OR(G553="",G553=0,H553=""),"",H553/G553)</f>
        <v/>
      </c>
      <c r="S553" s="35" t="str">
        <f aca="false">IF(C553="","",IFERROR(INDEX('Validasi Vendor'!$J$5:$J$505,MATCH(C553,'Validasi Vendor'!$C$5:$C$505,0)),"Belum terdaftar"))</f>
        <v/>
      </c>
      <c r="T553" s="35" t="str">
        <f aca="false">IF(E553="","",IF(L553&lt;&gt;"",IF(EOMONTH(L553,0)&gt;P553,"Dikreditkan lewat batas: periksa","Sudah dikreditkan"),IF(S553&lt;&gt;"Boleh diproses","Titik 1: periksa status vendor",IF(OR(I553&lt;&gt;"Cocok",J553&lt;&gt;"Valid"),"Titik 3: faktur bermasalah",IF(K553="Ya","Titik 2: periksa pembebanan biaya",IF(Q553&lt;0,"Titik 2: lewat batas kredit",IF(Q553&lt;=Parameter!$B$6,"Titik 2: segera kreditkan","Siap dikreditkan")))))))</f>
        <v/>
      </c>
    </row>
    <row r="554" customFormat="false" ht="15" hidden="false" customHeight="false" outlineLevel="0" collapsed="false">
      <c r="A554" s="27"/>
      <c r="B554" s="27"/>
      <c r="C554" s="28"/>
      <c r="D554" s="28"/>
      <c r="E554" s="29"/>
      <c r="F554" s="27"/>
      <c r="G554" s="30"/>
      <c r="H554" s="30"/>
      <c r="I554" s="27"/>
      <c r="J554" s="27"/>
      <c r="K554" s="27"/>
      <c r="L554" s="29"/>
      <c r="M554" s="27"/>
      <c r="N554" s="31" t="str">
        <f aca="false">IF(E554="","",EOMONTH(E554,0))</f>
        <v/>
      </c>
      <c r="O554" s="32" t="str">
        <f aca="false">IF(E554="","",EOMONTH(E554,0)+Parameter!$B$5)</f>
        <v/>
      </c>
      <c r="P554" s="32" t="str">
        <f aca="false">IF(E554="","",EOMONTH(E554,Parameter!$B$4))</f>
        <v/>
      </c>
      <c r="Q554" s="33" t="str">
        <f aca="false">IF(OR(E554="",L554&lt;&gt;""),"",P554-Parameter!$B$9)</f>
        <v/>
      </c>
      <c r="R554" s="34" t="str">
        <f aca="false">IF(OR(G554="",G554=0,H554=""),"",H554/G554)</f>
        <v/>
      </c>
      <c r="S554" s="35" t="str">
        <f aca="false">IF(C554="","",IFERROR(INDEX('Validasi Vendor'!$J$5:$J$505,MATCH(C554,'Validasi Vendor'!$C$5:$C$505,0)),"Belum terdaftar"))</f>
        <v/>
      </c>
      <c r="T554" s="35" t="str">
        <f aca="false">IF(E554="","",IF(L554&lt;&gt;"",IF(EOMONTH(L554,0)&gt;P554,"Dikreditkan lewat batas: periksa","Sudah dikreditkan"),IF(S554&lt;&gt;"Boleh diproses","Titik 1: periksa status vendor",IF(OR(I554&lt;&gt;"Cocok",J554&lt;&gt;"Valid"),"Titik 3: faktur bermasalah",IF(K554="Ya","Titik 2: periksa pembebanan biaya",IF(Q554&lt;0,"Titik 2: lewat batas kredit",IF(Q554&lt;=Parameter!$B$6,"Titik 2: segera kreditkan","Siap dikreditkan")))))))</f>
        <v/>
      </c>
    </row>
    <row r="555" customFormat="false" ht="15" hidden="false" customHeight="false" outlineLevel="0" collapsed="false">
      <c r="A555" s="27"/>
      <c r="B555" s="27"/>
      <c r="C555" s="28"/>
      <c r="D555" s="28"/>
      <c r="E555" s="29"/>
      <c r="F555" s="27"/>
      <c r="G555" s="30"/>
      <c r="H555" s="30"/>
      <c r="I555" s="27"/>
      <c r="J555" s="27"/>
      <c r="K555" s="27"/>
      <c r="L555" s="29"/>
      <c r="M555" s="27"/>
      <c r="N555" s="31" t="str">
        <f aca="false">IF(E555="","",EOMONTH(E555,0))</f>
        <v/>
      </c>
      <c r="O555" s="32" t="str">
        <f aca="false">IF(E555="","",EOMONTH(E555,0)+Parameter!$B$5)</f>
        <v/>
      </c>
      <c r="P555" s="32" t="str">
        <f aca="false">IF(E555="","",EOMONTH(E555,Parameter!$B$4))</f>
        <v/>
      </c>
      <c r="Q555" s="33" t="str">
        <f aca="false">IF(OR(E555="",L555&lt;&gt;""),"",P555-Parameter!$B$9)</f>
        <v/>
      </c>
      <c r="R555" s="34" t="str">
        <f aca="false">IF(OR(G555="",G555=0,H555=""),"",H555/G555)</f>
        <v/>
      </c>
      <c r="S555" s="35" t="str">
        <f aca="false">IF(C555="","",IFERROR(INDEX('Validasi Vendor'!$J$5:$J$505,MATCH(C555,'Validasi Vendor'!$C$5:$C$505,0)),"Belum terdaftar"))</f>
        <v/>
      </c>
      <c r="T555" s="35" t="str">
        <f aca="false">IF(E555="","",IF(L555&lt;&gt;"",IF(EOMONTH(L555,0)&gt;P555,"Dikreditkan lewat batas: periksa","Sudah dikreditkan"),IF(S555&lt;&gt;"Boleh diproses","Titik 1: periksa status vendor",IF(OR(I555&lt;&gt;"Cocok",J555&lt;&gt;"Valid"),"Titik 3: faktur bermasalah",IF(K555="Ya","Titik 2: periksa pembebanan biaya",IF(Q555&lt;0,"Titik 2: lewat batas kredit",IF(Q555&lt;=Parameter!$B$6,"Titik 2: segera kreditkan","Siap dikreditkan")))))))</f>
        <v/>
      </c>
    </row>
    <row r="556" customFormat="false" ht="15" hidden="false" customHeight="false" outlineLevel="0" collapsed="false">
      <c r="A556" s="27"/>
      <c r="B556" s="27"/>
      <c r="C556" s="28"/>
      <c r="D556" s="28"/>
      <c r="E556" s="29"/>
      <c r="F556" s="27"/>
      <c r="G556" s="30"/>
      <c r="H556" s="30"/>
      <c r="I556" s="27"/>
      <c r="J556" s="27"/>
      <c r="K556" s="27"/>
      <c r="L556" s="29"/>
      <c r="M556" s="27"/>
      <c r="N556" s="31" t="str">
        <f aca="false">IF(E556="","",EOMONTH(E556,0))</f>
        <v/>
      </c>
      <c r="O556" s="32" t="str">
        <f aca="false">IF(E556="","",EOMONTH(E556,0)+Parameter!$B$5)</f>
        <v/>
      </c>
      <c r="P556" s="32" t="str">
        <f aca="false">IF(E556="","",EOMONTH(E556,Parameter!$B$4))</f>
        <v/>
      </c>
      <c r="Q556" s="33" t="str">
        <f aca="false">IF(OR(E556="",L556&lt;&gt;""),"",P556-Parameter!$B$9)</f>
        <v/>
      </c>
      <c r="R556" s="34" t="str">
        <f aca="false">IF(OR(G556="",G556=0,H556=""),"",H556/G556)</f>
        <v/>
      </c>
      <c r="S556" s="35" t="str">
        <f aca="false">IF(C556="","",IFERROR(INDEX('Validasi Vendor'!$J$5:$J$505,MATCH(C556,'Validasi Vendor'!$C$5:$C$505,0)),"Belum terdaftar"))</f>
        <v/>
      </c>
      <c r="T556" s="35" t="str">
        <f aca="false">IF(E556="","",IF(L556&lt;&gt;"",IF(EOMONTH(L556,0)&gt;P556,"Dikreditkan lewat batas: periksa","Sudah dikreditkan"),IF(S556&lt;&gt;"Boleh diproses","Titik 1: periksa status vendor",IF(OR(I556&lt;&gt;"Cocok",J556&lt;&gt;"Valid"),"Titik 3: faktur bermasalah",IF(K556="Ya","Titik 2: periksa pembebanan biaya",IF(Q556&lt;0,"Titik 2: lewat batas kredit",IF(Q556&lt;=Parameter!$B$6,"Titik 2: segera kreditkan","Siap dikreditkan")))))))</f>
        <v/>
      </c>
    </row>
    <row r="557" customFormat="false" ht="15" hidden="false" customHeight="false" outlineLevel="0" collapsed="false">
      <c r="A557" s="27"/>
      <c r="B557" s="27"/>
      <c r="C557" s="28"/>
      <c r="D557" s="28"/>
      <c r="E557" s="29"/>
      <c r="F557" s="27"/>
      <c r="G557" s="30"/>
      <c r="H557" s="30"/>
      <c r="I557" s="27"/>
      <c r="J557" s="27"/>
      <c r="K557" s="27"/>
      <c r="L557" s="29"/>
      <c r="M557" s="27"/>
      <c r="N557" s="31" t="str">
        <f aca="false">IF(E557="","",EOMONTH(E557,0))</f>
        <v/>
      </c>
      <c r="O557" s="32" t="str">
        <f aca="false">IF(E557="","",EOMONTH(E557,0)+Parameter!$B$5)</f>
        <v/>
      </c>
      <c r="P557" s="32" t="str">
        <f aca="false">IF(E557="","",EOMONTH(E557,Parameter!$B$4))</f>
        <v/>
      </c>
      <c r="Q557" s="33" t="str">
        <f aca="false">IF(OR(E557="",L557&lt;&gt;""),"",P557-Parameter!$B$9)</f>
        <v/>
      </c>
      <c r="R557" s="34" t="str">
        <f aca="false">IF(OR(G557="",G557=0,H557=""),"",H557/G557)</f>
        <v/>
      </c>
      <c r="S557" s="35" t="str">
        <f aca="false">IF(C557="","",IFERROR(INDEX('Validasi Vendor'!$J$5:$J$505,MATCH(C557,'Validasi Vendor'!$C$5:$C$505,0)),"Belum terdaftar"))</f>
        <v/>
      </c>
      <c r="T557" s="35" t="str">
        <f aca="false">IF(E557="","",IF(L557&lt;&gt;"",IF(EOMONTH(L557,0)&gt;P557,"Dikreditkan lewat batas: periksa","Sudah dikreditkan"),IF(S557&lt;&gt;"Boleh diproses","Titik 1: periksa status vendor",IF(OR(I557&lt;&gt;"Cocok",J557&lt;&gt;"Valid"),"Titik 3: faktur bermasalah",IF(K557="Ya","Titik 2: periksa pembebanan biaya",IF(Q557&lt;0,"Titik 2: lewat batas kredit",IF(Q557&lt;=Parameter!$B$6,"Titik 2: segera kreditkan","Siap dikreditkan")))))))</f>
        <v/>
      </c>
    </row>
    <row r="558" customFormat="false" ht="15" hidden="false" customHeight="false" outlineLevel="0" collapsed="false">
      <c r="A558" s="27"/>
      <c r="B558" s="27"/>
      <c r="C558" s="28"/>
      <c r="D558" s="28"/>
      <c r="E558" s="29"/>
      <c r="F558" s="27"/>
      <c r="G558" s="30"/>
      <c r="H558" s="30"/>
      <c r="I558" s="27"/>
      <c r="J558" s="27"/>
      <c r="K558" s="27"/>
      <c r="L558" s="29"/>
      <c r="M558" s="27"/>
      <c r="N558" s="31" t="str">
        <f aca="false">IF(E558="","",EOMONTH(E558,0))</f>
        <v/>
      </c>
      <c r="O558" s="32" t="str">
        <f aca="false">IF(E558="","",EOMONTH(E558,0)+Parameter!$B$5)</f>
        <v/>
      </c>
      <c r="P558" s="32" t="str">
        <f aca="false">IF(E558="","",EOMONTH(E558,Parameter!$B$4))</f>
        <v/>
      </c>
      <c r="Q558" s="33" t="str">
        <f aca="false">IF(OR(E558="",L558&lt;&gt;""),"",P558-Parameter!$B$9)</f>
        <v/>
      </c>
      <c r="R558" s="34" t="str">
        <f aca="false">IF(OR(G558="",G558=0,H558=""),"",H558/G558)</f>
        <v/>
      </c>
      <c r="S558" s="35" t="str">
        <f aca="false">IF(C558="","",IFERROR(INDEX('Validasi Vendor'!$J$5:$J$505,MATCH(C558,'Validasi Vendor'!$C$5:$C$505,0)),"Belum terdaftar"))</f>
        <v/>
      </c>
      <c r="T558" s="35" t="str">
        <f aca="false">IF(E558="","",IF(L558&lt;&gt;"",IF(EOMONTH(L558,0)&gt;P558,"Dikreditkan lewat batas: periksa","Sudah dikreditkan"),IF(S558&lt;&gt;"Boleh diproses","Titik 1: periksa status vendor",IF(OR(I558&lt;&gt;"Cocok",J558&lt;&gt;"Valid"),"Titik 3: faktur bermasalah",IF(K558="Ya","Titik 2: periksa pembebanan biaya",IF(Q558&lt;0,"Titik 2: lewat batas kredit",IF(Q558&lt;=Parameter!$B$6,"Titik 2: segera kreditkan","Siap dikreditkan")))))))</f>
        <v/>
      </c>
    </row>
    <row r="559" customFormat="false" ht="15" hidden="false" customHeight="false" outlineLevel="0" collapsed="false">
      <c r="A559" s="27"/>
      <c r="B559" s="27"/>
      <c r="C559" s="28"/>
      <c r="D559" s="28"/>
      <c r="E559" s="29"/>
      <c r="F559" s="27"/>
      <c r="G559" s="30"/>
      <c r="H559" s="30"/>
      <c r="I559" s="27"/>
      <c r="J559" s="27"/>
      <c r="K559" s="27"/>
      <c r="L559" s="29"/>
      <c r="M559" s="27"/>
      <c r="N559" s="31" t="str">
        <f aca="false">IF(E559="","",EOMONTH(E559,0))</f>
        <v/>
      </c>
      <c r="O559" s="32" t="str">
        <f aca="false">IF(E559="","",EOMONTH(E559,0)+Parameter!$B$5)</f>
        <v/>
      </c>
      <c r="P559" s="32" t="str">
        <f aca="false">IF(E559="","",EOMONTH(E559,Parameter!$B$4))</f>
        <v/>
      </c>
      <c r="Q559" s="33" t="str">
        <f aca="false">IF(OR(E559="",L559&lt;&gt;""),"",P559-Parameter!$B$9)</f>
        <v/>
      </c>
      <c r="R559" s="34" t="str">
        <f aca="false">IF(OR(G559="",G559=0,H559=""),"",H559/G559)</f>
        <v/>
      </c>
      <c r="S559" s="35" t="str">
        <f aca="false">IF(C559="","",IFERROR(INDEX('Validasi Vendor'!$J$5:$J$505,MATCH(C559,'Validasi Vendor'!$C$5:$C$505,0)),"Belum terdaftar"))</f>
        <v/>
      </c>
      <c r="T559" s="35" t="str">
        <f aca="false">IF(E559="","",IF(L559&lt;&gt;"",IF(EOMONTH(L559,0)&gt;P559,"Dikreditkan lewat batas: periksa","Sudah dikreditkan"),IF(S559&lt;&gt;"Boleh diproses","Titik 1: periksa status vendor",IF(OR(I559&lt;&gt;"Cocok",J559&lt;&gt;"Valid"),"Titik 3: faktur bermasalah",IF(K559="Ya","Titik 2: periksa pembebanan biaya",IF(Q559&lt;0,"Titik 2: lewat batas kredit",IF(Q559&lt;=Parameter!$B$6,"Titik 2: segera kreditkan","Siap dikreditkan")))))))</f>
        <v/>
      </c>
    </row>
    <row r="560" customFormat="false" ht="15" hidden="false" customHeight="false" outlineLevel="0" collapsed="false">
      <c r="A560" s="27"/>
      <c r="B560" s="27"/>
      <c r="C560" s="28"/>
      <c r="D560" s="28"/>
      <c r="E560" s="29"/>
      <c r="F560" s="27"/>
      <c r="G560" s="30"/>
      <c r="H560" s="30"/>
      <c r="I560" s="27"/>
      <c r="J560" s="27"/>
      <c r="K560" s="27"/>
      <c r="L560" s="29"/>
      <c r="M560" s="27"/>
      <c r="N560" s="31" t="str">
        <f aca="false">IF(E560="","",EOMONTH(E560,0))</f>
        <v/>
      </c>
      <c r="O560" s="32" t="str">
        <f aca="false">IF(E560="","",EOMONTH(E560,0)+Parameter!$B$5)</f>
        <v/>
      </c>
      <c r="P560" s="32" t="str">
        <f aca="false">IF(E560="","",EOMONTH(E560,Parameter!$B$4))</f>
        <v/>
      </c>
      <c r="Q560" s="33" t="str">
        <f aca="false">IF(OR(E560="",L560&lt;&gt;""),"",P560-Parameter!$B$9)</f>
        <v/>
      </c>
      <c r="R560" s="34" t="str">
        <f aca="false">IF(OR(G560="",G560=0,H560=""),"",H560/G560)</f>
        <v/>
      </c>
      <c r="S560" s="35" t="str">
        <f aca="false">IF(C560="","",IFERROR(INDEX('Validasi Vendor'!$J$5:$J$505,MATCH(C560,'Validasi Vendor'!$C$5:$C$505,0)),"Belum terdaftar"))</f>
        <v/>
      </c>
      <c r="T560" s="35" t="str">
        <f aca="false">IF(E560="","",IF(L560&lt;&gt;"",IF(EOMONTH(L560,0)&gt;P560,"Dikreditkan lewat batas: periksa","Sudah dikreditkan"),IF(S560&lt;&gt;"Boleh diproses","Titik 1: periksa status vendor",IF(OR(I560&lt;&gt;"Cocok",J560&lt;&gt;"Valid"),"Titik 3: faktur bermasalah",IF(K560="Ya","Titik 2: periksa pembebanan biaya",IF(Q560&lt;0,"Titik 2: lewat batas kredit",IF(Q560&lt;=Parameter!$B$6,"Titik 2: segera kreditkan","Siap dikreditkan")))))))</f>
        <v/>
      </c>
    </row>
    <row r="561" customFormat="false" ht="15" hidden="false" customHeight="false" outlineLevel="0" collapsed="false">
      <c r="A561" s="27"/>
      <c r="B561" s="27"/>
      <c r="C561" s="28"/>
      <c r="D561" s="28"/>
      <c r="E561" s="29"/>
      <c r="F561" s="27"/>
      <c r="G561" s="30"/>
      <c r="H561" s="30"/>
      <c r="I561" s="27"/>
      <c r="J561" s="27"/>
      <c r="K561" s="27"/>
      <c r="L561" s="29"/>
      <c r="M561" s="27"/>
      <c r="N561" s="31" t="str">
        <f aca="false">IF(E561="","",EOMONTH(E561,0))</f>
        <v/>
      </c>
      <c r="O561" s="32" t="str">
        <f aca="false">IF(E561="","",EOMONTH(E561,0)+Parameter!$B$5)</f>
        <v/>
      </c>
      <c r="P561" s="32" t="str">
        <f aca="false">IF(E561="","",EOMONTH(E561,Parameter!$B$4))</f>
        <v/>
      </c>
      <c r="Q561" s="33" t="str">
        <f aca="false">IF(OR(E561="",L561&lt;&gt;""),"",P561-Parameter!$B$9)</f>
        <v/>
      </c>
      <c r="R561" s="34" t="str">
        <f aca="false">IF(OR(G561="",G561=0,H561=""),"",H561/G561)</f>
        <v/>
      </c>
      <c r="S561" s="35" t="str">
        <f aca="false">IF(C561="","",IFERROR(INDEX('Validasi Vendor'!$J$5:$J$505,MATCH(C561,'Validasi Vendor'!$C$5:$C$505,0)),"Belum terdaftar"))</f>
        <v/>
      </c>
      <c r="T561" s="35" t="str">
        <f aca="false">IF(E561="","",IF(L561&lt;&gt;"",IF(EOMONTH(L561,0)&gt;P561,"Dikreditkan lewat batas: periksa","Sudah dikreditkan"),IF(S561&lt;&gt;"Boleh diproses","Titik 1: periksa status vendor",IF(OR(I561&lt;&gt;"Cocok",J561&lt;&gt;"Valid"),"Titik 3: faktur bermasalah",IF(K561="Ya","Titik 2: periksa pembebanan biaya",IF(Q561&lt;0,"Titik 2: lewat batas kredit",IF(Q561&lt;=Parameter!$B$6,"Titik 2: segera kreditkan","Siap dikreditkan")))))))</f>
        <v/>
      </c>
    </row>
    <row r="562" customFormat="false" ht="15" hidden="false" customHeight="false" outlineLevel="0" collapsed="false">
      <c r="A562" s="27"/>
      <c r="B562" s="27"/>
      <c r="C562" s="28"/>
      <c r="D562" s="28"/>
      <c r="E562" s="29"/>
      <c r="F562" s="27"/>
      <c r="G562" s="30"/>
      <c r="H562" s="30"/>
      <c r="I562" s="27"/>
      <c r="J562" s="27"/>
      <c r="K562" s="27"/>
      <c r="L562" s="29"/>
      <c r="M562" s="27"/>
      <c r="N562" s="31" t="str">
        <f aca="false">IF(E562="","",EOMONTH(E562,0))</f>
        <v/>
      </c>
      <c r="O562" s="32" t="str">
        <f aca="false">IF(E562="","",EOMONTH(E562,0)+Parameter!$B$5)</f>
        <v/>
      </c>
      <c r="P562" s="32" t="str">
        <f aca="false">IF(E562="","",EOMONTH(E562,Parameter!$B$4))</f>
        <v/>
      </c>
      <c r="Q562" s="33" t="str">
        <f aca="false">IF(OR(E562="",L562&lt;&gt;""),"",P562-Parameter!$B$9)</f>
        <v/>
      </c>
      <c r="R562" s="34" t="str">
        <f aca="false">IF(OR(G562="",G562=0,H562=""),"",H562/G562)</f>
        <v/>
      </c>
      <c r="S562" s="35" t="str">
        <f aca="false">IF(C562="","",IFERROR(INDEX('Validasi Vendor'!$J$5:$J$505,MATCH(C562,'Validasi Vendor'!$C$5:$C$505,0)),"Belum terdaftar"))</f>
        <v/>
      </c>
      <c r="T562" s="35" t="str">
        <f aca="false">IF(E562="","",IF(L562&lt;&gt;"",IF(EOMONTH(L562,0)&gt;P562,"Dikreditkan lewat batas: periksa","Sudah dikreditkan"),IF(S562&lt;&gt;"Boleh diproses","Titik 1: periksa status vendor",IF(OR(I562&lt;&gt;"Cocok",J562&lt;&gt;"Valid"),"Titik 3: faktur bermasalah",IF(K562="Ya","Titik 2: periksa pembebanan biaya",IF(Q562&lt;0,"Titik 2: lewat batas kredit",IF(Q562&lt;=Parameter!$B$6,"Titik 2: segera kreditkan","Siap dikreditkan")))))))</f>
        <v/>
      </c>
    </row>
    <row r="563" customFormat="false" ht="15" hidden="false" customHeight="false" outlineLevel="0" collapsed="false">
      <c r="A563" s="27"/>
      <c r="B563" s="27"/>
      <c r="C563" s="28"/>
      <c r="D563" s="28"/>
      <c r="E563" s="29"/>
      <c r="F563" s="27"/>
      <c r="G563" s="30"/>
      <c r="H563" s="30"/>
      <c r="I563" s="27"/>
      <c r="J563" s="27"/>
      <c r="K563" s="27"/>
      <c r="L563" s="29"/>
      <c r="M563" s="27"/>
      <c r="N563" s="31" t="str">
        <f aca="false">IF(E563="","",EOMONTH(E563,0))</f>
        <v/>
      </c>
      <c r="O563" s="32" t="str">
        <f aca="false">IF(E563="","",EOMONTH(E563,0)+Parameter!$B$5)</f>
        <v/>
      </c>
      <c r="P563" s="32" t="str">
        <f aca="false">IF(E563="","",EOMONTH(E563,Parameter!$B$4))</f>
        <v/>
      </c>
      <c r="Q563" s="33" t="str">
        <f aca="false">IF(OR(E563="",L563&lt;&gt;""),"",P563-Parameter!$B$9)</f>
        <v/>
      </c>
      <c r="R563" s="34" t="str">
        <f aca="false">IF(OR(G563="",G563=0,H563=""),"",H563/G563)</f>
        <v/>
      </c>
      <c r="S563" s="35" t="str">
        <f aca="false">IF(C563="","",IFERROR(INDEX('Validasi Vendor'!$J$5:$J$505,MATCH(C563,'Validasi Vendor'!$C$5:$C$505,0)),"Belum terdaftar"))</f>
        <v/>
      </c>
      <c r="T563" s="35" t="str">
        <f aca="false">IF(E563="","",IF(L563&lt;&gt;"",IF(EOMONTH(L563,0)&gt;P563,"Dikreditkan lewat batas: periksa","Sudah dikreditkan"),IF(S563&lt;&gt;"Boleh diproses","Titik 1: periksa status vendor",IF(OR(I563&lt;&gt;"Cocok",J563&lt;&gt;"Valid"),"Titik 3: faktur bermasalah",IF(K563="Ya","Titik 2: periksa pembebanan biaya",IF(Q563&lt;0,"Titik 2: lewat batas kredit",IF(Q563&lt;=Parameter!$B$6,"Titik 2: segera kreditkan","Siap dikreditkan")))))))</f>
        <v/>
      </c>
    </row>
    <row r="564" customFormat="false" ht="15" hidden="false" customHeight="false" outlineLevel="0" collapsed="false">
      <c r="A564" s="27"/>
      <c r="B564" s="27"/>
      <c r="C564" s="28"/>
      <c r="D564" s="28"/>
      <c r="E564" s="29"/>
      <c r="F564" s="27"/>
      <c r="G564" s="30"/>
      <c r="H564" s="30"/>
      <c r="I564" s="27"/>
      <c r="J564" s="27"/>
      <c r="K564" s="27"/>
      <c r="L564" s="29"/>
      <c r="M564" s="27"/>
      <c r="N564" s="31" t="str">
        <f aca="false">IF(E564="","",EOMONTH(E564,0))</f>
        <v/>
      </c>
      <c r="O564" s="32" t="str">
        <f aca="false">IF(E564="","",EOMONTH(E564,0)+Parameter!$B$5)</f>
        <v/>
      </c>
      <c r="P564" s="32" t="str">
        <f aca="false">IF(E564="","",EOMONTH(E564,Parameter!$B$4))</f>
        <v/>
      </c>
      <c r="Q564" s="33" t="str">
        <f aca="false">IF(OR(E564="",L564&lt;&gt;""),"",P564-Parameter!$B$9)</f>
        <v/>
      </c>
      <c r="R564" s="34" t="str">
        <f aca="false">IF(OR(G564="",G564=0,H564=""),"",H564/G564)</f>
        <v/>
      </c>
      <c r="S564" s="35" t="str">
        <f aca="false">IF(C564="","",IFERROR(INDEX('Validasi Vendor'!$J$5:$J$505,MATCH(C564,'Validasi Vendor'!$C$5:$C$505,0)),"Belum terdaftar"))</f>
        <v/>
      </c>
      <c r="T564" s="35" t="str">
        <f aca="false">IF(E564="","",IF(L564&lt;&gt;"",IF(EOMONTH(L564,0)&gt;P564,"Dikreditkan lewat batas: periksa","Sudah dikreditkan"),IF(S564&lt;&gt;"Boleh diproses","Titik 1: periksa status vendor",IF(OR(I564&lt;&gt;"Cocok",J564&lt;&gt;"Valid"),"Titik 3: faktur bermasalah",IF(K564="Ya","Titik 2: periksa pembebanan biaya",IF(Q564&lt;0,"Titik 2: lewat batas kredit",IF(Q564&lt;=Parameter!$B$6,"Titik 2: segera kreditkan","Siap dikreditkan")))))))</f>
        <v/>
      </c>
    </row>
    <row r="565" customFormat="false" ht="15" hidden="false" customHeight="false" outlineLevel="0" collapsed="false">
      <c r="A565" s="27"/>
      <c r="B565" s="27"/>
      <c r="C565" s="28"/>
      <c r="D565" s="28"/>
      <c r="E565" s="29"/>
      <c r="F565" s="27"/>
      <c r="G565" s="30"/>
      <c r="H565" s="30"/>
      <c r="I565" s="27"/>
      <c r="J565" s="27"/>
      <c r="K565" s="27"/>
      <c r="L565" s="29"/>
      <c r="M565" s="27"/>
      <c r="N565" s="31" t="str">
        <f aca="false">IF(E565="","",EOMONTH(E565,0))</f>
        <v/>
      </c>
      <c r="O565" s="32" t="str">
        <f aca="false">IF(E565="","",EOMONTH(E565,0)+Parameter!$B$5)</f>
        <v/>
      </c>
      <c r="P565" s="32" t="str">
        <f aca="false">IF(E565="","",EOMONTH(E565,Parameter!$B$4))</f>
        <v/>
      </c>
      <c r="Q565" s="33" t="str">
        <f aca="false">IF(OR(E565="",L565&lt;&gt;""),"",P565-Parameter!$B$9)</f>
        <v/>
      </c>
      <c r="R565" s="34" t="str">
        <f aca="false">IF(OR(G565="",G565=0,H565=""),"",H565/G565)</f>
        <v/>
      </c>
      <c r="S565" s="35" t="str">
        <f aca="false">IF(C565="","",IFERROR(INDEX('Validasi Vendor'!$J$5:$J$505,MATCH(C565,'Validasi Vendor'!$C$5:$C$505,0)),"Belum terdaftar"))</f>
        <v/>
      </c>
      <c r="T565" s="35" t="str">
        <f aca="false">IF(E565="","",IF(L565&lt;&gt;"",IF(EOMONTH(L565,0)&gt;P565,"Dikreditkan lewat batas: periksa","Sudah dikreditkan"),IF(S565&lt;&gt;"Boleh diproses","Titik 1: periksa status vendor",IF(OR(I565&lt;&gt;"Cocok",J565&lt;&gt;"Valid"),"Titik 3: faktur bermasalah",IF(K565="Ya","Titik 2: periksa pembebanan biaya",IF(Q565&lt;0,"Titik 2: lewat batas kredit",IF(Q565&lt;=Parameter!$B$6,"Titik 2: segera kreditkan","Siap dikreditkan")))))))</f>
        <v/>
      </c>
    </row>
    <row r="566" customFormat="false" ht="15" hidden="false" customHeight="false" outlineLevel="0" collapsed="false">
      <c r="A566" s="27"/>
      <c r="B566" s="27"/>
      <c r="C566" s="28"/>
      <c r="D566" s="28"/>
      <c r="E566" s="29"/>
      <c r="F566" s="27"/>
      <c r="G566" s="30"/>
      <c r="H566" s="30"/>
      <c r="I566" s="27"/>
      <c r="J566" s="27"/>
      <c r="K566" s="27"/>
      <c r="L566" s="29"/>
      <c r="M566" s="27"/>
      <c r="N566" s="31" t="str">
        <f aca="false">IF(E566="","",EOMONTH(E566,0))</f>
        <v/>
      </c>
      <c r="O566" s="32" t="str">
        <f aca="false">IF(E566="","",EOMONTH(E566,0)+Parameter!$B$5)</f>
        <v/>
      </c>
      <c r="P566" s="32" t="str">
        <f aca="false">IF(E566="","",EOMONTH(E566,Parameter!$B$4))</f>
        <v/>
      </c>
      <c r="Q566" s="33" t="str">
        <f aca="false">IF(OR(E566="",L566&lt;&gt;""),"",P566-Parameter!$B$9)</f>
        <v/>
      </c>
      <c r="R566" s="34" t="str">
        <f aca="false">IF(OR(G566="",G566=0,H566=""),"",H566/G566)</f>
        <v/>
      </c>
      <c r="S566" s="35" t="str">
        <f aca="false">IF(C566="","",IFERROR(INDEX('Validasi Vendor'!$J$5:$J$505,MATCH(C566,'Validasi Vendor'!$C$5:$C$505,0)),"Belum terdaftar"))</f>
        <v/>
      </c>
      <c r="T566" s="35" t="str">
        <f aca="false">IF(E566="","",IF(L566&lt;&gt;"",IF(EOMONTH(L566,0)&gt;P566,"Dikreditkan lewat batas: periksa","Sudah dikreditkan"),IF(S566&lt;&gt;"Boleh diproses","Titik 1: periksa status vendor",IF(OR(I566&lt;&gt;"Cocok",J566&lt;&gt;"Valid"),"Titik 3: faktur bermasalah",IF(K566="Ya","Titik 2: periksa pembebanan biaya",IF(Q566&lt;0,"Titik 2: lewat batas kredit",IF(Q566&lt;=Parameter!$B$6,"Titik 2: segera kreditkan","Siap dikreditkan")))))))</f>
        <v/>
      </c>
    </row>
    <row r="567" customFormat="false" ht="15" hidden="false" customHeight="false" outlineLevel="0" collapsed="false">
      <c r="A567" s="27"/>
      <c r="B567" s="27"/>
      <c r="C567" s="28"/>
      <c r="D567" s="28"/>
      <c r="E567" s="29"/>
      <c r="F567" s="27"/>
      <c r="G567" s="30"/>
      <c r="H567" s="30"/>
      <c r="I567" s="27"/>
      <c r="J567" s="27"/>
      <c r="K567" s="27"/>
      <c r="L567" s="29"/>
      <c r="M567" s="27"/>
      <c r="N567" s="31" t="str">
        <f aca="false">IF(E567="","",EOMONTH(E567,0))</f>
        <v/>
      </c>
      <c r="O567" s="32" t="str">
        <f aca="false">IF(E567="","",EOMONTH(E567,0)+Parameter!$B$5)</f>
        <v/>
      </c>
      <c r="P567" s="32" t="str">
        <f aca="false">IF(E567="","",EOMONTH(E567,Parameter!$B$4))</f>
        <v/>
      </c>
      <c r="Q567" s="33" t="str">
        <f aca="false">IF(OR(E567="",L567&lt;&gt;""),"",P567-Parameter!$B$9)</f>
        <v/>
      </c>
      <c r="R567" s="34" t="str">
        <f aca="false">IF(OR(G567="",G567=0,H567=""),"",H567/G567)</f>
        <v/>
      </c>
      <c r="S567" s="35" t="str">
        <f aca="false">IF(C567="","",IFERROR(INDEX('Validasi Vendor'!$J$5:$J$505,MATCH(C567,'Validasi Vendor'!$C$5:$C$505,0)),"Belum terdaftar"))</f>
        <v/>
      </c>
      <c r="T567" s="35" t="str">
        <f aca="false">IF(E567="","",IF(L567&lt;&gt;"",IF(EOMONTH(L567,0)&gt;P567,"Dikreditkan lewat batas: periksa","Sudah dikreditkan"),IF(S567&lt;&gt;"Boleh diproses","Titik 1: periksa status vendor",IF(OR(I567&lt;&gt;"Cocok",J567&lt;&gt;"Valid"),"Titik 3: faktur bermasalah",IF(K567="Ya","Titik 2: periksa pembebanan biaya",IF(Q567&lt;0,"Titik 2: lewat batas kredit",IF(Q567&lt;=Parameter!$B$6,"Titik 2: segera kreditkan","Siap dikreditkan")))))))</f>
        <v/>
      </c>
    </row>
    <row r="568" customFormat="false" ht="15" hidden="false" customHeight="false" outlineLevel="0" collapsed="false">
      <c r="A568" s="27"/>
      <c r="B568" s="27"/>
      <c r="C568" s="28"/>
      <c r="D568" s="28"/>
      <c r="E568" s="29"/>
      <c r="F568" s="27"/>
      <c r="G568" s="30"/>
      <c r="H568" s="30"/>
      <c r="I568" s="27"/>
      <c r="J568" s="27"/>
      <c r="K568" s="27"/>
      <c r="L568" s="29"/>
      <c r="M568" s="27"/>
      <c r="N568" s="31" t="str">
        <f aca="false">IF(E568="","",EOMONTH(E568,0))</f>
        <v/>
      </c>
      <c r="O568" s="32" t="str">
        <f aca="false">IF(E568="","",EOMONTH(E568,0)+Parameter!$B$5)</f>
        <v/>
      </c>
      <c r="P568" s="32" t="str">
        <f aca="false">IF(E568="","",EOMONTH(E568,Parameter!$B$4))</f>
        <v/>
      </c>
      <c r="Q568" s="33" t="str">
        <f aca="false">IF(OR(E568="",L568&lt;&gt;""),"",P568-Parameter!$B$9)</f>
        <v/>
      </c>
      <c r="R568" s="34" t="str">
        <f aca="false">IF(OR(G568="",G568=0,H568=""),"",H568/G568)</f>
        <v/>
      </c>
      <c r="S568" s="35" t="str">
        <f aca="false">IF(C568="","",IFERROR(INDEX('Validasi Vendor'!$J$5:$J$505,MATCH(C568,'Validasi Vendor'!$C$5:$C$505,0)),"Belum terdaftar"))</f>
        <v/>
      </c>
      <c r="T568" s="35" t="str">
        <f aca="false">IF(E568="","",IF(L568&lt;&gt;"",IF(EOMONTH(L568,0)&gt;P568,"Dikreditkan lewat batas: periksa","Sudah dikreditkan"),IF(S568&lt;&gt;"Boleh diproses","Titik 1: periksa status vendor",IF(OR(I568&lt;&gt;"Cocok",J568&lt;&gt;"Valid"),"Titik 3: faktur bermasalah",IF(K568="Ya","Titik 2: periksa pembebanan biaya",IF(Q568&lt;0,"Titik 2: lewat batas kredit",IF(Q568&lt;=Parameter!$B$6,"Titik 2: segera kreditkan","Siap dikreditkan")))))))</f>
        <v/>
      </c>
    </row>
    <row r="569" customFormat="false" ht="15" hidden="false" customHeight="false" outlineLevel="0" collapsed="false">
      <c r="A569" s="27"/>
      <c r="B569" s="27"/>
      <c r="C569" s="28"/>
      <c r="D569" s="28"/>
      <c r="E569" s="29"/>
      <c r="F569" s="27"/>
      <c r="G569" s="30"/>
      <c r="H569" s="30"/>
      <c r="I569" s="27"/>
      <c r="J569" s="27"/>
      <c r="K569" s="27"/>
      <c r="L569" s="29"/>
      <c r="M569" s="27"/>
      <c r="N569" s="31" t="str">
        <f aca="false">IF(E569="","",EOMONTH(E569,0))</f>
        <v/>
      </c>
      <c r="O569" s="32" t="str">
        <f aca="false">IF(E569="","",EOMONTH(E569,0)+Parameter!$B$5)</f>
        <v/>
      </c>
      <c r="P569" s="32" t="str">
        <f aca="false">IF(E569="","",EOMONTH(E569,Parameter!$B$4))</f>
        <v/>
      </c>
      <c r="Q569" s="33" t="str">
        <f aca="false">IF(OR(E569="",L569&lt;&gt;""),"",P569-Parameter!$B$9)</f>
        <v/>
      </c>
      <c r="R569" s="34" t="str">
        <f aca="false">IF(OR(G569="",G569=0,H569=""),"",H569/G569)</f>
        <v/>
      </c>
      <c r="S569" s="35" t="str">
        <f aca="false">IF(C569="","",IFERROR(INDEX('Validasi Vendor'!$J$5:$J$505,MATCH(C569,'Validasi Vendor'!$C$5:$C$505,0)),"Belum terdaftar"))</f>
        <v/>
      </c>
      <c r="T569" s="35" t="str">
        <f aca="false">IF(E569="","",IF(L569&lt;&gt;"",IF(EOMONTH(L569,0)&gt;P569,"Dikreditkan lewat batas: periksa","Sudah dikreditkan"),IF(S569&lt;&gt;"Boleh diproses","Titik 1: periksa status vendor",IF(OR(I569&lt;&gt;"Cocok",J569&lt;&gt;"Valid"),"Titik 3: faktur bermasalah",IF(K569="Ya","Titik 2: periksa pembebanan biaya",IF(Q569&lt;0,"Titik 2: lewat batas kredit",IF(Q569&lt;=Parameter!$B$6,"Titik 2: segera kreditkan","Siap dikreditkan")))))))</f>
        <v/>
      </c>
    </row>
    <row r="570" customFormat="false" ht="15" hidden="false" customHeight="false" outlineLevel="0" collapsed="false">
      <c r="A570" s="27"/>
      <c r="B570" s="27"/>
      <c r="C570" s="28"/>
      <c r="D570" s="28"/>
      <c r="E570" s="29"/>
      <c r="F570" s="27"/>
      <c r="G570" s="30"/>
      <c r="H570" s="30"/>
      <c r="I570" s="27"/>
      <c r="J570" s="27"/>
      <c r="K570" s="27"/>
      <c r="L570" s="29"/>
      <c r="M570" s="27"/>
      <c r="N570" s="31" t="str">
        <f aca="false">IF(E570="","",EOMONTH(E570,0))</f>
        <v/>
      </c>
      <c r="O570" s="32" t="str">
        <f aca="false">IF(E570="","",EOMONTH(E570,0)+Parameter!$B$5)</f>
        <v/>
      </c>
      <c r="P570" s="32" t="str">
        <f aca="false">IF(E570="","",EOMONTH(E570,Parameter!$B$4))</f>
        <v/>
      </c>
      <c r="Q570" s="33" t="str">
        <f aca="false">IF(OR(E570="",L570&lt;&gt;""),"",P570-Parameter!$B$9)</f>
        <v/>
      </c>
      <c r="R570" s="34" t="str">
        <f aca="false">IF(OR(G570="",G570=0,H570=""),"",H570/G570)</f>
        <v/>
      </c>
      <c r="S570" s="35" t="str">
        <f aca="false">IF(C570="","",IFERROR(INDEX('Validasi Vendor'!$J$5:$J$505,MATCH(C570,'Validasi Vendor'!$C$5:$C$505,0)),"Belum terdaftar"))</f>
        <v/>
      </c>
      <c r="T570" s="35" t="str">
        <f aca="false">IF(E570="","",IF(L570&lt;&gt;"",IF(EOMONTH(L570,0)&gt;P570,"Dikreditkan lewat batas: periksa","Sudah dikreditkan"),IF(S570&lt;&gt;"Boleh diproses","Titik 1: periksa status vendor",IF(OR(I570&lt;&gt;"Cocok",J570&lt;&gt;"Valid"),"Titik 3: faktur bermasalah",IF(K570="Ya","Titik 2: periksa pembebanan biaya",IF(Q570&lt;0,"Titik 2: lewat batas kredit",IF(Q570&lt;=Parameter!$B$6,"Titik 2: segera kreditkan","Siap dikreditkan")))))))</f>
        <v/>
      </c>
    </row>
    <row r="571" customFormat="false" ht="15" hidden="false" customHeight="false" outlineLevel="0" collapsed="false">
      <c r="A571" s="27"/>
      <c r="B571" s="27"/>
      <c r="C571" s="28"/>
      <c r="D571" s="28"/>
      <c r="E571" s="29"/>
      <c r="F571" s="27"/>
      <c r="G571" s="30"/>
      <c r="H571" s="30"/>
      <c r="I571" s="27"/>
      <c r="J571" s="27"/>
      <c r="K571" s="27"/>
      <c r="L571" s="29"/>
      <c r="M571" s="27"/>
      <c r="N571" s="31" t="str">
        <f aca="false">IF(E571="","",EOMONTH(E571,0))</f>
        <v/>
      </c>
      <c r="O571" s="32" t="str">
        <f aca="false">IF(E571="","",EOMONTH(E571,0)+Parameter!$B$5)</f>
        <v/>
      </c>
      <c r="P571" s="32" t="str">
        <f aca="false">IF(E571="","",EOMONTH(E571,Parameter!$B$4))</f>
        <v/>
      </c>
      <c r="Q571" s="33" t="str">
        <f aca="false">IF(OR(E571="",L571&lt;&gt;""),"",P571-Parameter!$B$9)</f>
        <v/>
      </c>
      <c r="R571" s="34" t="str">
        <f aca="false">IF(OR(G571="",G571=0,H571=""),"",H571/G571)</f>
        <v/>
      </c>
      <c r="S571" s="35" t="str">
        <f aca="false">IF(C571="","",IFERROR(INDEX('Validasi Vendor'!$J$5:$J$505,MATCH(C571,'Validasi Vendor'!$C$5:$C$505,0)),"Belum terdaftar"))</f>
        <v/>
      </c>
      <c r="T571" s="35" t="str">
        <f aca="false">IF(E571="","",IF(L571&lt;&gt;"",IF(EOMONTH(L571,0)&gt;P571,"Dikreditkan lewat batas: periksa","Sudah dikreditkan"),IF(S571&lt;&gt;"Boleh diproses","Titik 1: periksa status vendor",IF(OR(I571&lt;&gt;"Cocok",J571&lt;&gt;"Valid"),"Titik 3: faktur bermasalah",IF(K571="Ya","Titik 2: periksa pembebanan biaya",IF(Q571&lt;0,"Titik 2: lewat batas kredit",IF(Q571&lt;=Parameter!$B$6,"Titik 2: segera kreditkan","Siap dikreditkan")))))))</f>
        <v/>
      </c>
    </row>
    <row r="572" customFormat="false" ht="15" hidden="false" customHeight="false" outlineLevel="0" collapsed="false">
      <c r="A572" s="27"/>
      <c r="B572" s="27"/>
      <c r="C572" s="28"/>
      <c r="D572" s="28"/>
      <c r="E572" s="29"/>
      <c r="F572" s="27"/>
      <c r="G572" s="30"/>
      <c r="H572" s="30"/>
      <c r="I572" s="27"/>
      <c r="J572" s="27"/>
      <c r="K572" s="27"/>
      <c r="L572" s="29"/>
      <c r="M572" s="27"/>
      <c r="N572" s="31" t="str">
        <f aca="false">IF(E572="","",EOMONTH(E572,0))</f>
        <v/>
      </c>
      <c r="O572" s="32" t="str">
        <f aca="false">IF(E572="","",EOMONTH(E572,0)+Parameter!$B$5)</f>
        <v/>
      </c>
      <c r="P572" s="32" t="str">
        <f aca="false">IF(E572="","",EOMONTH(E572,Parameter!$B$4))</f>
        <v/>
      </c>
      <c r="Q572" s="33" t="str">
        <f aca="false">IF(OR(E572="",L572&lt;&gt;""),"",P572-Parameter!$B$9)</f>
        <v/>
      </c>
      <c r="R572" s="34" t="str">
        <f aca="false">IF(OR(G572="",G572=0,H572=""),"",H572/G572)</f>
        <v/>
      </c>
      <c r="S572" s="35" t="str">
        <f aca="false">IF(C572="","",IFERROR(INDEX('Validasi Vendor'!$J$5:$J$505,MATCH(C572,'Validasi Vendor'!$C$5:$C$505,0)),"Belum terdaftar"))</f>
        <v/>
      </c>
      <c r="T572" s="35" t="str">
        <f aca="false">IF(E572="","",IF(L572&lt;&gt;"",IF(EOMONTH(L572,0)&gt;P572,"Dikreditkan lewat batas: periksa","Sudah dikreditkan"),IF(S572&lt;&gt;"Boleh diproses","Titik 1: periksa status vendor",IF(OR(I572&lt;&gt;"Cocok",J572&lt;&gt;"Valid"),"Titik 3: faktur bermasalah",IF(K572="Ya","Titik 2: periksa pembebanan biaya",IF(Q572&lt;0,"Titik 2: lewat batas kredit",IF(Q572&lt;=Parameter!$B$6,"Titik 2: segera kreditkan","Siap dikreditkan")))))))</f>
        <v/>
      </c>
    </row>
    <row r="573" customFormat="false" ht="15" hidden="false" customHeight="false" outlineLevel="0" collapsed="false">
      <c r="A573" s="27"/>
      <c r="B573" s="27"/>
      <c r="C573" s="28"/>
      <c r="D573" s="28"/>
      <c r="E573" s="29"/>
      <c r="F573" s="27"/>
      <c r="G573" s="30"/>
      <c r="H573" s="30"/>
      <c r="I573" s="27"/>
      <c r="J573" s="27"/>
      <c r="K573" s="27"/>
      <c r="L573" s="29"/>
      <c r="M573" s="27"/>
      <c r="N573" s="31" t="str">
        <f aca="false">IF(E573="","",EOMONTH(E573,0))</f>
        <v/>
      </c>
      <c r="O573" s="32" t="str">
        <f aca="false">IF(E573="","",EOMONTH(E573,0)+Parameter!$B$5)</f>
        <v/>
      </c>
      <c r="P573" s="32" t="str">
        <f aca="false">IF(E573="","",EOMONTH(E573,Parameter!$B$4))</f>
        <v/>
      </c>
      <c r="Q573" s="33" t="str">
        <f aca="false">IF(OR(E573="",L573&lt;&gt;""),"",P573-Parameter!$B$9)</f>
        <v/>
      </c>
      <c r="R573" s="34" t="str">
        <f aca="false">IF(OR(G573="",G573=0,H573=""),"",H573/G573)</f>
        <v/>
      </c>
      <c r="S573" s="35" t="str">
        <f aca="false">IF(C573="","",IFERROR(INDEX('Validasi Vendor'!$J$5:$J$505,MATCH(C573,'Validasi Vendor'!$C$5:$C$505,0)),"Belum terdaftar"))</f>
        <v/>
      </c>
      <c r="T573" s="35" t="str">
        <f aca="false">IF(E573="","",IF(L573&lt;&gt;"",IF(EOMONTH(L573,0)&gt;P573,"Dikreditkan lewat batas: periksa","Sudah dikreditkan"),IF(S573&lt;&gt;"Boleh diproses","Titik 1: periksa status vendor",IF(OR(I573&lt;&gt;"Cocok",J573&lt;&gt;"Valid"),"Titik 3: faktur bermasalah",IF(K573="Ya","Titik 2: periksa pembebanan biaya",IF(Q573&lt;0,"Titik 2: lewat batas kredit",IF(Q573&lt;=Parameter!$B$6,"Titik 2: segera kreditkan","Siap dikreditkan")))))))</f>
        <v/>
      </c>
    </row>
    <row r="574" customFormat="false" ht="15" hidden="false" customHeight="false" outlineLevel="0" collapsed="false">
      <c r="A574" s="27"/>
      <c r="B574" s="27"/>
      <c r="C574" s="28"/>
      <c r="D574" s="28"/>
      <c r="E574" s="29"/>
      <c r="F574" s="27"/>
      <c r="G574" s="30"/>
      <c r="H574" s="30"/>
      <c r="I574" s="27"/>
      <c r="J574" s="27"/>
      <c r="K574" s="27"/>
      <c r="L574" s="29"/>
      <c r="M574" s="27"/>
      <c r="N574" s="31" t="str">
        <f aca="false">IF(E574="","",EOMONTH(E574,0))</f>
        <v/>
      </c>
      <c r="O574" s="32" t="str">
        <f aca="false">IF(E574="","",EOMONTH(E574,0)+Parameter!$B$5)</f>
        <v/>
      </c>
      <c r="P574" s="32" t="str">
        <f aca="false">IF(E574="","",EOMONTH(E574,Parameter!$B$4))</f>
        <v/>
      </c>
      <c r="Q574" s="33" t="str">
        <f aca="false">IF(OR(E574="",L574&lt;&gt;""),"",P574-Parameter!$B$9)</f>
        <v/>
      </c>
      <c r="R574" s="34" t="str">
        <f aca="false">IF(OR(G574="",G574=0,H574=""),"",H574/G574)</f>
        <v/>
      </c>
      <c r="S574" s="35" t="str">
        <f aca="false">IF(C574="","",IFERROR(INDEX('Validasi Vendor'!$J$5:$J$505,MATCH(C574,'Validasi Vendor'!$C$5:$C$505,0)),"Belum terdaftar"))</f>
        <v/>
      </c>
      <c r="T574" s="35" t="str">
        <f aca="false">IF(E574="","",IF(L574&lt;&gt;"",IF(EOMONTH(L574,0)&gt;P574,"Dikreditkan lewat batas: periksa","Sudah dikreditkan"),IF(S574&lt;&gt;"Boleh diproses","Titik 1: periksa status vendor",IF(OR(I574&lt;&gt;"Cocok",J574&lt;&gt;"Valid"),"Titik 3: faktur bermasalah",IF(K574="Ya","Titik 2: periksa pembebanan biaya",IF(Q574&lt;0,"Titik 2: lewat batas kredit",IF(Q574&lt;=Parameter!$B$6,"Titik 2: segera kreditkan","Siap dikreditkan")))))))</f>
        <v/>
      </c>
    </row>
    <row r="575" customFormat="false" ht="15" hidden="false" customHeight="false" outlineLevel="0" collapsed="false">
      <c r="A575" s="27"/>
      <c r="B575" s="27"/>
      <c r="C575" s="28"/>
      <c r="D575" s="28"/>
      <c r="E575" s="29"/>
      <c r="F575" s="27"/>
      <c r="G575" s="30"/>
      <c r="H575" s="30"/>
      <c r="I575" s="27"/>
      <c r="J575" s="27"/>
      <c r="K575" s="27"/>
      <c r="L575" s="29"/>
      <c r="M575" s="27"/>
      <c r="N575" s="31" t="str">
        <f aca="false">IF(E575="","",EOMONTH(E575,0))</f>
        <v/>
      </c>
      <c r="O575" s="32" t="str">
        <f aca="false">IF(E575="","",EOMONTH(E575,0)+Parameter!$B$5)</f>
        <v/>
      </c>
      <c r="P575" s="32" t="str">
        <f aca="false">IF(E575="","",EOMONTH(E575,Parameter!$B$4))</f>
        <v/>
      </c>
      <c r="Q575" s="33" t="str">
        <f aca="false">IF(OR(E575="",L575&lt;&gt;""),"",P575-Parameter!$B$9)</f>
        <v/>
      </c>
      <c r="R575" s="34" t="str">
        <f aca="false">IF(OR(G575="",G575=0,H575=""),"",H575/G575)</f>
        <v/>
      </c>
      <c r="S575" s="35" t="str">
        <f aca="false">IF(C575="","",IFERROR(INDEX('Validasi Vendor'!$J$5:$J$505,MATCH(C575,'Validasi Vendor'!$C$5:$C$505,0)),"Belum terdaftar"))</f>
        <v/>
      </c>
      <c r="T575" s="35" t="str">
        <f aca="false">IF(E575="","",IF(L575&lt;&gt;"",IF(EOMONTH(L575,0)&gt;P575,"Dikreditkan lewat batas: periksa","Sudah dikreditkan"),IF(S575&lt;&gt;"Boleh diproses","Titik 1: periksa status vendor",IF(OR(I575&lt;&gt;"Cocok",J575&lt;&gt;"Valid"),"Titik 3: faktur bermasalah",IF(K575="Ya","Titik 2: periksa pembebanan biaya",IF(Q575&lt;0,"Titik 2: lewat batas kredit",IF(Q575&lt;=Parameter!$B$6,"Titik 2: segera kreditkan","Siap dikreditkan")))))))</f>
        <v/>
      </c>
    </row>
    <row r="576" customFormat="false" ht="15" hidden="false" customHeight="false" outlineLevel="0" collapsed="false">
      <c r="A576" s="27"/>
      <c r="B576" s="27"/>
      <c r="C576" s="28"/>
      <c r="D576" s="28"/>
      <c r="E576" s="29"/>
      <c r="F576" s="27"/>
      <c r="G576" s="30"/>
      <c r="H576" s="30"/>
      <c r="I576" s="27"/>
      <c r="J576" s="27"/>
      <c r="K576" s="27"/>
      <c r="L576" s="29"/>
      <c r="M576" s="27"/>
      <c r="N576" s="31" t="str">
        <f aca="false">IF(E576="","",EOMONTH(E576,0))</f>
        <v/>
      </c>
      <c r="O576" s="32" t="str">
        <f aca="false">IF(E576="","",EOMONTH(E576,0)+Parameter!$B$5)</f>
        <v/>
      </c>
      <c r="P576" s="32" t="str">
        <f aca="false">IF(E576="","",EOMONTH(E576,Parameter!$B$4))</f>
        <v/>
      </c>
      <c r="Q576" s="33" t="str">
        <f aca="false">IF(OR(E576="",L576&lt;&gt;""),"",P576-Parameter!$B$9)</f>
        <v/>
      </c>
      <c r="R576" s="34" t="str">
        <f aca="false">IF(OR(G576="",G576=0,H576=""),"",H576/G576)</f>
        <v/>
      </c>
      <c r="S576" s="35" t="str">
        <f aca="false">IF(C576="","",IFERROR(INDEX('Validasi Vendor'!$J$5:$J$505,MATCH(C576,'Validasi Vendor'!$C$5:$C$505,0)),"Belum terdaftar"))</f>
        <v/>
      </c>
      <c r="T576" s="35" t="str">
        <f aca="false">IF(E576="","",IF(L576&lt;&gt;"",IF(EOMONTH(L576,0)&gt;P576,"Dikreditkan lewat batas: periksa","Sudah dikreditkan"),IF(S576&lt;&gt;"Boleh diproses","Titik 1: periksa status vendor",IF(OR(I576&lt;&gt;"Cocok",J576&lt;&gt;"Valid"),"Titik 3: faktur bermasalah",IF(K576="Ya","Titik 2: periksa pembebanan biaya",IF(Q576&lt;0,"Titik 2: lewat batas kredit",IF(Q576&lt;=Parameter!$B$6,"Titik 2: segera kreditkan","Siap dikreditkan")))))))</f>
        <v/>
      </c>
    </row>
    <row r="577" customFormat="false" ht="15" hidden="false" customHeight="false" outlineLevel="0" collapsed="false">
      <c r="A577" s="27"/>
      <c r="B577" s="27"/>
      <c r="C577" s="28"/>
      <c r="D577" s="28"/>
      <c r="E577" s="29"/>
      <c r="F577" s="27"/>
      <c r="G577" s="30"/>
      <c r="H577" s="30"/>
      <c r="I577" s="27"/>
      <c r="J577" s="27"/>
      <c r="K577" s="27"/>
      <c r="L577" s="29"/>
      <c r="M577" s="27"/>
      <c r="N577" s="31" t="str">
        <f aca="false">IF(E577="","",EOMONTH(E577,0))</f>
        <v/>
      </c>
      <c r="O577" s="32" t="str">
        <f aca="false">IF(E577="","",EOMONTH(E577,0)+Parameter!$B$5)</f>
        <v/>
      </c>
      <c r="P577" s="32" t="str">
        <f aca="false">IF(E577="","",EOMONTH(E577,Parameter!$B$4))</f>
        <v/>
      </c>
      <c r="Q577" s="33" t="str">
        <f aca="false">IF(OR(E577="",L577&lt;&gt;""),"",P577-Parameter!$B$9)</f>
        <v/>
      </c>
      <c r="R577" s="34" t="str">
        <f aca="false">IF(OR(G577="",G577=0,H577=""),"",H577/G577)</f>
        <v/>
      </c>
      <c r="S577" s="35" t="str">
        <f aca="false">IF(C577="","",IFERROR(INDEX('Validasi Vendor'!$J$5:$J$505,MATCH(C577,'Validasi Vendor'!$C$5:$C$505,0)),"Belum terdaftar"))</f>
        <v/>
      </c>
      <c r="T577" s="35" t="str">
        <f aca="false">IF(E577="","",IF(L577&lt;&gt;"",IF(EOMONTH(L577,0)&gt;P577,"Dikreditkan lewat batas: periksa","Sudah dikreditkan"),IF(S577&lt;&gt;"Boleh diproses","Titik 1: periksa status vendor",IF(OR(I577&lt;&gt;"Cocok",J577&lt;&gt;"Valid"),"Titik 3: faktur bermasalah",IF(K577="Ya","Titik 2: periksa pembebanan biaya",IF(Q577&lt;0,"Titik 2: lewat batas kredit",IF(Q577&lt;=Parameter!$B$6,"Titik 2: segera kreditkan","Siap dikreditkan")))))))</f>
        <v/>
      </c>
    </row>
    <row r="578" customFormat="false" ht="15" hidden="false" customHeight="false" outlineLevel="0" collapsed="false">
      <c r="A578" s="27"/>
      <c r="B578" s="27"/>
      <c r="C578" s="28"/>
      <c r="D578" s="28"/>
      <c r="E578" s="29"/>
      <c r="F578" s="27"/>
      <c r="G578" s="30"/>
      <c r="H578" s="30"/>
      <c r="I578" s="27"/>
      <c r="J578" s="27"/>
      <c r="K578" s="27"/>
      <c r="L578" s="29"/>
      <c r="M578" s="27"/>
      <c r="N578" s="31" t="str">
        <f aca="false">IF(E578="","",EOMONTH(E578,0))</f>
        <v/>
      </c>
      <c r="O578" s="32" t="str">
        <f aca="false">IF(E578="","",EOMONTH(E578,0)+Parameter!$B$5)</f>
        <v/>
      </c>
      <c r="P578" s="32" t="str">
        <f aca="false">IF(E578="","",EOMONTH(E578,Parameter!$B$4))</f>
        <v/>
      </c>
      <c r="Q578" s="33" t="str">
        <f aca="false">IF(OR(E578="",L578&lt;&gt;""),"",P578-Parameter!$B$9)</f>
        <v/>
      </c>
      <c r="R578" s="34" t="str">
        <f aca="false">IF(OR(G578="",G578=0,H578=""),"",H578/G578)</f>
        <v/>
      </c>
      <c r="S578" s="35" t="str">
        <f aca="false">IF(C578="","",IFERROR(INDEX('Validasi Vendor'!$J$5:$J$505,MATCH(C578,'Validasi Vendor'!$C$5:$C$505,0)),"Belum terdaftar"))</f>
        <v/>
      </c>
      <c r="T578" s="35" t="str">
        <f aca="false">IF(E578="","",IF(L578&lt;&gt;"",IF(EOMONTH(L578,0)&gt;P578,"Dikreditkan lewat batas: periksa","Sudah dikreditkan"),IF(S578&lt;&gt;"Boleh diproses","Titik 1: periksa status vendor",IF(OR(I578&lt;&gt;"Cocok",J578&lt;&gt;"Valid"),"Titik 3: faktur bermasalah",IF(K578="Ya","Titik 2: periksa pembebanan biaya",IF(Q578&lt;0,"Titik 2: lewat batas kredit",IF(Q578&lt;=Parameter!$B$6,"Titik 2: segera kreditkan","Siap dikreditkan")))))))</f>
        <v/>
      </c>
    </row>
    <row r="579" customFormat="false" ht="15" hidden="false" customHeight="false" outlineLevel="0" collapsed="false">
      <c r="A579" s="27"/>
      <c r="B579" s="27"/>
      <c r="C579" s="28"/>
      <c r="D579" s="28"/>
      <c r="E579" s="29"/>
      <c r="F579" s="27"/>
      <c r="G579" s="30"/>
      <c r="H579" s="30"/>
      <c r="I579" s="27"/>
      <c r="J579" s="27"/>
      <c r="K579" s="27"/>
      <c r="L579" s="29"/>
      <c r="M579" s="27"/>
      <c r="N579" s="31" t="str">
        <f aca="false">IF(E579="","",EOMONTH(E579,0))</f>
        <v/>
      </c>
      <c r="O579" s="32" t="str">
        <f aca="false">IF(E579="","",EOMONTH(E579,0)+Parameter!$B$5)</f>
        <v/>
      </c>
      <c r="P579" s="32" t="str">
        <f aca="false">IF(E579="","",EOMONTH(E579,Parameter!$B$4))</f>
        <v/>
      </c>
      <c r="Q579" s="33" t="str">
        <f aca="false">IF(OR(E579="",L579&lt;&gt;""),"",P579-Parameter!$B$9)</f>
        <v/>
      </c>
      <c r="R579" s="34" t="str">
        <f aca="false">IF(OR(G579="",G579=0,H579=""),"",H579/G579)</f>
        <v/>
      </c>
      <c r="S579" s="35" t="str">
        <f aca="false">IF(C579="","",IFERROR(INDEX('Validasi Vendor'!$J$5:$J$505,MATCH(C579,'Validasi Vendor'!$C$5:$C$505,0)),"Belum terdaftar"))</f>
        <v/>
      </c>
      <c r="T579" s="35" t="str">
        <f aca="false">IF(E579="","",IF(L579&lt;&gt;"",IF(EOMONTH(L579,0)&gt;P579,"Dikreditkan lewat batas: periksa","Sudah dikreditkan"),IF(S579&lt;&gt;"Boleh diproses","Titik 1: periksa status vendor",IF(OR(I579&lt;&gt;"Cocok",J579&lt;&gt;"Valid"),"Titik 3: faktur bermasalah",IF(K579="Ya","Titik 2: periksa pembebanan biaya",IF(Q579&lt;0,"Titik 2: lewat batas kredit",IF(Q579&lt;=Parameter!$B$6,"Titik 2: segera kreditkan","Siap dikreditkan")))))))</f>
        <v/>
      </c>
    </row>
    <row r="580" customFormat="false" ht="15" hidden="false" customHeight="false" outlineLevel="0" collapsed="false">
      <c r="A580" s="27"/>
      <c r="B580" s="27"/>
      <c r="C580" s="28"/>
      <c r="D580" s="28"/>
      <c r="E580" s="29"/>
      <c r="F580" s="27"/>
      <c r="G580" s="30"/>
      <c r="H580" s="30"/>
      <c r="I580" s="27"/>
      <c r="J580" s="27"/>
      <c r="K580" s="27"/>
      <c r="L580" s="29"/>
      <c r="M580" s="27"/>
      <c r="N580" s="31" t="str">
        <f aca="false">IF(E580="","",EOMONTH(E580,0))</f>
        <v/>
      </c>
      <c r="O580" s="32" t="str">
        <f aca="false">IF(E580="","",EOMONTH(E580,0)+Parameter!$B$5)</f>
        <v/>
      </c>
      <c r="P580" s="32" t="str">
        <f aca="false">IF(E580="","",EOMONTH(E580,Parameter!$B$4))</f>
        <v/>
      </c>
      <c r="Q580" s="33" t="str">
        <f aca="false">IF(OR(E580="",L580&lt;&gt;""),"",P580-Parameter!$B$9)</f>
        <v/>
      </c>
      <c r="R580" s="34" t="str">
        <f aca="false">IF(OR(G580="",G580=0,H580=""),"",H580/G580)</f>
        <v/>
      </c>
      <c r="S580" s="35" t="str">
        <f aca="false">IF(C580="","",IFERROR(INDEX('Validasi Vendor'!$J$5:$J$505,MATCH(C580,'Validasi Vendor'!$C$5:$C$505,0)),"Belum terdaftar"))</f>
        <v/>
      </c>
      <c r="T580" s="35" t="str">
        <f aca="false">IF(E580="","",IF(L580&lt;&gt;"",IF(EOMONTH(L580,0)&gt;P580,"Dikreditkan lewat batas: periksa","Sudah dikreditkan"),IF(S580&lt;&gt;"Boleh diproses","Titik 1: periksa status vendor",IF(OR(I580&lt;&gt;"Cocok",J580&lt;&gt;"Valid"),"Titik 3: faktur bermasalah",IF(K580="Ya","Titik 2: periksa pembebanan biaya",IF(Q580&lt;0,"Titik 2: lewat batas kredit",IF(Q580&lt;=Parameter!$B$6,"Titik 2: segera kreditkan","Siap dikreditkan")))))))</f>
        <v/>
      </c>
    </row>
    <row r="581" customFormat="false" ht="15" hidden="false" customHeight="false" outlineLevel="0" collapsed="false">
      <c r="A581" s="27"/>
      <c r="B581" s="27"/>
      <c r="C581" s="28"/>
      <c r="D581" s="28"/>
      <c r="E581" s="29"/>
      <c r="F581" s="27"/>
      <c r="G581" s="30"/>
      <c r="H581" s="30"/>
      <c r="I581" s="27"/>
      <c r="J581" s="27"/>
      <c r="K581" s="27"/>
      <c r="L581" s="29"/>
      <c r="M581" s="27"/>
      <c r="N581" s="31" t="str">
        <f aca="false">IF(E581="","",EOMONTH(E581,0))</f>
        <v/>
      </c>
      <c r="O581" s="32" t="str">
        <f aca="false">IF(E581="","",EOMONTH(E581,0)+Parameter!$B$5)</f>
        <v/>
      </c>
      <c r="P581" s="32" t="str">
        <f aca="false">IF(E581="","",EOMONTH(E581,Parameter!$B$4))</f>
        <v/>
      </c>
      <c r="Q581" s="33" t="str">
        <f aca="false">IF(OR(E581="",L581&lt;&gt;""),"",P581-Parameter!$B$9)</f>
        <v/>
      </c>
      <c r="R581" s="34" t="str">
        <f aca="false">IF(OR(G581="",G581=0,H581=""),"",H581/G581)</f>
        <v/>
      </c>
      <c r="S581" s="35" t="str">
        <f aca="false">IF(C581="","",IFERROR(INDEX('Validasi Vendor'!$J$5:$J$505,MATCH(C581,'Validasi Vendor'!$C$5:$C$505,0)),"Belum terdaftar"))</f>
        <v/>
      </c>
      <c r="T581" s="35" t="str">
        <f aca="false">IF(E581="","",IF(L581&lt;&gt;"",IF(EOMONTH(L581,0)&gt;P581,"Dikreditkan lewat batas: periksa","Sudah dikreditkan"),IF(S581&lt;&gt;"Boleh diproses","Titik 1: periksa status vendor",IF(OR(I581&lt;&gt;"Cocok",J581&lt;&gt;"Valid"),"Titik 3: faktur bermasalah",IF(K581="Ya","Titik 2: periksa pembebanan biaya",IF(Q581&lt;0,"Titik 2: lewat batas kredit",IF(Q581&lt;=Parameter!$B$6,"Titik 2: segera kreditkan","Siap dikreditkan")))))))</f>
        <v/>
      </c>
    </row>
    <row r="582" customFormat="false" ht="15" hidden="false" customHeight="false" outlineLevel="0" collapsed="false">
      <c r="A582" s="27"/>
      <c r="B582" s="27"/>
      <c r="C582" s="28"/>
      <c r="D582" s="28"/>
      <c r="E582" s="29"/>
      <c r="F582" s="27"/>
      <c r="G582" s="30"/>
      <c r="H582" s="30"/>
      <c r="I582" s="27"/>
      <c r="J582" s="27"/>
      <c r="K582" s="27"/>
      <c r="L582" s="29"/>
      <c r="M582" s="27"/>
      <c r="N582" s="31" t="str">
        <f aca="false">IF(E582="","",EOMONTH(E582,0))</f>
        <v/>
      </c>
      <c r="O582" s="32" t="str">
        <f aca="false">IF(E582="","",EOMONTH(E582,0)+Parameter!$B$5)</f>
        <v/>
      </c>
      <c r="P582" s="32" t="str">
        <f aca="false">IF(E582="","",EOMONTH(E582,Parameter!$B$4))</f>
        <v/>
      </c>
      <c r="Q582" s="33" t="str">
        <f aca="false">IF(OR(E582="",L582&lt;&gt;""),"",P582-Parameter!$B$9)</f>
        <v/>
      </c>
      <c r="R582" s="34" t="str">
        <f aca="false">IF(OR(G582="",G582=0,H582=""),"",H582/G582)</f>
        <v/>
      </c>
      <c r="S582" s="35" t="str">
        <f aca="false">IF(C582="","",IFERROR(INDEX('Validasi Vendor'!$J$5:$J$505,MATCH(C582,'Validasi Vendor'!$C$5:$C$505,0)),"Belum terdaftar"))</f>
        <v/>
      </c>
      <c r="T582" s="35" t="str">
        <f aca="false">IF(E582="","",IF(L582&lt;&gt;"",IF(EOMONTH(L582,0)&gt;P582,"Dikreditkan lewat batas: periksa","Sudah dikreditkan"),IF(S582&lt;&gt;"Boleh diproses","Titik 1: periksa status vendor",IF(OR(I582&lt;&gt;"Cocok",J582&lt;&gt;"Valid"),"Titik 3: faktur bermasalah",IF(K582="Ya","Titik 2: periksa pembebanan biaya",IF(Q582&lt;0,"Titik 2: lewat batas kredit",IF(Q582&lt;=Parameter!$B$6,"Titik 2: segera kreditkan","Siap dikreditkan")))))))</f>
        <v/>
      </c>
    </row>
    <row r="583" customFormat="false" ht="15" hidden="false" customHeight="false" outlineLevel="0" collapsed="false">
      <c r="A583" s="27"/>
      <c r="B583" s="27"/>
      <c r="C583" s="28"/>
      <c r="D583" s="28"/>
      <c r="E583" s="29"/>
      <c r="F583" s="27"/>
      <c r="G583" s="30"/>
      <c r="H583" s="30"/>
      <c r="I583" s="27"/>
      <c r="J583" s="27"/>
      <c r="K583" s="27"/>
      <c r="L583" s="29"/>
      <c r="M583" s="27"/>
      <c r="N583" s="31" t="str">
        <f aca="false">IF(E583="","",EOMONTH(E583,0))</f>
        <v/>
      </c>
      <c r="O583" s="32" t="str">
        <f aca="false">IF(E583="","",EOMONTH(E583,0)+Parameter!$B$5)</f>
        <v/>
      </c>
      <c r="P583" s="32" t="str">
        <f aca="false">IF(E583="","",EOMONTH(E583,Parameter!$B$4))</f>
        <v/>
      </c>
      <c r="Q583" s="33" t="str">
        <f aca="false">IF(OR(E583="",L583&lt;&gt;""),"",P583-Parameter!$B$9)</f>
        <v/>
      </c>
      <c r="R583" s="34" t="str">
        <f aca="false">IF(OR(G583="",G583=0,H583=""),"",H583/G583)</f>
        <v/>
      </c>
      <c r="S583" s="35" t="str">
        <f aca="false">IF(C583="","",IFERROR(INDEX('Validasi Vendor'!$J$5:$J$505,MATCH(C583,'Validasi Vendor'!$C$5:$C$505,0)),"Belum terdaftar"))</f>
        <v/>
      </c>
      <c r="T583" s="35" t="str">
        <f aca="false">IF(E583="","",IF(L583&lt;&gt;"",IF(EOMONTH(L583,0)&gt;P583,"Dikreditkan lewat batas: periksa","Sudah dikreditkan"),IF(S583&lt;&gt;"Boleh diproses","Titik 1: periksa status vendor",IF(OR(I583&lt;&gt;"Cocok",J583&lt;&gt;"Valid"),"Titik 3: faktur bermasalah",IF(K583="Ya","Titik 2: periksa pembebanan biaya",IF(Q583&lt;0,"Titik 2: lewat batas kredit",IF(Q583&lt;=Parameter!$B$6,"Titik 2: segera kreditkan","Siap dikreditkan")))))))</f>
        <v/>
      </c>
    </row>
    <row r="584" customFormat="false" ht="15" hidden="false" customHeight="false" outlineLevel="0" collapsed="false">
      <c r="A584" s="27"/>
      <c r="B584" s="27"/>
      <c r="C584" s="28"/>
      <c r="D584" s="28"/>
      <c r="E584" s="29"/>
      <c r="F584" s="27"/>
      <c r="G584" s="30"/>
      <c r="H584" s="30"/>
      <c r="I584" s="27"/>
      <c r="J584" s="27"/>
      <c r="K584" s="27"/>
      <c r="L584" s="29"/>
      <c r="M584" s="27"/>
      <c r="N584" s="31" t="str">
        <f aca="false">IF(E584="","",EOMONTH(E584,0))</f>
        <v/>
      </c>
      <c r="O584" s="32" t="str">
        <f aca="false">IF(E584="","",EOMONTH(E584,0)+Parameter!$B$5)</f>
        <v/>
      </c>
      <c r="P584" s="32" t="str">
        <f aca="false">IF(E584="","",EOMONTH(E584,Parameter!$B$4))</f>
        <v/>
      </c>
      <c r="Q584" s="33" t="str">
        <f aca="false">IF(OR(E584="",L584&lt;&gt;""),"",P584-Parameter!$B$9)</f>
        <v/>
      </c>
      <c r="R584" s="34" t="str">
        <f aca="false">IF(OR(G584="",G584=0,H584=""),"",H584/G584)</f>
        <v/>
      </c>
      <c r="S584" s="35" t="str">
        <f aca="false">IF(C584="","",IFERROR(INDEX('Validasi Vendor'!$J$5:$J$505,MATCH(C584,'Validasi Vendor'!$C$5:$C$505,0)),"Belum terdaftar"))</f>
        <v/>
      </c>
      <c r="T584" s="35" t="str">
        <f aca="false">IF(E584="","",IF(L584&lt;&gt;"",IF(EOMONTH(L584,0)&gt;P584,"Dikreditkan lewat batas: periksa","Sudah dikreditkan"),IF(S584&lt;&gt;"Boleh diproses","Titik 1: periksa status vendor",IF(OR(I584&lt;&gt;"Cocok",J584&lt;&gt;"Valid"),"Titik 3: faktur bermasalah",IF(K584="Ya","Titik 2: periksa pembebanan biaya",IF(Q584&lt;0,"Titik 2: lewat batas kredit",IF(Q584&lt;=Parameter!$B$6,"Titik 2: segera kreditkan","Siap dikreditkan")))))))</f>
        <v/>
      </c>
    </row>
    <row r="585" customFormat="false" ht="15" hidden="false" customHeight="false" outlineLevel="0" collapsed="false">
      <c r="A585" s="27"/>
      <c r="B585" s="27"/>
      <c r="C585" s="28"/>
      <c r="D585" s="28"/>
      <c r="E585" s="29"/>
      <c r="F585" s="27"/>
      <c r="G585" s="30"/>
      <c r="H585" s="30"/>
      <c r="I585" s="27"/>
      <c r="J585" s="27"/>
      <c r="K585" s="27"/>
      <c r="L585" s="29"/>
      <c r="M585" s="27"/>
      <c r="N585" s="31" t="str">
        <f aca="false">IF(E585="","",EOMONTH(E585,0))</f>
        <v/>
      </c>
      <c r="O585" s="32" t="str">
        <f aca="false">IF(E585="","",EOMONTH(E585,0)+Parameter!$B$5)</f>
        <v/>
      </c>
      <c r="P585" s="32" t="str">
        <f aca="false">IF(E585="","",EOMONTH(E585,Parameter!$B$4))</f>
        <v/>
      </c>
      <c r="Q585" s="33" t="str">
        <f aca="false">IF(OR(E585="",L585&lt;&gt;""),"",P585-Parameter!$B$9)</f>
        <v/>
      </c>
      <c r="R585" s="34" t="str">
        <f aca="false">IF(OR(G585="",G585=0,H585=""),"",H585/G585)</f>
        <v/>
      </c>
      <c r="S585" s="35" t="str">
        <f aca="false">IF(C585="","",IFERROR(INDEX('Validasi Vendor'!$J$5:$J$505,MATCH(C585,'Validasi Vendor'!$C$5:$C$505,0)),"Belum terdaftar"))</f>
        <v/>
      </c>
      <c r="T585" s="35" t="str">
        <f aca="false">IF(E585="","",IF(L585&lt;&gt;"",IF(EOMONTH(L585,0)&gt;P585,"Dikreditkan lewat batas: periksa","Sudah dikreditkan"),IF(S585&lt;&gt;"Boleh diproses","Titik 1: periksa status vendor",IF(OR(I585&lt;&gt;"Cocok",J585&lt;&gt;"Valid"),"Titik 3: faktur bermasalah",IF(K585="Ya","Titik 2: periksa pembebanan biaya",IF(Q585&lt;0,"Titik 2: lewat batas kredit",IF(Q585&lt;=Parameter!$B$6,"Titik 2: segera kreditkan","Siap dikreditkan")))))))</f>
        <v/>
      </c>
    </row>
    <row r="586" customFormat="false" ht="15" hidden="false" customHeight="false" outlineLevel="0" collapsed="false">
      <c r="A586" s="27"/>
      <c r="B586" s="27"/>
      <c r="C586" s="28"/>
      <c r="D586" s="28"/>
      <c r="E586" s="29"/>
      <c r="F586" s="27"/>
      <c r="G586" s="30"/>
      <c r="H586" s="30"/>
      <c r="I586" s="27"/>
      <c r="J586" s="27"/>
      <c r="K586" s="27"/>
      <c r="L586" s="29"/>
      <c r="M586" s="27"/>
      <c r="N586" s="31" t="str">
        <f aca="false">IF(E586="","",EOMONTH(E586,0))</f>
        <v/>
      </c>
      <c r="O586" s="32" t="str">
        <f aca="false">IF(E586="","",EOMONTH(E586,0)+Parameter!$B$5)</f>
        <v/>
      </c>
      <c r="P586" s="32" t="str">
        <f aca="false">IF(E586="","",EOMONTH(E586,Parameter!$B$4))</f>
        <v/>
      </c>
      <c r="Q586" s="33" t="str">
        <f aca="false">IF(OR(E586="",L586&lt;&gt;""),"",P586-Parameter!$B$9)</f>
        <v/>
      </c>
      <c r="R586" s="34" t="str">
        <f aca="false">IF(OR(G586="",G586=0,H586=""),"",H586/G586)</f>
        <v/>
      </c>
      <c r="S586" s="35" t="str">
        <f aca="false">IF(C586="","",IFERROR(INDEX('Validasi Vendor'!$J$5:$J$505,MATCH(C586,'Validasi Vendor'!$C$5:$C$505,0)),"Belum terdaftar"))</f>
        <v/>
      </c>
      <c r="T586" s="35" t="str">
        <f aca="false">IF(E586="","",IF(L586&lt;&gt;"",IF(EOMONTH(L586,0)&gt;P586,"Dikreditkan lewat batas: periksa","Sudah dikreditkan"),IF(S586&lt;&gt;"Boleh diproses","Titik 1: periksa status vendor",IF(OR(I586&lt;&gt;"Cocok",J586&lt;&gt;"Valid"),"Titik 3: faktur bermasalah",IF(K586="Ya","Titik 2: periksa pembebanan biaya",IF(Q586&lt;0,"Titik 2: lewat batas kredit",IF(Q586&lt;=Parameter!$B$6,"Titik 2: segera kreditkan","Siap dikreditkan")))))))</f>
        <v/>
      </c>
    </row>
    <row r="587" customFormat="false" ht="15" hidden="false" customHeight="false" outlineLevel="0" collapsed="false">
      <c r="A587" s="27"/>
      <c r="B587" s="27"/>
      <c r="C587" s="28"/>
      <c r="D587" s="28"/>
      <c r="E587" s="29"/>
      <c r="F587" s="27"/>
      <c r="G587" s="30"/>
      <c r="H587" s="30"/>
      <c r="I587" s="27"/>
      <c r="J587" s="27"/>
      <c r="K587" s="27"/>
      <c r="L587" s="29"/>
      <c r="M587" s="27"/>
      <c r="N587" s="31" t="str">
        <f aca="false">IF(E587="","",EOMONTH(E587,0))</f>
        <v/>
      </c>
      <c r="O587" s="32" t="str">
        <f aca="false">IF(E587="","",EOMONTH(E587,0)+Parameter!$B$5)</f>
        <v/>
      </c>
      <c r="P587" s="32" t="str">
        <f aca="false">IF(E587="","",EOMONTH(E587,Parameter!$B$4))</f>
        <v/>
      </c>
      <c r="Q587" s="33" t="str">
        <f aca="false">IF(OR(E587="",L587&lt;&gt;""),"",P587-Parameter!$B$9)</f>
        <v/>
      </c>
      <c r="R587" s="34" t="str">
        <f aca="false">IF(OR(G587="",G587=0,H587=""),"",H587/G587)</f>
        <v/>
      </c>
      <c r="S587" s="35" t="str">
        <f aca="false">IF(C587="","",IFERROR(INDEX('Validasi Vendor'!$J$5:$J$505,MATCH(C587,'Validasi Vendor'!$C$5:$C$505,0)),"Belum terdaftar"))</f>
        <v/>
      </c>
      <c r="T587" s="35" t="str">
        <f aca="false">IF(E587="","",IF(L587&lt;&gt;"",IF(EOMONTH(L587,0)&gt;P587,"Dikreditkan lewat batas: periksa","Sudah dikreditkan"),IF(S587&lt;&gt;"Boleh diproses","Titik 1: periksa status vendor",IF(OR(I587&lt;&gt;"Cocok",J587&lt;&gt;"Valid"),"Titik 3: faktur bermasalah",IF(K587="Ya","Titik 2: periksa pembebanan biaya",IF(Q587&lt;0,"Titik 2: lewat batas kredit",IF(Q587&lt;=Parameter!$B$6,"Titik 2: segera kreditkan","Siap dikreditkan")))))))</f>
        <v/>
      </c>
    </row>
    <row r="588" customFormat="false" ht="15" hidden="false" customHeight="false" outlineLevel="0" collapsed="false">
      <c r="A588" s="27"/>
      <c r="B588" s="27"/>
      <c r="C588" s="28"/>
      <c r="D588" s="28"/>
      <c r="E588" s="29"/>
      <c r="F588" s="27"/>
      <c r="G588" s="30"/>
      <c r="H588" s="30"/>
      <c r="I588" s="27"/>
      <c r="J588" s="27"/>
      <c r="K588" s="27"/>
      <c r="L588" s="29"/>
      <c r="M588" s="27"/>
      <c r="N588" s="31" t="str">
        <f aca="false">IF(E588="","",EOMONTH(E588,0))</f>
        <v/>
      </c>
      <c r="O588" s="32" t="str">
        <f aca="false">IF(E588="","",EOMONTH(E588,0)+Parameter!$B$5)</f>
        <v/>
      </c>
      <c r="P588" s="32" t="str">
        <f aca="false">IF(E588="","",EOMONTH(E588,Parameter!$B$4))</f>
        <v/>
      </c>
      <c r="Q588" s="33" t="str">
        <f aca="false">IF(OR(E588="",L588&lt;&gt;""),"",P588-Parameter!$B$9)</f>
        <v/>
      </c>
      <c r="R588" s="34" t="str">
        <f aca="false">IF(OR(G588="",G588=0,H588=""),"",H588/G588)</f>
        <v/>
      </c>
      <c r="S588" s="35" t="str">
        <f aca="false">IF(C588="","",IFERROR(INDEX('Validasi Vendor'!$J$5:$J$505,MATCH(C588,'Validasi Vendor'!$C$5:$C$505,0)),"Belum terdaftar"))</f>
        <v/>
      </c>
      <c r="T588" s="35" t="str">
        <f aca="false">IF(E588="","",IF(L588&lt;&gt;"",IF(EOMONTH(L588,0)&gt;P588,"Dikreditkan lewat batas: periksa","Sudah dikreditkan"),IF(S588&lt;&gt;"Boleh diproses","Titik 1: periksa status vendor",IF(OR(I588&lt;&gt;"Cocok",J588&lt;&gt;"Valid"),"Titik 3: faktur bermasalah",IF(K588="Ya","Titik 2: periksa pembebanan biaya",IF(Q588&lt;0,"Titik 2: lewat batas kredit",IF(Q588&lt;=Parameter!$B$6,"Titik 2: segera kreditkan","Siap dikreditkan")))))))</f>
        <v/>
      </c>
    </row>
    <row r="589" customFormat="false" ht="15" hidden="false" customHeight="false" outlineLevel="0" collapsed="false">
      <c r="A589" s="27"/>
      <c r="B589" s="27"/>
      <c r="C589" s="28"/>
      <c r="D589" s="28"/>
      <c r="E589" s="29"/>
      <c r="F589" s="27"/>
      <c r="G589" s="30"/>
      <c r="H589" s="30"/>
      <c r="I589" s="27"/>
      <c r="J589" s="27"/>
      <c r="K589" s="27"/>
      <c r="L589" s="29"/>
      <c r="M589" s="27"/>
      <c r="N589" s="31" t="str">
        <f aca="false">IF(E589="","",EOMONTH(E589,0))</f>
        <v/>
      </c>
      <c r="O589" s="32" t="str">
        <f aca="false">IF(E589="","",EOMONTH(E589,0)+Parameter!$B$5)</f>
        <v/>
      </c>
      <c r="P589" s="32" t="str">
        <f aca="false">IF(E589="","",EOMONTH(E589,Parameter!$B$4))</f>
        <v/>
      </c>
      <c r="Q589" s="33" t="str">
        <f aca="false">IF(OR(E589="",L589&lt;&gt;""),"",P589-Parameter!$B$9)</f>
        <v/>
      </c>
      <c r="R589" s="34" t="str">
        <f aca="false">IF(OR(G589="",G589=0,H589=""),"",H589/G589)</f>
        <v/>
      </c>
      <c r="S589" s="35" t="str">
        <f aca="false">IF(C589="","",IFERROR(INDEX('Validasi Vendor'!$J$5:$J$505,MATCH(C589,'Validasi Vendor'!$C$5:$C$505,0)),"Belum terdaftar"))</f>
        <v/>
      </c>
      <c r="T589" s="35" t="str">
        <f aca="false">IF(E589="","",IF(L589&lt;&gt;"",IF(EOMONTH(L589,0)&gt;P589,"Dikreditkan lewat batas: periksa","Sudah dikreditkan"),IF(S589&lt;&gt;"Boleh diproses","Titik 1: periksa status vendor",IF(OR(I589&lt;&gt;"Cocok",J589&lt;&gt;"Valid"),"Titik 3: faktur bermasalah",IF(K589="Ya","Titik 2: periksa pembebanan biaya",IF(Q589&lt;0,"Titik 2: lewat batas kredit",IF(Q589&lt;=Parameter!$B$6,"Titik 2: segera kreditkan","Siap dikreditkan")))))))</f>
        <v/>
      </c>
    </row>
    <row r="590" customFormat="false" ht="15" hidden="false" customHeight="false" outlineLevel="0" collapsed="false">
      <c r="A590" s="27"/>
      <c r="B590" s="27"/>
      <c r="C590" s="28"/>
      <c r="D590" s="28"/>
      <c r="E590" s="29"/>
      <c r="F590" s="27"/>
      <c r="G590" s="30"/>
      <c r="H590" s="30"/>
      <c r="I590" s="27"/>
      <c r="J590" s="27"/>
      <c r="K590" s="27"/>
      <c r="L590" s="29"/>
      <c r="M590" s="27"/>
      <c r="N590" s="31" t="str">
        <f aca="false">IF(E590="","",EOMONTH(E590,0))</f>
        <v/>
      </c>
      <c r="O590" s="32" t="str">
        <f aca="false">IF(E590="","",EOMONTH(E590,0)+Parameter!$B$5)</f>
        <v/>
      </c>
      <c r="P590" s="32" t="str">
        <f aca="false">IF(E590="","",EOMONTH(E590,Parameter!$B$4))</f>
        <v/>
      </c>
      <c r="Q590" s="33" t="str">
        <f aca="false">IF(OR(E590="",L590&lt;&gt;""),"",P590-Parameter!$B$9)</f>
        <v/>
      </c>
      <c r="R590" s="34" t="str">
        <f aca="false">IF(OR(G590="",G590=0,H590=""),"",H590/G590)</f>
        <v/>
      </c>
      <c r="S590" s="35" t="str">
        <f aca="false">IF(C590="","",IFERROR(INDEX('Validasi Vendor'!$J$5:$J$505,MATCH(C590,'Validasi Vendor'!$C$5:$C$505,0)),"Belum terdaftar"))</f>
        <v/>
      </c>
      <c r="T590" s="35" t="str">
        <f aca="false">IF(E590="","",IF(L590&lt;&gt;"",IF(EOMONTH(L590,0)&gt;P590,"Dikreditkan lewat batas: periksa","Sudah dikreditkan"),IF(S590&lt;&gt;"Boleh diproses","Titik 1: periksa status vendor",IF(OR(I590&lt;&gt;"Cocok",J590&lt;&gt;"Valid"),"Titik 3: faktur bermasalah",IF(K590="Ya","Titik 2: periksa pembebanan biaya",IF(Q590&lt;0,"Titik 2: lewat batas kredit",IF(Q590&lt;=Parameter!$B$6,"Titik 2: segera kreditkan","Siap dikreditkan")))))))</f>
        <v/>
      </c>
    </row>
    <row r="591" customFormat="false" ht="15" hidden="false" customHeight="false" outlineLevel="0" collapsed="false">
      <c r="A591" s="27"/>
      <c r="B591" s="27"/>
      <c r="C591" s="28"/>
      <c r="D591" s="28"/>
      <c r="E591" s="29"/>
      <c r="F591" s="27"/>
      <c r="G591" s="30"/>
      <c r="H591" s="30"/>
      <c r="I591" s="27"/>
      <c r="J591" s="27"/>
      <c r="K591" s="27"/>
      <c r="L591" s="29"/>
      <c r="M591" s="27"/>
      <c r="N591" s="31" t="str">
        <f aca="false">IF(E591="","",EOMONTH(E591,0))</f>
        <v/>
      </c>
      <c r="O591" s="32" t="str">
        <f aca="false">IF(E591="","",EOMONTH(E591,0)+Parameter!$B$5)</f>
        <v/>
      </c>
      <c r="P591" s="32" t="str">
        <f aca="false">IF(E591="","",EOMONTH(E591,Parameter!$B$4))</f>
        <v/>
      </c>
      <c r="Q591" s="33" t="str">
        <f aca="false">IF(OR(E591="",L591&lt;&gt;""),"",P591-Parameter!$B$9)</f>
        <v/>
      </c>
      <c r="R591" s="34" t="str">
        <f aca="false">IF(OR(G591="",G591=0,H591=""),"",H591/G591)</f>
        <v/>
      </c>
      <c r="S591" s="35" t="str">
        <f aca="false">IF(C591="","",IFERROR(INDEX('Validasi Vendor'!$J$5:$J$505,MATCH(C591,'Validasi Vendor'!$C$5:$C$505,0)),"Belum terdaftar"))</f>
        <v/>
      </c>
      <c r="T591" s="35" t="str">
        <f aca="false">IF(E591="","",IF(L591&lt;&gt;"",IF(EOMONTH(L591,0)&gt;P591,"Dikreditkan lewat batas: periksa","Sudah dikreditkan"),IF(S591&lt;&gt;"Boleh diproses","Titik 1: periksa status vendor",IF(OR(I591&lt;&gt;"Cocok",J591&lt;&gt;"Valid"),"Titik 3: faktur bermasalah",IF(K591="Ya","Titik 2: periksa pembebanan biaya",IF(Q591&lt;0,"Titik 2: lewat batas kredit",IF(Q591&lt;=Parameter!$B$6,"Titik 2: segera kreditkan","Siap dikreditkan")))))))</f>
        <v/>
      </c>
    </row>
    <row r="592" customFormat="false" ht="15" hidden="false" customHeight="false" outlineLevel="0" collapsed="false">
      <c r="A592" s="27"/>
      <c r="B592" s="27"/>
      <c r="C592" s="28"/>
      <c r="D592" s="28"/>
      <c r="E592" s="29"/>
      <c r="F592" s="27"/>
      <c r="G592" s="30"/>
      <c r="H592" s="30"/>
      <c r="I592" s="27"/>
      <c r="J592" s="27"/>
      <c r="K592" s="27"/>
      <c r="L592" s="29"/>
      <c r="M592" s="27"/>
      <c r="N592" s="31" t="str">
        <f aca="false">IF(E592="","",EOMONTH(E592,0))</f>
        <v/>
      </c>
      <c r="O592" s="32" t="str">
        <f aca="false">IF(E592="","",EOMONTH(E592,0)+Parameter!$B$5)</f>
        <v/>
      </c>
      <c r="P592" s="32" t="str">
        <f aca="false">IF(E592="","",EOMONTH(E592,Parameter!$B$4))</f>
        <v/>
      </c>
      <c r="Q592" s="33" t="str">
        <f aca="false">IF(OR(E592="",L592&lt;&gt;""),"",P592-Parameter!$B$9)</f>
        <v/>
      </c>
      <c r="R592" s="34" t="str">
        <f aca="false">IF(OR(G592="",G592=0,H592=""),"",H592/G592)</f>
        <v/>
      </c>
      <c r="S592" s="35" t="str">
        <f aca="false">IF(C592="","",IFERROR(INDEX('Validasi Vendor'!$J$5:$J$505,MATCH(C592,'Validasi Vendor'!$C$5:$C$505,0)),"Belum terdaftar"))</f>
        <v/>
      </c>
      <c r="T592" s="35" t="str">
        <f aca="false">IF(E592="","",IF(L592&lt;&gt;"",IF(EOMONTH(L592,0)&gt;P592,"Dikreditkan lewat batas: periksa","Sudah dikreditkan"),IF(S592&lt;&gt;"Boleh diproses","Titik 1: periksa status vendor",IF(OR(I592&lt;&gt;"Cocok",J592&lt;&gt;"Valid"),"Titik 3: faktur bermasalah",IF(K592="Ya","Titik 2: periksa pembebanan biaya",IF(Q592&lt;0,"Titik 2: lewat batas kredit",IF(Q592&lt;=Parameter!$B$6,"Titik 2: segera kreditkan","Siap dikreditkan")))))))</f>
        <v/>
      </c>
    </row>
    <row r="593" customFormat="false" ht="15" hidden="false" customHeight="false" outlineLevel="0" collapsed="false">
      <c r="A593" s="27"/>
      <c r="B593" s="27"/>
      <c r="C593" s="28"/>
      <c r="D593" s="28"/>
      <c r="E593" s="29"/>
      <c r="F593" s="27"/>
      <c r="G593" s="30"/>
      <c r="H593" s="30"/>
      <c r="I593" s="27"/>
      <c r="J593" s="27"/>
      <c r="K593" s="27"/>
      <c r="L593" s="29"/>
      <c r="M593" s="27"/>
      <c r="N593" s="31" t="str">
        <f aca="false">IF(E593="","",EOMONTH(E593,0))</f>
        <v/>
      </c>
      <c r="O593" s="32" t="str">
        <f aca="false">IF(E593="","",EOMONTH(E593,0)+Parameter!$B$5)</f>
        <v/>
      </c>
      <c r="P593" s="32" t="str">
        <f aca="false">IF(E593="","",EOMONTH(E593,Parameter!$B$4))</f>
        <v/>
      </c>
      <c r="Q593" s="33" t="str">
        <f aca="false">IF(OR(E593="",L593&lt;&gt;""),"",P593-Parameter!$B$9)</f>
        <v/>
      </c>
      <c r="R593" s="34" t="str">
        <f aca="false">IF(OR(G593="",G593=0,H593=""),"",H593/G593)</f>
        <v/>
      </c>
      <c r="S593" s="35" t="str">
        <f aca="false">IF(C593="","",IFERROR(INDEX('Validasi Vendor'!$J$5:$J$505,MATCH(C593,'Validasi Vendor'!$C$5:$C$505,0)),"Belum terdaftar"))</f>
        <v/>
      </c>
      <c r="T593" s="35" t="str">
        <f aca="false">IF(E593="","",IF(L593&lt;&gt;"",IF(EOMONTH(L593,0)&gt;P593,"Dikreditkan lewat batas: periksa","Sudah dikreditkan"),IF(S593&lt;&gt;"Boleh diproses","Titik 1: periksa status vendor",IF(OR(I593&lt;&gt;"Cocok",J593&lt;&gt;"Valid"),"Titik 3: faktur bermasalah",IF(K593="Ya","Titik 2: periksa pembebanan biaya",IF(Q593&lt;0,"Titik 2: lewat batas kredit",IF(Q593&lt;=Parameter!$B$6,"Titik 2: segera kreditkan","Siap dikreditkan")))))))</f>
        <v/>
      </c>
    </row>
    <row r="594" customFormat="false" ht="15" hidden="false" customHeight="false" outlineLevel="0" collapsed="false">
      <c r="A594" s="27"/>
      <c r="B594" s="27"/>
      <c r="C594" s="28"/>
      <c r="D594" s="28"/>
      <c r="E594" s="29"/>
      <c r="F594" s="27"/>
      <c r="G594" s="30"/>
      <c r="H594" s="30"/>
      <c r="I594" s="27"/>
      <c r="J594" s="27"/>
      <c r="K594" s="27"/>
      <c r="L594" s="29"/>
      <c r="M594" s="27"/>
      <c r="N594" s="31" t="str">
        <f aca="false">IF(E594="","",EOMONTH(E594,0))</f>
        <v/>
      </c>
      <c r="O594" s="32" t="str">
        <f aca="false">IF(E594="","",EOMONTH(E594,0)+Parameter!$B$5)</f>
        <v/>
      </c>
      <c r="P594" s="32" t="str">
        <f aca="false">IF(E594="","",EOMONTH(E594,Parameter!$B$4))</f>
        <v/>
      </c>
      <c r="Q594" s="33" t="str">
        <f aca="false">IF(OR(E594="",L594&lt;&gt;""),"",P594-Parameter!$B$9)</f>
        <v/>
      </c>
      <c r="R594" s="34" t="str">
        <f aca="false">IF(OR(G594="",G594=0,H594=""),"",H594/G594)</f>
        <v/>
      </c>
      <c r="S594" s="35" t="str">
        <f aca="false">IF(C594="","",IFERROR(INDEX('Validasi Vendor'!$J$5:$J$505,MATCH(C594,'Validasi Vendor'!$C$5:$C$505,0)),"Belum terdaftar"))</f>
        <v/>
      </c>
      <c r="T594" s="35" t="str">
        <f aca="false">IF(E594="","",IF(L594&lt;&gt;"",IF(EOMONTH(L594,0)&gt;P594,"Dikreditkan lewat batas: periksa","Sudah dikreditkan"),IF(S594&lt;&gt;"Boleh diproses","Titik 1: periksa status vendor",IF(OR(I594&lt;&gt;"Cocok",J594&lt;&gt;"Valid"),"Titik 3: faktur bermasalah",IF(K594="Ya","Titik 2: periksa pembebanan biaya",IF(Q594&lt;0,"Titik 2: lewat batas kredit",IF(Q594&lt;=Parameter!$B$6,"Titik 2: segera kreditkan","Siap dikreditkan")))))))</f>
        <v/>
      </c>
    </row>
    <row r="595" customFormat="false" ht="15" hidden="false" customHeight="false" outlineLevel="0" collapsed="false">
      <c r="A595" s="27"/>
      <c r="B595" s="27"/>
      <c r="C595" s="28"/>
      <c r="D595" s="28"/>
      <c r="E595" s="29"/>
      <c r="F595" s="27"/>
      <c r="G595" s="30"/>
      <c r="H595" s="30"/>
      <c r="I595" s="27"/>
      <c r="J595" s="27"/>
      <c r="K595" s="27"/>
      <c r="L595" s="29"/>
      <c r="M595" s="27"/>
      <c r="N595" s="31" t="str">
        <f aca="false">IF(E595="","",EOMONTH(E595,0))</f>
        <v/>
      </c>
      <c r="O595" s="32" t="str">
        <f aca="false">IF(E595="","",EOMONTH(E595,0)+Parameter!$B$5)</f>
        <v/>
      </c>
      <c r="P595" s="32" t="str">
        <f aca="false">IF(E595="","",EOMONTH(E595,Parameter!$B$4))</f>
        <v/>
      </c>
      <c r="Q595" s="33" t="str">
        <f aca="false">IF(OR(E595="",L595&lt;&gt;""),"",P595-Parameter!$B$9)</f>
        <v/>
      </c>
      <c r="R595" s="34" t="str">
        <f aca="false">IF(OR(G595="",G595=0,H595=""),"",H595/G595)</f>
        <v/>
      </c>
      <c r="S595" s="35" t="str">
        <f aca="false">IF(C595="","",IFERROR(INDEX('Validasi Vendor'!$J$5:$J$505,MATCH(C595,'Validasi Vendor'!$C$5:$C$505,0)),"Belum terdaftar"))</f>
        <v/>
      </c>
      <c r="T595" s="35" t="str">
        <f aca="false">IF(E595="","",IF(L595&lt;&gt;"",IF(EOMONTH(L595,0)&gt;P595,"Dikreditkan lewat batas: periksa","Sudah dikreditkan"),IF(S595&lt;&gt;"Boleh diproses","Titik 1: periksa status vendor",IF(OR(I595&lt;&gt;"Cocok",J595&lt;&gt;"Valid"),"Titik 3: faktur bermasalah",IF(K595="Ya","Titik 2: periksa pembebanan biaya",IF(Q595&lt;0,"Titik 2: lewat batas kredit",IF(Q595&lt;=Parameter!$B$6,"Titik 2: segera kreditkan","Siap dikreditkan")))))))</f>
        <v/>
      </c>
    </row>
    <row r="596" customFormat="false" ht="15" hidden="false" customHeight="false" outlineLevel="0" collapsed="false">
      <c r="A596" s="27"/>
      <c r="B596" s="27"/>
      <c r="C596" s="28"/>
      <c r="D596" s="28"/>
      <c r="E596" s="29"/>
      <c r="F596" s="27"/>
      <c r="G596" s="30"/>
      <c r="H596" s="30"/>
      <c r="I596" s="27"/>
      <c r="J596" s="27"/>
      <c r="K596" s="27"/>
      <c r="L596" s="29"/>
      <c r="M596" s="27"/>
      <c r="N596" s="31" t="str">
        <f aca="false">IF(E596="","",EOMONTH(E596,0))</f>
        <v/>
      </c>
      <c r="O596" s="32" t="str">
        <f aca="false">IF(E596="","",EOMONTH(E596,0)+Parameter!$B$5)</f>
        <v/>
      </c>
      <c r="P596" s="32" t="str">
        <f aca="false">IF(E596="","",EOMONTH(E596,Parameter!$B$4))</f>
        <v/>
      </c>
      <c r="Q596" s="33" t="str">
        <f aca="false">IF(OR(E596="",L596&lt;&gt;""),"",P596-Parameter!$B$9)</f>
        <v/>
      </c>
      <c r="R596" s="34" t="str">
        <f aca="false">IF(OR(G596="",G596=0,H596=""),"",H596/G596)</f>
        <v/>
      </c>
      <c r="S596" s="35" t="str">
        <f aca="false">IF(C596="","",IFERROR(INDEX('Validasi Vendor'!$J$5:$J$505,MATCH(C596,'Validasi Vendor'!$C$5:$C$505,0)),"Belum terdaftar"))</f>
        <v/>
      </c>
      <c r="T596" s="35" t="str">
        <f aca="false">IF(E596="","",IF(L596&lt;&gt;"",IF(EOMONTH(L596,0)&gt;P596,"Dikreditkan lewat batas: periksa","Sudah dikreditkan"),IF(S596&lt;&gt;"Boleh diproses","Titik 1: periksa status vendor",IF(OR(I596&lt;&gt;"Cocok",J596&lt;&gt;"Valid"),"Titik 3: faktur bermasalah",IF(K596="Ya","Titik 2: periksa pembebanan biaya",IF(Q596&lt;0,"Titik 2: lewat batas kredit",IF(Q596&lt;=Parameter!$B$6,"Titik 2: segera kreditkan","Siap dikreditkan")))))))</f>
        <v/>
      </c>
    </row>
    <row r="597" customFormat="false" ht="15" hidden="false" customHeight="false" outlineLevel="0" collapsed="false">
      <c r="A597" s="27"/>
      <c r="B597" s="27"/>
      <c r="C597" s="28"/>
      <c r="D597" s="28"/>
      <c r="E597" s="29"/>
      <c r="F597" s="27"/>
      <c r="G597" s="30"/>
      <c r="H597" s="30"/>
      <c r="I597" s="27"/>
      <c r="J597" s="27"/>
      <c r="K597" s="27"/>
      <c r="L597" s="29"/>
      <c r="M597" s="27"/>
      <c r="N597" s="31" t="str">
        <f aca="false">IF(E597="","",EOMONTH(E597,0))</f>
        <v/>
      </c>
      <c r="O597" s="32" t="str">
        <f aca="false">IF(E597="","",EOMONTH(E597,0)+Parameter!$B$5)</f>
        <v/>
      </c>
      <c r="P597" s="32" t="str">
        <f aca="false">IF(E597="","",EOMONTH(E597,Parameter!$B$4))</f>
        <v/>
      </c>
      <c r="Q597" s="33" t="str">
        <f aca="false">IF(OR(E597="",L597&lt;&gt;""),"",P597-Parameter!$B$9)</f>
        <v/>
      </c>
      <c r="R597" s="34" t="str">
        <f aca="false">IF(OR(G597="",G597=0,H597=""),"",H597/G597)</f>
        <v/>
      </c>
      <c r="S597" s="35" t="str">
        <f aca="false">IF(C597="","",IFERROR(INDEX('Validasi Vendor'!$J$5:$J$505,MATCH(C597,'Validasi Vendor'!$C$5:$C$505,0)),"Belum terdaftar"))</f>
        <v/>
      </c>
      <c r="T597" s="35" t="str">
        <f aca="false">IF(E597="","",IF(L597&lt;&gt;"",IF(EOMONTH(L597,0)&gt;P597,"Dikreditkan lewat batas: periksa","Sudah dikreditkan"),IF(S597&lt;&gt;"Boleh diproses","Titik 1: periksa status vendor",IF(OR(I597&lt;&gt;"Cocok",J597&lt;&gt;"Valid"),"Titik 3: faktur bermasalah",IF(K597="Ya","Titik 2: periksa pembebanan biaya",IF(Q597&lt;0,"Titik 2: lewat batas kredit",IF(Q597&lt;=Parameter!$B$6,"Titik 2: segera kreditkan","Siap dikreditkan")))))))</f>
        <v/>
      </c>
    </row>
    <row r="598" customFormat="false" ht="15" hidden="false" customHeight="false" outlineLevel="0" collapsed="false">
      <c r="A598" s="27"/>
      <c r="B598" s="27"/>
      <c r="C598" s="28"/>
      <c r="D598" s="28"/>
      <c r="E598" s="29"/>
      <c r="F598" s="27"/>
      <c r="G598" s="30"/>
      <c r="H598" s="30"/>
      <c r="I598" s="27"/>
      <c r="J598" s="27"/>
      <c r="K598" s="27"/>
      <c r="L598" s="29"/>
      <c r="M598" s="27"/>
      <c r="N598" s="31" t="str">
        <f aca="false">IF(E598="","",EOMONTH(E598,0))</f>
        <v/>
      </c>
      <c r="O598" s="32" t="str">
        <f aca="false">IF(E598="","",EOMONTH(E598,0)+Parameter!$B$5)</f>
        <v/>
      </c>
      <c r="P598" s="32" t="str">
        <f aca="false">IF(E598="","",EOMONTH(E598,Parameter!$B$4))</f>
        <v/>
      </c>
      <c r="Q598" s="33" t="str">
        <f aca="false">IF(OR(E598="",L598&lt;&gt;""),"",P598-Parameter!$B$9)</f>
        <v/>
      </c>
      <c r="R598" s="34" t="str">
        <f aca="false">IF(OR(G598="",G598=0,H598=""),"",H598/G598)</f>
        <v/>
      </c>
      <c r="S598" s="35" t="str">
        <f aca="false">IF(C598="","",IFERROR(INDEX('Validasi Vendor'!$J$5:$J$505,MATCH(C598,'Validasi Vendor'!$C$5:$C$505,0)),"Belum terdaftar"))</f>
        <v/>
      </c>
      <c r="T598" s="35" t="str">
        <f aca="false">IF(E598="","",IF(L598&lt;&gt;"",IF(EOMONTH(L598,0)&gt;P598,"Dikreditkan lewat batas: periksa","Sudah dikreditkan"),IF(S598&lt;&gt;"Boleh diproses","Titik 1: periksa status vendor",IF(OR(I598&lt;&gt;"Cocok",J598&lt;&gt;"Valid"),"Titik 3: faktur bermasalah",IF(K598="Ya","Titik 2: periksa pembebanan biaya",IF(Q598&lt;0,"Titik 2: lewat batas kredit",IF(Q598&lt;=Parameter!$B$6,"Titik 2: segera kreditkan","Siap dikreditkan")))))))</f>
        <v/>
      </c>
    </row>
    <row r="599" customFormat="false" ht="15" hidden="false" customHeight="false" outlineLevel="0" collapsed="false">
      <c r="A599" s="27"/>
      <c r="B599" s="27"/>
      <c r="C599" s="28"/>
      <c r="D599" s="28"/>
      <c r="E599" s="29"/>
      <c r="F599" s="27"/>
      <c r="G599" s="30"/>
      <c r="H599" s="30"/>
      <c r="I599" s="27"/>
      <c r="J599" s="27"/>
      <c r="K599" s="27"/>
      <c r="L599" s="29"/>
      <c r="M599" s="27"/>
      <c r="N599" s="31" t="str">
        <f aca="false">IF(E599="","",EOMONTH(E599,0))</f>
        <v/>
      </c>
      <c r="O599" s="32" t="str">
        <f aca="false">IF(E599="","",EOMONTH(E599,0)+Parameter!$B$5)</f>
        <v/>
      </c>
      <c r="P599" s="32" t="str">
        <f aca="false">IF(E599="","",EOMONTH(E599,Parameter!$B$4))</f>
        <v/>
      </c>
      <c r="Q599" s="33" t="str">
        <f aca="false">IF(OR(E599="",L599&lt;&gt;""),"",P599-Parameter!$B$9)</f>
        <v/>
      </c>
      <c r="R599" s="34" t="str">
        <f aca="false">IF(OR(G599="",G599=0,H599=""),"",H599/G599)</f>
        <v/>
      </c>
      <c r="S599" s="35" t="str">
        <f aca="false">IF(C599="","",IFERROR(INDEX('Validasi Vendor'!$J$5:$J$505,MATCH(C599,'Validasi Vendor'!$C$5:$C$505,0)),"Belum terdaftar"))</f>
        <v/>
      </c>
      <c r="T599" s="35" t="str">
        <f aca="false">IF(E599="","",IF(L599&lt;&gt;"",IF(EOMONTH(L599,0)&gt;P599,"Dikreditkan lewat batas: periksa","Sudah dikreditkan"),IF(S599&lt;&gt;"Boleh diproses","Titik 1: periksa status vendor",IF(OR(I599&lt;&gt;"Cocok",J599&lt;&gt;"Valid"),"Titik 3: faktur bermasalah",IF(K599="Ya","Titik 2: periksa pembebanan biaya",IF(Q599&lt;0,"Titik 2: lewat batas kredit",IF(Q599&lt;=Parameter!$B$6,"Titik 2: segera kreditkan","Siap dikreditkan")))))))</f>
        <v/>
      </c>
    </row>
    <row r="600" customFormat="false" ht="15" hidden="false" customHeight="false" outlineLevel="0" collapsed="false">
      <c r="A600" s="27"/>
      <c r="B600" s="27"/>
      <c r="C600" s="28"/>
      <c r="D600" s="28"/>
      <c r="E600" s="29"/>
      <c r="F600" s="27"/>
      <c r="G600" s="30"/>
      <c r="H600" s="30"/>
      <c r="I600" s="27"/>
      <c r="J600" s="27"/>
      <c r="K600" s="27"/>
      <c r="L600" s="29"/>
      <c r="M600" s="27"/>
      <c r="N600" s="31" t="str">
        <f aca="false">IF(E600="","",EOMONTH(E600,0))</f>
        <v/>
      </c>
      <c r="O600" s="32" t="str">
        <f aca="false">IF(E600="","",EOMONTH(E600,0)+Parameter!$B$5)</f>
        <v/>
      </c>
      <c r="P600" s="32" t="str">
        <f aca="false">IF(E600="","",EOMONTH(E600,Parameter!$B$4))</f>
        <v/>
      </c>
      <c r="Q600" s="33" t="str">
        <f aca="false">IF(OR(E600="",L600&lt;&gt;""),"",P600-Parameter!$B$9)</f>
        <v/>
      </c>
      <c r="R600" s="34" t="str">
        <f aca="false">IF(OR(G600="",G600=0,H600=""),"",H600/G600)</f>
        <v/>
      </c>
      <c r="S600" s="35" t="str">
        <f aca="false">IF(C600="","",IFERROR(INDEX('Validasi Vendor'!$J$5:$J$505,MATCH(C600,'Validasi Vendor'!$C$5:$C$505,0)),"Belum terdaftar"))</f>
        <v/>
      </c>
      <c r="T600" s="35" t="str">
        <f aca="false">IF(E600="","",IF(L600&lt;&gt;"",IF(EOMONTH(L600,0)&gt;P600,"Dikreditkan lewat batas: periksa","Sudah dikreditkan"),IF(S600&lt;&gt;"Boleh diproses","Titik 1: periksa status vendor",IF(OR(I600&lt;&gt;"Cocok",J600&lt;&gt;"Valid"),"Titik 3: faktur bermasalah",IF(K600="Ya","Titik 2: periksa pembebanan biaya",IF(Q600&lt;0,"Titik 2: lewat batas kredit",IF(Q600&lt;=Parameter!$B$6,"Titik 2: segera kreditkan","Siap dikreditkan")))))))</f>
        <v/>
      </c>
    </row>
    <row r="601" customFormat="false" ht="15" hidden="false" customHeight="false" outlineLevel="0" collapsed="false">
      <c r="A601" s="27"/>
      <c r="B601" s="27"/>
      <c r="C601" s="28"/>
      <c r="D601" s="28"/>
      <c r="E601" s="29"/>
      <c r="F601" s="27"/>
      <c r="G601" s="30"/>
      <c r="H601" s="30"/>
      <c r="I601" s="27"/>
      <c r="J601" s="27"/>
      <c r="K601" s="27"/>
      <c r="L601" s="29"/>
      <c r="M601" s="27"/>
      <c r="N601" s="31" t="str">
        <f aca="false">IF(E601="","",EOMONTH(E601,0))</f>
        <v/>
      </c>
      <c r="O601" s="32" t="str">
        <f aca="false">IF(E601="","",EOMONTH(E601,0)+Parameter!$B$5)</f>
        <v/>
      </c>
      <c r="P601" s="32" t="str">
        <f aca="false">IF(E601="","",EOMONTH(E601,Parameter!$B$4))</f>
        <v/>
      </c>
      <c r="Q601" s="33" t="str">
        <f aca="false">IF(OR(E601="",L601&lt;&gt;""),"",P601-Parameter!$B$9)</f>
        <v/>
      </c>
      <c r="R601" s="34" t="str">
        <f aca="false">IF(OR(G601="",G601=0,H601=""),"",H601/G601)</f>
        <v/>
      </c>
      <c r="S601" s="35" t="str">
        <f aca="false">IF(C601="","",IFERROR(INDEX('Validasi Vendor'!$J$5:$J$505,MATCH(C601,'Validasi Vendor'!$C$5:$C$505,0)),"Belum terdaftar"))</f>
        <v/>
      </c>
      <c r="T601" s="35" t="str">
        <f aca="false">IF(E601="","",IF(L601&lt;&gt;"",IF(EOMONTH(L601,0)&gt;P601,"Dikreditkan lewat batas: periksa","Sudah dikreditkan"),IF(S601&lt;&gt;"Boleh diproses","Titik 1: periksa status vendor",IF(OR(I601&lt;&gt;"Cocok",J601&lt;&gt;"Valid"),"Titik 3: faktur bermasalah",IF(K601="Ya","Titik 2: periksa pembebanan biaya",IF(Q601&lt;0,"Titik 2: lewat batas kredit",IF(Q601&lt;=Parameter!$B$6,"Titik 2: segera kreditkan","Siap dikreditkan")))))))</f>
        <v/>
      </c>
    </row>
    <row r="602" customFormat="false" ht="15" hidden="false" customHeight="false" outlineLevel="0" collapsed="false">
      <c r="A602" s="27"/>
      <c r="B602" s="27"/>
      <c r="C602" s="28"/>
      <c r="D602" s="28"/>
      <c r="E602" s="29"/>
      <c r="F602" s="27"/>
      <c r="G602" s="30"/>
      <c r="H602" s="30"/>
      <c r="I602" s="27"/>
      <c r="J602" s="27"/>
      <c r="K602" s="27"/>
      <c r="L602" s="29"/>
      <c r="M602" s="27"/>
      <c r="N602" s="31" t="str">
        <f aca="false">IF(E602="","",EOMONTH(E602,0))</f>
        <v/>
      </c>
      <c r="O602" s="32" t="str">
        <f aca="false">IF(E602="","",EOMONTH(E602,0)+Parameter!$B$5)</f>
        <v/>
      </c>
      <c r="P602" s="32" t="str">
        <f aca="false">IF(E602="","",EOMONTH(E602,Parameter!$B$4))</f>
        <v/>
      </c>
      <c r="Q602" s="33" t="str">
        <f aca="false">IF(OR(E602="",L602&lt;&gt;""),"",P602-Parameter!$B$9)</f>
        <v/>
      </c>
      <c r="R602" s="34" t="str">
        <f aca="false">IF(OR(G602="",G602=0,H602=""),"",H602/G602)</f>
        <v/>
      </c>
      <c r="S602" s="35" t="str">
        <f aca="false">IF(C602="","",IFERROR(INDEX('Validasi Vendor'!$J$5:$J$505,MATCH(C602,'Validasi Vendor'!$C$5:$C$505,0)),"Belum terdaftar"))</f>
        <v/>
      </c>
      <c r="T602" s="35" t="str">
        <f aca="false">IF(E602="","",IF(L602&lt;&gt;"",IF(EOMONTH(L602,0)&gt;P602,"Dikreditkan lewat batas: periksa","Sudah dikreditkan"),IF(S602&lt;&gt;"Boleh diproses","Titik 1: periksa status vendor",IF(OR(I602&lt;&gt;"Cocok",J602&lt;&gt;"Valid"),"Titik 3: faktur bermasalah",IF(K602="Ya","Titik 2: periksa pembebanan biaya",IF(Q602&lt;0,"Titik 2: lewat batas kredit",IF(Q602&lt;=Parameter!$B$6,"Titik 2: segera kreditkan","Siap dikreditkan")))))))</f>
        <v/>
      </c>
    </row>
    <row r="603" customFormat="false" ht="15" hidden="false" customHeight="false" outlineLevel="0" collapsed="false">
      <c r="A603" s="27"/>
      <c r="B603" s="27"/>
      <c r="C603" s="28"/>
      <c r="D603" s="28"/>
      <c r="E603" s="29"/>
      <c r="F603" s="27"/>
      <c r="G603" s="30"/>
      <c r="H603" s="30"/>
      <c r="I603" s="27"/>
      <c r="J603" s="27"/>
      <c r="K603" s="27"/>
      <c r="L603" s="29"/>
      <c r="M603" s="27"/>
      <c r="N603" s="31" t="str">
        <f aca="false">IF(E603="","",EOMONTH(E603,0))</f>
        <v/>
      </c>
      <c r="O603" s="32" t="str">
        <f aca="false">IF(E603="","",EOMONTH(E603,0)+Parameter!$B$5)</f>
        <v/>
      </c>
      <c r="P603" s="32" t="str">
        <f aca="false">IF(E603="","",EOMONTH(E603,Parameter!$B$4))</f>
        <v/>
      </c>
      <c r="Q603" s="33" t="str">
        <f aca="false">IF(OR(E603="",L603&lt;&gt;""),"",P603-Parameter!$B$9)</f>
        <v/>
      </c>
      <c r="R603" s="34" t="str">
        <f aca="false">IF(OR(G603="",G603=0,H603=""),"",H603/G603)</f>
        <v/>
      </c>
      <c r="S603" s="35" t="str">
        <f aca="false">IF(C603="","",IFERROR(INDEX('Validasi Vendor'!$J$5:$J$505,MATCH(C603,'Validasi Vendor'!$C$5:$C$505,0)),"Belum terdaftar"))</f>
        <v/>
      </c>
      <c r="T603" s="35" t="str">
        <f aca="false">IF(E603="","",IF(L603&lt;&gt;"",IF(EOMONTH(L603,0)&gt;P603,"Dikreditkan lewat batas: periksa","Sudah dikreditkan"),IF(S603&lt;&gt;"Boleh diproses","Titik 1: periksa status vendor",IF(OR(I603&lt;&gt;"Cocok",J603&lt;&gt;"Valid"),"Titik 3: faktur bermasalah",IF(K603="Ya","Titik 2: periksa pembebanan biaya",IF(Q603&lt;0,"Titik 2: lewat batas kredit",IF(Q603&lt;=Parameter!$B$6,"Titik 2: segera kreditkan","Siap dikreditkan")))))))</f>
        <v/>
      </c>
    </row>
    <row r="604" customFormat="false" ht="15" hidden="false" customHeight="false" outlineLevel="0" collapsed="false">
      <c r="A604" s="27"/>
      <c r="B604" s="27"/>
      <c r="C604" s="28"/>
      <c r="D604" s="28"/>
      <c r="E604" s="29"/>
      <c r="F604" s="27"/>
      <c r="G604" s="30"/>
      <c r="H604" s="30"/>
      <c r="I604" s="27"/>
      <c r="J604" s="27"/>
      <c r="K604" s="27"/>
      <c r="L604" s="29"/>
      <c r="M604" s="27"/>
      <c r="N604" s="31" t="str">
        <f aca="false">IF(E604="","",EOMONTH(E604,0))</f>
        <v/>
      </c>
      <c r="O604" s="32" t="str">
        <f aca="false">IF(E604="","",EOMONTH(E604,0)+Parameter!$B$5)</f>
        <v/>
      </c>
      <c r="P604" s="32" t="str">
        <f aca="false">IF(E604="","",EOMONTH(E604,Parameter!$B$4))</f>
        <v/>
      </c>
      <c r="Q604" s="33" t="str">
        <f aca="false">IF(OR(E604="",L604&lt;&gt;""),"",P604-Parameter!$B$9)</f>
        <v/>
      </c>
      <c r="R604" s="34" t="str">
        <f aca="false">IF(OR(G604="",G604=0,H604=""),"",H604/G604)</f>
        <v/>
      </c>
      <c r="S604" s="35" t="str">
        <f aca="false">IF(C604="","",IFERROR(INDEX('Validasi Vendor'!$J$5:$J$505,MATCH(C604,'Validasi Vendor'!$C$5:$C$505,0)),"Belum terdaftar"))</f>
        <v/>
      </c>
      <c r="T604" s="35" t="str">
        <f aca="false">IF(E604="","",IF(L604&lt;&gt;"",IF(EOMONTH(L604,0)&gt;P604,"Dikreditkan lewat batas: periksa","Sudah dikreditkan"),IF(S604&lt;&gt;"Boleh diproses","Titik 1: periksa status vendor",IF(OR(I604&lt;&gt;"Cocok",J604&lt;&gt;"Valid"),"Titik 3: faktur bermasalah",IF(K604="Ya","Titik 2: periksa pembebanan biaya",IF(Q604&lt;0,"Titik 2: lewat batas kredit",IF(Q604&lt;=Parameter!$B$6,"Titik 2: segera kreditkan","Siap dikreditkan")))))))</f>
        <v/>
      </c>
    </row>
    <row r="605" customFormat="false" ht="15" hidden="false" customHeight="false" outlineLevel="0" collapsed="false">
      <c r="A605" s="27"/>
      <c r="B605" s="27"/>
      <c r="C605" s="28"/>
      <c r="D605" s="28"/>
      <c r="E605" s="29"/>
      <c r="F605" s="27"/>
      <c r="G605" s="30"/>
      <c r="H605" s="30"/>
      <c r="I605" s="27"/>
      <c r="J605" s="27"/>
      <c r="K605" s="27"/>
      <c r="L605" s="29"/>
      <c r="M605" s="27"/>
      <c r="N605" s="31" t="str">
        <f aca="false">IF(E605="","",EOMONTH(E605,0))</f>
        <v/>
      </c>
      <c r="O605" s="32" t="str">
        <f aca="false">IF(E605="","",EOMONTH(E605,0)+Parameter!$B$5)</f>
        <v/>
      </c>
      <c r="P605" s="32" t="str">
        <f aca="false">IF(E605="","",EOMONTH(E605,Parameter!$B$4))</f>
        <v/>
      </c>
      <c r="Q605" s="33" t="str">
        <f aca="false">IF(OR(E605="",L605&lt;&gt;""),"",P605-Parameter!$B$9)</f>
        <v/>
      </c>
      <c r="R605" s="34" t="str">
        <f aca="false">IF(OR(G605="",G605=0,H605=""),"",H605/G605)</f>
        <v/>
      </c>
      <c r="S605" s="35" t="str">
        <f aca="false">IF(C605="","",IFERROR(INDEX('Validasi Vendor'!$J$5:$J$505,MATCH(C605,'Validasi Vendor'!$C$5:$C$505,0)),"Belum terdaftar"))</f>
        <v/>
      </c>
      <c r="T605" s="35" t="str">
        <f aca="false">IF(E605="","",IF(L605&lt;&gt;"",IF(EOMONTH(L605,0)&gt;P605,"Dikreditkan lewat batas: periksa","Sudah dikreditkan"),IF(S605&lt;&gt;"Boleh diproses","Titik 1: periksa status vendor",IF(OR(I605&lt;&gt;"Cocok",J605&lt;&gt;"Valid"),"Titik 3: faktur bermasalah",IF(K605="Ya","Titik 2: periksa pembebanan biaya",IF(Q605&lt;0,"Titik 2: lewat batas kredit",IF(Q605&lt;=Parameter!$B$6,"Titik 2: segera kreditkan","Siap dikreditkan")))))))</f>
        <v/>
      </c>
    </row>
    <row r="606" customFormat="false" ht="15" hidden="false" customHeight="false" outlineLevel="0" collapsed="false">
      <c r="A606" s="27"/>
      <c r="B606" s="27"/>
      <c r="C606" s="28"/>
      <c r="D606" s="28"/>
      <c r="E606" s="29"/>
      <c r="F606" s="27"/>
      <c r="G606" s="30"/>
      <c r="H606" s="30"/>
      <c r="I606" s="27"/>
      <c r="J606" s="27"/>
      <c r="K606" s="27"/>
      <c r="L606" s="29"/>
      <c r="M606" s="27"/>
      <c r="N606" s="31" t="str">
        <f aca="false">IF(E606="","",EOMONTH(E606,0))</f>
        <v/>
      </c>
      <c r="O606" s="32" t="str">
        <f aca="false">IF(E606="","",EOMONTH(E606,0)+Parameter!$B$5)</f>
        <v/>
      </c>
      <c r="P606" s="32" t="str">
        <f aca="false">IF(E606="","",EOMONTH(E606,Parameter!$B$4))</f>
        <v/>
      </c>
      <c r="Q606" s="33" t="str">
        <f aca="false">IF(OR(E606="",L606&lt;&gt;""),"",P606-Parameter!$B$9)</f>
        <v/>
      </c>
      <c r="R606" s="34" t="str">
        <f aca="false">IF(OR(G606="",G606=0,H606=""),"",H606/G606)</f>
        <v/>
      </c>
      <c r="S606" s="35" t="str">
        <f aca="false">IF(C606="","",IFERROR(INDEX('Validasi Vendor'!$J$5:$J$505,MATCH(C606,'Validasi Vendor'!$C$5:$C$505,0)),"Belum terdaftar"))</f>
        <v/>
      </c>
      <c r="T606" s="35" t="str">
        <f aca="false">IF(E606="","",IF(L606&lt;&gt;"",IF(EOMONTH(L606,0)&gt;P606,"Dikreditkan lewat batas: periksa","Sudah dikreditkan"),IF(S606&lt;&gt;"Boleh diproses","Titik 1: periksa status vendor",IF(OR(I606&lt;&gt;"Cocok",J606&lt;&gt;"Valid"),"Titik 3: faktur bermasalah",IF(K606="Ya","Titik 2: periksa pembebanan biaya",IF(Q606&lt;0,"Titik 2: lewat batas kredit",IF(Q606&lt;=Parameter!$B$6,"Titik 2: segera kreditkan","Siap dikreditkan")))))))</f>
        <v/>
      </c>
    </row>
    <row r="607" customFormat="false" ht="15" hidden="false" customHeight="false" outlineLevel="0" collapsed="false">
      <c r="A607" s="27"/>
      <c r="B607" s="27"/>
      <c r="C607" s="28"/>
      <c r="D607" s="28"/>
      <c r="E607" s="29"/>
      <c r="F607" s="27"/>
      <c r="G607" s="30"/>
      <c r="H607" s="30"/>
      <c r="I607" s="27"/>
      <c r="J607" s="27"/>
      <c r="K607" s="27"/>
      <c r="L607" s="29"/>
      <c r="M607" s="27"/>
      <c r="N607" s="31" t="str">
        <f aca="false">IF(E607="","",EOMONTH(E607,0))</f>
        <v/>
      </c>
      <c r="O607" s="32" t="str">
        <f aca="false">IF(E607="","",EOMONTH(E607,0)+Parameter!$B$5)</f>
        <v/>
      </c>
      <c r="P607" s="32" t="str">
        <f aca="false">IF(E607="","",EOMONTH(E607,Parameter!$B$4))</f>
        <v/>
      </c>
      <c r="Q607" s="33" t="str">
        <f aca="false">IF(OR(E607="",L607&lt;&gt;""),"",P607-Parameter!$B$9)</f>
        <v/>
      </c>
      <c r="R607" s="34" t="str">
        <f aca="false">IF(OR(G607="",G607=0,H607=""),"",H607/G607)</f>
        <v/>
      </c>
      <c r="S607" s="35" t="str">
        <f aca="false">IF(C607="","",IFERROR(INDEX('Validasi Vendor'!$J$5:$J$505,MATCH(C607,'Validasi Vendor'!$C$5:$C$505,0)),"Belum terdaftar"))</f>
        <v/>
      </c>
      <c r="T607" s="35" t="str">
        <f aca="false">IF(E607="","",IF(L607&lt;&gt;"",IF(EOMONTH(L607,0)&gt;P607,"Dikreditkan lewat batas: periksa","Sudah dikreditkan"),IF(S607&lt;&gt;"Boleh diproses","Titik 1: periksa status vendor",IF(OR(I607&lt;&gt;"Cocok",J607&lt;&gt;"Valid"),"Titik 3: faktur bermasalah",IF(K607="Ya","Titik 2: periksa pembebanan biaya",IF(Q607&lt;0,"Titik 2: lewat batas kredit",IF(Q607&lt;=Parameter!$B$6,"Titik 2: segera kreditkan","Siap dikreditkan")))))))</f>
        <v/>
      </c>
    </row>
    <row r="608" customFormat="false" ht="15" hidden="false" customHeight="false" outlineLevel="0" collapsed="false">
      <c r="A608" s="27"/>
      <c r="B608" s="27"/>
      <c r="C608" s="28"/>
      <c r="D608" s="28"/>
      <c r="E608" s="29"/>
      <c r="F608" s="27"/>
      <c r="G608" s="30"/>
      <c r="H608" s="30"/>
      <c r="I608" s="27"/>
      <c r="J608" s="27"/>
      <c r="K608" s="27"/>
      <c r="L608" s="29"/>
      <c r="M608" s="27"/>
      <c r="N608" s="31" t="str">
        <f aca="false">IF(E608="","",EOMONTH(E608,0))</f>
        <v/>
      </c>
      <c r="O608" s="32" t="str">
        <f aca="false">IF(E608="","",EOMONTH(E608,0)+Parameter!$B$5)</f>
        <v/>
      </c>
      <c r="P608" s="32" t="str">
        <f aca="false">IF(E608="","",EOMONTH(E608,Parameter!$B$4))</f>
        <v/>
      </c>
      <c r="Q608" s="33" t="str">
        <f aca="false">IF(OR(E608="",L608&lt;&gt;""),"",P608-Parameter!$B$9)</f>
        <v/>
      </c>
      <c r="R608" s="34" t="str">
        <f aca="false">IF(OR(G608="",G608=0,H608=""),"",H608/G608)</f>
        <v/>
      </c>
      <c r="S608" s="35" t="str">
        <f aca="false">IF(C608="","",IFERROR(INDEX('Validasi Vendor'!$J$5:$J$505,MATCH(C608,'Validasi Vendor'!$C$5:$C$505,0)),"Belum terdaftar"))</f>
        <v/>
      </c>
      <c r="T608" s="35" t="str">
        <f aca="false">IF(E608="","",IF(L608&lt;&gt;"",IF(EOMONTH(L608,0)&gt;P608,"Dikreditkan lewat batas: periksa","Sudah dikreditkan"),IF(S608&lt;&gt;"Boleh diproses","Titik 1: periksa status vendor",IF(OR(I608&lt;&gt;"Cocok",J608&lt;&gt;"Valid"),"Titik 3: faktur bermasalah",IF(K608="Ya","Titik 2: periksa pembebanan biaya",IF(Q608&lt;0,"Titik 2: lewat batas kredit",IF(Q608&lt;=Parameter!$B$6,"Titik 2: segera kreditkan","Siap dikreditkan")))))))</f>
        <v/>
      </c>
    </row>
    <row r="609" customFormat="false" ht="15" hidden="false" customHeight="false" outlineLevel="0" collapsed="false">
      <c r="A609" s="27"/>
      <c r="B609" s="27"/>
      <c r="C609" s="28"/>
      <c r="D609" s="28"/>
      <c r="E609" s="29"/>
      <c r="F609" s="27"/>
      <c r="G609" s="30"/>
      <c r="H609" s="30"/>
      <c r="I609" s="27"/>
      <c r="J609" s="27"/>
      <c r="K609" s="27"/>
      <c r="L609" s="29"/>
      <c r="M609" s="27"/>
      <c r="N609" s="31" t="str">
        <f aca="false">IF(E609="","",EOMONTH(E609,0))</f>
        <v/>
      </c>
      <c r="O609" s="32" t="str">
        <f aca="false">IF(E609="","",EOMONTH(E609,0)+Parameter!$B$5)</f>
        <v/>
      </c>
      <c r="P609" s="32" t="str">
        <f aca="false">IF(E609="","",EOMONTH(E609,Parameter!$B$4))</f>
        <v/>
      </c>
      <c r="Q609" s="33" t="str">
        <f aca="false">IF(OR(E609="",L609&lt;&gt;""),"",P609-Parameter!$B$9)</f>
        <v/>
      </c>
      <c r="R609" s="34" t="str">
        <f aca="false">IF(OR(G609="",G609=0,H609=""),"",H609/G609)</f>
        <v/>
      </c>
      <c r="S609" s="35" t="str">
        <f aca="false">IF(C609="","",IFERROR(INDEX('Validasi Vendor'!$J$5:$J$505,MATCH(C609,'Validasi Vendor'!$C$5:$C$505,0)),"Belum terdaftar"))</f>
        <v/>
      </c>
      <c r="T609" s="35" t="str">
        <f aca="false">IF(E609="","",IF(L609&lt;&gt;"",IF(EOMONTH(L609,0)&gt;P609,"Dikreditkan lewat batas: periksa","Sudah dikreditkan"),IF(S609&lt;&gt;"Boleh diproses","Titik 1: periksa status vendor",IF(OR(I609&lt;&gt;"Cocok",J609&lt;&gt;"Valid"),"Titik 3: faktur bermasalah",IF(K609="Ya","Titik 2: periksa pembebanan biaya",IF(Q609&lt;0,"Titik 2: lewat batas kredit",IF(Q609&lt;=Parameter!$B$6,"Titik 2: segera kreditkan","Siap dikreditkan")))))))</f>
        <v/>
      </c>
    </row>
    <row r="610" customFormat="false" ht="15" hidden="false" customHeight="false" outlineLevel="0" collapsed="false">
      <c r="A610" s="27"/>
      <c r="B610" s="27"/>
      <c r="C610" s="28"/>
      <c r="D610" s="28"/>
      <c r="E610" s="29"/>
      <c r="F610" s="27"/>
      <c r="G610" s="30"/>
      <c r="H610" s="30"/>
      <c r="I610" s="27"/>
      <c r="J610" s="27"/>
      <c r="K610" s="27"/>
      <c r="L610" s="29"/>
      <c r="M610" s="27"/>
      <c r="N610" s="31" t="str">
        <f aca="false">IF(E610="","",EOMONTH(E610,0))</f>
        <v/>
      </c>
      <c r="O610" s="32" t="str">
        <f aca="false">IF(E610="","",EOMONTH(E610,0)+Parameter!$B$5)</f>
        <v/>
      </c>
      <c r="P610" s="32" t="str">
        <f aca="false">IF(E610="","",EOMONTH(E610,Parameter!$B$4))</f>
        <v/>
      </c>
      <c r="Q610" s="33" t="str">
        <f aca="false">IF(OR(E610="",L610&lt;&gt;""),"",P610-Parameter!$B$9)</f>
        <v/>
      </c>
      <c r="R610" s="34" t="str">
        <f aca="false">IF(OR(G610="",G610=0,H610=""),"",H610/G610)</f>
        <v/>
      </c>
      <c r="S610" s="35" t="str">
        <f aca="false">IF(C610="","",IFERROR(INDEX('Validasi Vendor'!$J$5:$J$505,MATCH(C610,'Validasi Vendor'!$C$5:$C$505,0)),"Belum terdaftar"))</f>
        <v/>
      </c>
      <c r="T610" s="35" t="str">
        <f aca="false">IF(E610="","",IF(L610&lt;&gt;"",IF(EOMONTH(L610,0)&gt;P610,"Dikreditkan lewat batas: periksa","Sudah dikreditkan"),IF(S610&lt;&gt;"Boleh diproses","Titik 1: periksa status vendor",IF(OR(I610&lt;&gt;"Cocok",J610&lt;&gt;"Valid"),"Titik 3: faktur bermasalah",IF(K610="Ya","Titik 2: periksa pembebanan biaya",IF(Q610&lt;0,"Titik 2: lewat batas kredit",IF(Q610&lt;=Parameter!$B$6,"Titik 2: segera kreditkan","Siap dikreditkan")))))))</f>
        <v/>
      </c>
    </row>
    <row r="611" customFormat="false" ht="15" hidden="false" customHeight="false" outlineLevel="0" collapsed="false">
      <c r="A611" s="27"/>
      <c r="B611" s="27"/>
      <c r="C611" s="28"/>
      <c r="D611" s="28"/>
      <c r="E611" s="29"/>
      <c r="F611" s="27"/>
      <c r="G611" s="30"/>
      <c r="H611" s="30"/>
      <c r="I611" s="27"/>
      <c r="J611" s="27"/>
      <c r="K611" s="27"/>
      <c r="L611" s="29"/>
      <c r="M611" s="27"/>
      <c r="N611" s="31" t="str">
        <f aca="false">IF(E611="","",EOMONTH(E611,0))</f>
        <v/>
      </c>
      <c r="O611" s="32" t="str">
        <f aca="false">IF(E611="","",EOMONTH(E611,0)+Parameter!$B$5)</f>
        <v/>
      </c>
      <c r="P611" s="32" t="str">
        <f aca="false">IF(E611="","",EOMONTH(E611,Parameter!$B$4))</f>
        <v/>
      </c>
      <c r="Q611" s="33" t="str">
        <f aca="false">IF(OR(E611="",L611&lt;&gt;""),"",P611-Parameter!$B$9)</f>
        <v/>
      </c>
      <c r="R611" s="34" t="str">
        <f aca="false">IF(OR(G611="",G611=0,H611=""),"",H611/G611)</f>
        <v/>
      </c>
      <c r="S611" s="35" t="str">
        <f aca="false">IF(C611="","",IFERROR(INDEX('Validasi Vendor'!$J$5:$J$505,MATCH(C611,'Validasi Vendor'!$C$5:$C$505,0)),"Belum terdaftar"))</f>
        <v/>
      </c>
      <c r="T611" s="35" t="str">
        <f aca="false">IF(E611="","",IF(L611&lt;&gt;"",IF(EOMONTH(L611,0)&gt;P611,"Dikreditkan lewat batas: periksa","Sudah dikreditkan"),IF(S611&lt;&gt;"Boleh diproses","Titik 1: periksa status vendor",IF(OR(I611&lt;&gt;"Cocok",J611&lt;&gt;"Valid"),"Titik 3: faktur bermasalah",IF(K611="Ya","Titik 2: periksa pembebanan biaya",IF(Q611&lt;0,"Titik 2: lewat batas kredit",IF(Q611&lt;=Parameter!$B$6,"Titik 2: segera kreditkan","Siap dikreditkan")))))))</f>
        <v/>
      </c>
    </row>
    <row r="612" customFormat="false" ht="15" hidden="false" customHeight="false" outlineLevel="0" collapsed="false">
      <c r="A612" s="27"/>
      <c r="B612" s="27"/>
      <c r="C612" s="28"/>
      <c r="D612" s="28"/>
      <c r="E612" s="29"/>
      <c r="F612" s="27"/>
      <c r="G612" s="30"/>
      <c r="H612" s="30"/>
      <c r="I612" s="27"/>
      <c r="J612" s="27"/>
      <c r="K612" s="27"/>
      <c r="L612" s="29"/>
      <c r="M612" s="27"/>
      <c r="N612" s="31" t="str">
        <f aca="false">IF(E612="","",EOMONTH(E612,0))</f>
        <v/>
      </c>
      <c r="O612" s="32" t="str">
        <f aca="false">IF(E612="","",EOMONTH(E612,0)+Parameter!$B$5)</f>
        <v/>
      </c>
      <c r="P612" s="32" t="str">
        <f aca="false">IF(E612="","",EOMONTH(E612,Parameter!$B$4))</f>
        <v/>
      </c>
      <c r="Q612" s="33" t="str">
        <f aca="false">IF(OR(E612="",L612&lt;&gt;""),"",P612-Parameter!$B$9)</f>
        <v/>
      </c>
      <c r="R612" s="34" t="str">
        <f aca="false">IF(OR(G612="",G612=0,H612=""),"",H612/G612)</f>
        <v/>
      </c>
      <c r="S612" s="35" t="str">
        <f aca="false">IF(C612="","",IFERROR(INDEX('Validasi Vendor'!$J$5:$J$505,MATCH(C612,'Validasi Vendor'!$C$5:$C$505,0)),"Belum terdaftar"))</f>
        <v/>
      </c>
      <c r="T612" s="35" t="str">
        <f aca="false">IF(E612="","",IF(L612&lt;&gt;"",IF(EOMONTH(L612,0)&gt;P612,"Dikreditkan lewat batas: periksa","Sudah dikreditkan"),IF(S612&lt;&gt;"Boleh diproses","Titik 1: periksa status vendor",IF(OR(I612&lt;&gt;"Cocok",J612&lt;&gt;"Valid"),"Titik 3: faktur bermasalah",IF(K612="Ya","Titik 2: periksa pembebanan biaya",IF(Q612&lt;0,"Titik 2: lewat batas kredit",IF(Q612&lt;=Parameter!$B$6,"Titik 2: segera kreditkan","Siap dikreditkan")))))))</f>
        <v/>
      </c>
    </row>
    <row r="613" customFormat="false" ht="15" hidden="false" customHeight="false" outlineLevel="0" collapsed="false">
      <c r="A613" s="27"/>
      <c r="B613" s="27"/>
      <c r="C613" s="28"/>
      <c r="D613" s="28"/>
      <c r="E613" s="29"/>
      <c r="F613" s="27"/>
      <c r="G613" s="30"/>
      <c r="H613" s="30"/>
      <c r="I613" s="27"/>
      <c r="J613" s="27"/>
      <c r="K613" s="27"/>
      <c r="L613" s="29"/>
      <c r="M613" s="27"/>
      <c r="N613" s="31" t="str">
        <f aca="false">IF(E613="","",EOMONTH(E613,0))</f>
        <v/>
      </c>
      <c r="O613" s="32" t="str">
        <f aca="false">IF(E613="","",EOMONTH(E613,0)+Parameter!$B$5)</f>
        <v/>
      </c>
      <c r="P613" s="32" t="str">
        <f aca="false">IF(E613="","",EOMONTH(E613,Parameter!$B$4))</f>
        <v/>
      </c>
      <c r="Q613" s="33" t="str">
        <f aca="false">IF(OR(E613="",L613&lt;&gt;""),"",P613-Parameter!$B$9)</f>
        <v/>
      </c>
      <c r="R613" s="34" t="str">
        <f aca="false">IF(OR(G613="",G613=0,H613=""),"",H613/G613)</f>
        <v/>
      </c>
      <c r="S613" s="35" t="str">
        <f aca="false">IF(C613="","",IFERROR(INDEX('Validasi Vendor'!$J$5:$J$505,MATCH(C613,'Validasi Vendor'!$C$5:$C$505,0)),"Belum terdaftar"))</f>
        <v/>
      </c>
      <c r="T613" s="35" t="str">
        <f aca="false">IF(E613="","",IF(L613&lt;&gt;"",IF(EOMONTH(L613,0)&gt;P613,"Dikreditkan lewat batas: periksa","Sudah dikreditkan"),IF(S613&lt;&gt;"Boleh diproses","Titik 1: periksa status vendor",IF(OR(I613&lt;&gt;"Cocok",J613&lt;&gt;"Valid"),"Titik 3: faktur bermasalah",IF(K613="Ya","Titik 2: periksa pembebanan biaya",IF(Q613&lt;0,"Titik 2: lewat batas kredit",IF(Q613&lt;=Parameter!$B$6,"Titik 2: segera kreditkan","Siap dikreditkan")))))))</f>
        <v/>
      </c>
    </row>
    <row r="614" customFormat="false" ht="15" hidden="false" customHeight="false" outlineLevel="0" collapsed="false">
      <c r="A614" s="27"/>
      <c r="B614" s="27"/>
      <c r="C614" s="28"/>
      <c r="D614" s="28"/>
      <c r="E614" s="29"/>
      <c r="F614" s="27"/>
      <c r="G614" s="30"/>
      <c r="H614" s="30"/>
      <c r="I614" s="27"/>
      <c r="J614" s="27"/>
      <c r="K614" s="27"/>
      <c r="L614" s="29"/>
      <c r="M614" s="27"/>
      <c r="N614" s="31" t="str">
        <f aca="false">IF(E614="","",EOMONTH(E614,0))</f>
        <v/>
      </c>
      <c r="O614" s="32" t="str">
        <f aca="false">IF(E614="","",EOMONTH(E614,0)+Parameter!$B$5)</f>
        <v/>
      </c>
      <c r="P614" s="32" t="str">
        <f aca="false">IF(E614="","",EOMONTH(E614,Parameter!$B$4))</f>
        <v/>
      </c>
      <c r="Q614" s="33" t="str">
        <f aca="false">IF(OR(E614="",L614&lt;&gt;""),"",P614-Parameter!$B$9)</f>
        <v/>
      </c>
      <c r="R614" s="34" t="str">
        <f aca="false">IF(OR(G614="",G614=0,H614=""),"",H614/G614)</f>
        <v/>
      </c>
      <c r="S614" s="35" t="str">
        <f aca="false">IF(C614="","",IFERROR(INDEX('Validasi Vendor'!$J$5:$J$505,MATCH(C614,'Validasi Vendor'!$C$5:$C$505,0)),"Belum terdaftar"))</f>
        <v/>
      </c>
      <c r="T614" s="35" t="str">
        <f aca="false">IF(E614="","",IF(L614&lt;&gt;"",IF(EOMONTH(L614,0)&gt;P614,"Dikreditkan lewat batas: periksa","Sudah dikreditkan"),IF(S614&lt;&gt;"Boleh diproses","Titik 1: periksa status vendor",IF(OR(I614&lt;&gt;"Cocok",J614&lt;&gt;"Valid"),"Titik 3: faktur bermasalah",IF(K614="Ya","Titik 2: periksa pembebanan biaya",IF(Q614&lt;0,"Titik 2: lewat batas kredit",IF(Q614&lt;=Parameter!$B$6,"Titik 2: segera kreditkan","Siap dikreditkan")))))))</f>
        <v/>
      </c>
    </row>
    <row r="615" customFormat="false" ht="15" hidden="false" customHeight="false" outlineLevel="0" collapsed="false">
      <c r="A615" s="27"/>
      <c r="B615" s="27"/>
      <c r="C615" s="28"/>
      <c r="D615" s="28"/>
      <c r="E615" s="29"/>
      <c r="F615" s="27"/>
      <c r="G615" s="30"/>
      <c r="H615" s="30"/>
      <c r="I615" s="27"/>
      <c r="J615" s="27"/>
      <c r="K615" s="27"/>
      <c r="L615" s="29"/>
      <c r="M615" s="27"/>
      <c r="N615" s="31" t="str">
        <f aca="false">IF(E615="","",EOMONTH(E615,0))</f>
        <v/>
      </c>
      <c r="O615" s="32" t="str">
        <f aca="false">IF(E615="","",EOMONTH(E615,0)+Parameter!$B$5)</f>
        <v/>
      </c>
      <c r="P615" s="32" t="str">
        <f aca="false">IF(E615="","",EOMONTH(E615,Parameter!$B$4))</f>
        <v/>
      </c>
      <c r="Q615" s="33" t="str">
        <f aca="false">IF(OR(E615="",L615&lt;&gt;""),"",P615-Parameter!$B$9)</f>
        <v/>
      </c>
      <c r="R615" s="34" t="str">
        <f aca="false">IF(OR(G615="",G615=0,H615=""),"",H615/G615)</f>
        <v/>
      </c>
      <c r="S615" s="35" t="str">
        <f aca="false">IF(C615="","",IFERROR(INDEX('Validasi Vendor'!$J$5:$J$505,MATCH(C615,'Validasi Vendor'!$C$5:$C$505,0)),"Belum terdaftar"))</f>
        <v/>
      </c>
      <c r="T615" s="35" t="str">
        <f aca="false">IF(E615="","",IF(L615&lt;&gt;"",IF(EOMONTH(L615,0)&gt;P615,"Dikreditkan lewat batas: periksa","Sudah dikreditkan"),IF(S615&lt;&gt;"Boleh diproses","Titik 1: periksa status vendor",IF(OR(I615&lt;&gt;"Cocok",J615&lt;&gt;"Valid"),"Titik 3: faktur bermasalah",IF(K615="Ya","Titik 2: periksa pembebanan biaya",IF(Q615&lt;0,"Titik 2: lewat batas kredit",IF(Q615&lt;=Parameter!$B$6,"Titik 2: segera kreditkan","Siap dikreditkan")))))))</f>
        <v/>
      </c>
    </row>
    <row r="616" customFormat="false" ht="15" hidden="false" customHeight="false" outlineLevel="0" collapsed="false">
      <c r="A616" s="27"/>
      <c r="B616" s="27"/>
      <c r="C616" s="28"/>
      <c r="D616" s="28"/>
      <c r="E616" s="29"/>
      <c r="F616" s="27"/>
      <c r="G616" s="30"/>
      <c r="H616" s="30"/>
      <c r="I616" s="27"/>
      <c r="J616" s="27"/>
      <c r="K616" s="27"/>
      <c r="L616" s="29"/>
      <c r="M616" s="27"/>
      <c r="N616" s="31" t="str">
        <f aca="false">IF(E616="","",EOMONTH(E616,0))</f>
        <v/>
      </c>
      <c r="O616" s="32" t="str">
        <f aca="false">IF(E616="","",EOMONTH(E616,0)+Parameter!$B$5)</f>
        <v/>
      </c>
      <c r="P616" s="32" t="str">
        <f aca="false">IF(E616="","",EOMONTH(E616,Parameter!$B$4))</f>
        <v/>
      </c>
      <c r="Q616" s="33" t="str">
        <f aca="false">IF(OR(E616="",L616&lt;&gt;""),"",P616-Parameter!$B$9)</f>
        <v/>
      </c>
      <c r="R616" s="34" t="str">
        <f aca="false">IF(OR(G616="",G616=0,H616=""),"",H616/G616)</f>
        <v/>
      </c>
      <c r="S616" s="35" t="str">
        <f aca="false">IF(C616="","",IFERROR(INDEX('Validasi Vendor'!$J$5:$J$505,MATCH(C616,'Validasi Vendor'!$C$5:$C$505,0)),"Belum terdaftar"))</f>
        <v/>
      </c>
      <c r="T616" s="35" t="str">
        <f aca="false">IF(E616="","",IF(L616&lt;&gt;"",IF(EOMONTH(L616,0)&gt;P616,"Dikreditkan lewat batas: periksa","Sudah dikreditkan"),IF(S616&lt;&gt;"Boleh diproses","Titik 1: periksa status vendor",IF(OR(I616&lt;&gt;"Cocok",J616&lt;&gt;"Valid"),"Titik 3: faktur bermasalah",IF(K616="Ya","Titik 2: periksa pembebanan biaya",IF(Q616&lt;0,"Titik 2: lewat batas kredit",IF(Q616&lt;=Parameter!$B$6,"Titik 2: segera kreditkan","Siap dikreditkan")))))))</f>
        <v/>
      </c>
    </row>
    <row r="617" customFormat="false" ht="15" hidden="false" customHeight="false" outlineLevel="0" collapsed="false">
      <c r="A617" s="27"/>
      <c r="B617" s="27"/>
      <c r="C617" s="28"/>
      <c r="D617" s="28"/>
      <c r="E617" s="29"/>
      <c r="F617" s="27"/>
      <c r="G617" s="30"/>
      <c r="H617" s="30"/>
      <c r="I617" s="27"/>
      <c r="J617" s="27"/>
      <c r="K617" s="27"/>
      <c r="L617" s="29"/>
      <c r="M617" s="27"/>
      <c r="N617" s="31" t="str">
        <f aca="false">IF(E617="","",EOMONTH(E617,0))</f>
        <v/>
      </c>
      <c r="O617" s="32" t="str">
        <f aca="false">IF(E617="","",EOMONTH(E617,0)+Parameter!$B$5)</f>
        <v/>
      </c>
      <c r="P617" s="32" t="str">
        <f aca="false">IF(E617="","",EOMONTH(E617,Parameter!$B$4))</f>
        <v/>
      </c>
      <c r="Q617" s="33" t="str">
        <f aca="false">IF(OR(E617="",L617&lt;&gt;""),"",P617-Parameter!$B$9)</f>
        <v/>
      </c>
      <c r="R617" s="34" t="str">
        <f aca="false">IF(OR(G617="",G617=0,H617=""),"",H617/G617)</f>
        <v/>
      </c>
      <c r="S617" s="35" t="str">
        <f aca="false">IF(C617="","",IFERROR(INDEX('Validasi Vendor'!$J$5:$J$505,MATCH(C617,'Validasi Vendor'!$C$5:$C$505,0)),"Belum terdaftar"))</f>
        <v/>
      </c>
      <c r="T617" s="35" t="str">
        <f aca="false">IF(E617="","",IF(L617&lt;&gt;"",IF(EOMONTH(L617,0)&gt;P617,"Dikreditkan lewat batas: periksa","Sudah dikreditkan"),IF(S617&lt;&gt;"Boleh diproses","Titik 1: periksa status vendor",IF(OR(I617&lt;&gt;"Cocok",J617&lt;&gt;"Valid"),"Titik 3: faktur bermasalah",IF(K617="Ya","Titik 2: periksa pembebanan biaya",IF(Q617&lt;0,"Titik 2: lewat batas kredit",IF(Q617&lt;=Parameter!$B$6,"Titik 2: segera kreditkan","Siap dikreditkan")))))))</f>
        <v/>
      </c>
    </row>
    <row r="618" customFormat="false" ht="15" hidden="false" customHeight="false" outlineLevel="0" collapsed="false">
      <c r="A618" s="27"/>
      <c r="B618" s="27"/>
      <c r="C618" s="28"/>
      <c r="D618" s="28"/>
      <c r="E618" s="29"/>
      <c r="F618" s="27"/>
      <c r="G618" s="30"/>
      <c r="H618" s="30"/>
      <c r="I618" s="27"/>
      <c r="J618" s="27"/>
      <c r="K618" s="27"/>
      <c r="L618" s="29"/>
      <c r="M618" s="27"/>
      <c r="N618" s="31" t="str">
        <f aca="false">IF(E618="","",EOMONTH(E618,0))</f>
        <v/>
      </c>
      <c r="O618" s="32" t="str">
        <f aca="false">IF(E618="","",EOMONTH(E618,0)+Parameter!$B$5)</f>
        <v/>
      </c>
      <c r="P618" s="32" t="str">
        <f aca="false">IF(E618="","",EOMONTH(E618,Parameter!$B$4))</f>
        <v/>
      </c>
      <c r="Q618" s="33" t="str">
        <f aca="false">IF(OR(E618="",L618&lt;&gt;""),"",P618-Parameter!$B$9)</f>
        <v/>
      </c>
      <c r="R618" s="34" t="str">
        <f aca="false">IF(OR(G618="",G618=0,H618=""),"",H618/G618)</f>
        <v/>
      </c>
      <c r="S618" s="35" t="str">
        <f aca="false">IF(C618="","",IFERROR(INDEX('Validasi Vendor'!$J$5:$J$505,MATCH(C618,'Validasi Vendor'!$C$5:$C$505,0)),"Belum terdaftar"))</f>
        <v/>
      </c>
      <c r="T618" s="35" t="str">
        <f aca="false">IF(E618="","",IF(L618&lt;&gt;"",IF(EOMONTH(L618,0)&gt;P618,"Dikreditkan lewat batas: periksa","Sudah dikreditkan"),IF(S618&lt;&gt;"Boleh diproses","Titik 1: periksa status vendor",IF(OR(I618&lt;&gt;"Cocok",J618&lt;&gt;"Valid"),"Titik 3: faktur bermasalah",IF(K618="Ya","Titik 2: periksa pembebanan biaya",IF(Q618&lt;0,"Titik 2: lewat batas kredit",IF(Q618&lt;=Parameter!$B$6,"Titik 2: segera kreditkan","Siap dikreditkan")))))))</f>
        <v/>
      </c>
    </row>
    <row r="619" customFormat="false" ht="15" hidden="false" customHeight="false" outlineLevel="0" collapsed="false">
      <c r="A619" s="27"/>
      <c r="B619" s="27"/>
      <c r="C619" s="28"/>
      <c r="D619" s="28"/>
      <c r="E619" s="29"/>
      <c r="F619" s="27"/>
      <c r="G619" s="30"/>
      <c r="H619" s="30"/>
      <c r="I619" s="27"/>
      <c r="J619" s="27"/>
      <c r="K619" s="27"/>
      <c r="L619" s="29"/>
      <c r="M619" s="27"/>
      <c r="N619" s="31" t="str">
        <f aca="false">IF(E619="","",EOMONTH(E619,0))</f>
        <v/>
      </c>
      <c r="O619" s="32" t="str">
        <f aca="false">IF(E619="","",EOMONTH(E619,0)+Parameter!$B$5)</f>
        <v/>
      </c>
      <c r="P619" s="32" t="str">
        <f aca="false">IF(E619="","",EOMONTH(E619,Parameter!$B$4))</f>
        <v/>
      </c>
      <c r="Q619" s="33" t="str">
        <f aca="false">IF(OR(E619="",L619&lt;&gt;""),"",P619-Parameter!$B$9)</f>
        <v/>
      </c>
      <c r="R619" s="34" t="str">
        <f aca="false">IF(OR(G619="",G619=0,H619=""),"",H619/G619)</f>
        <v/>
      </c>
      <c r="S619" s="35" t="str">
        <f aca="false">IF(C619="","",IFERROR(INDEX('Validasi Vendor'!$J$5:$J$505,MATCH(C619,'Validasi Vendor'!$C$5:$C$505,0)),"Belum terdaftar"))</f>
        <v/>
      </c>
      <c r="T619" s="35" t="str">
        <f aca="false">IF(E619="","",IF(L619&lt;&gt;"",IF(EOMONTH(L619,0)&gt;P619,"Dikreditkan lewat batas: periksa","Sudah dikreditkan"),IF(S619&lt;&gt;"Boleh diproses","Titik 1: periksa status vendor",IF(OR(I619&lt;&gt;"Cocok",J619&lt;&gt;"Valid"),"Titik 3: faktur bermasalah",IF(K619="Ya","Titik 2: periksa pembebanan biaya",IF(Q619&lt;0,"Titik 2: lewat batas kredit",IF(Q619&lt;=Parameter!$B$6,"Titik 2: segera kreditkan","Siap dikreditkan")))))))</f>
        <v/>
      </c>
    </row>
    <row r="620" customFormat="false" ht="15" hidden="false" customHeight="false" outlineLevel="0" collapsed="false">
      <c r="A620" s="27"/>
      <c r="B620" s="27"/>
      <c r="C620" s="28"/>
      <c r="D620" s="28"/>
      <c r="E620" s="29"/>
      <c r="F620" s="27"/>
      <c r="G620" s="30"/>
      <c r="H620" s="30"/>
      <c r="I620" s="27"/>
      <c r="J620" s="27"/>
      <c r="K620" s="27"/>
      <c r="L620" s="29"/>
      <c r="M620" s="27"/>
      <c r="N620" s="31" t="str">
        <f aca="false">IF(E620="","",EOMONTH(E620,0))</f>
        <v/>
      </c>
      <c r="O620" s="32" t="str">
        <f aca="false">IF(E620="","",EOMONTH(E620,0)+Parameter!$B$5)</f>
        <v/>
      </c>
      <c r="P620" s="32" t="str">
        <f aca="false">IF(E620="","",EOMONTH(E620,Parameter!$B$4))</f>
        <v/>
      </c>
      <c r="Q620" s="33" t="str">
        <f aca="false">IF(OR(E620="",L620&lt;&gt;""),"",P620-Parameter!$B$9)</f>
        <v/>
      </c>
      <c r="R620" s="34" t="str">
        <f aca="false">IF(OR(G620="",G620=0,H620=""),"",H620/G620)</f>
        <v/>
      </c>
      <c r="S620" s="35" t="str">
        <f aca="false">IF(C620="","",IFERROR(INDEX('Validasi Vendor'!$J$5:$J$505,MATCH(C620,'Validasi Vendor'!$C$5:$C$505,0)),"Belum terdaftar"))</f>
        <v/>
      </c>
      <c r="T620" s="35" t="str">
        <f aca="false">IF(E620="","",IF(L620&lt;&gt;"",IF(EOMONTH(L620,0)&gt;P620,"Dikreditkan lewat batas: periksa","Sudah dikreditkan"),IF(S620&lt;&gt;"Boleh diproses","Titik 1: periksa status vendor",IF(OR(I620&lt;&gt;"Cocok",J620&lt;&gt;"Valid"),"Titik 3: faktur bermasalah",IF(K620="Ya","Titik 2: periksa pembebanan biaya",IF(Q620&lt;0,"Titik 2: lewat batas kredit",IF(Q620&lt;=Parameter!$B$6,"Titik 2: segera kreditkan","Siap dikreditkan")))))))</f>
        <v/>
      </c>
    </row>
    <row r="621" customFormat="false" ht="15" hidden="false" customHeight="false" outlineLevel="0" collapsed="false">
      <c r="A621" s="27"/>
      <c r="B621" s="27"/>
      <c r="C621" s="28"/>
      <c r="D621" s="28"/>
      <c r="E621" s="29"/>
      <c r="F621" s="27"/>
      <c r="G621" s="30"/>
      <c r="H621" s="30"/>
      <c r="I621" s="27"/>
      <c r="J621" s="27"/>
      <c r="K621" s="27"/>
      <c r="L621" s="29"/>
      <c r="M621" s="27"/>
      <c r="N621" s="31" t="str">
        <f aca="false">IF(E621="","",EOMONTH(E621,0))</f>
        <v/>
      </c>
      <c r="O621" s="32" t="str">
        <f aca="false">IF(E621="","",EOMONTH(E621,0)+Parameter!$B$5)</f>
        <v/>
      </c>
      <c r="P621" s="32" t="str">
        <f aca="false">IF(E621="","",EOMONTH(E621,Parameter!$B$4))</f>
        <v/>
      </c>
      <c r="Q621" s="33" t="str">
        <f aca="false">IF(OR(E621="",L621&lt;&gt;""),"",P621-Parameter!$B$9)</f>
        <v/>
      </c>
      <c r="R621" s="34" t="str">
        <f aca="false">IF(OR(G621="",G621=0,H621=""),"",H621/G621)</f>
        <v/>
      </c>
      <c r="S621" s="35" t="str">
        <f aca="false">IF(C621="","",IFERROR(INDEX('Validasi Vendor'!$J$5:$J$505,MATCH(C621,'Validasi Vendor'!$C$5:$C$505,0)),"Belum terdaftar"))</f>
        <v/>
      </c>
      <c r="T621" s="35" t="str">
        <f aca="false">IF(E621="","",IF(L621&lt;&gt;"",IF(EOMONTH(L621,0)&gt;P621,"Dikreditkan lewat batas: periksa","Sudah dikreditkan"),IF(S621&lt;&gt;"Boleh diproses","Titik 1: periksa status vendor",IF(OR(I621&lt;&gt;"Cocok",J621&lt;&gt;"Valid"),"Titik 3: faktur bermasalah",IF(K621="Ya","Titik 2: periksa pembebanan biaya",IF(Q621&lt;0,"Titik 2: lewat batas kredit",IF(Q621&lt;=Parameter!$B$6,"Titik 2: segera kreditkan","Siap dikreditkan")))))))</f>
        <v/>
      </c>
    </row>
    <row r="622" customFormat="false" ht="15" hidden="false" customHeight="false" outlineLevel="0" collapsed="false">
      <c r="A622" s="27"/>
      <c r="B622" s="27"/>
      <c r="C622" s="28"/>
      <c r="D622" s="28"/>
      <c r="E622" s="29"/>
      <c r="F622" s="27"/>
      <c r="G622" s="30"/>
      <c r="H622" s="30"/>
      <c r="I622" s="27"/>
      <c r="J622" s="27"/>
      <c r="K622" s="27"/>
      <c r="L622" s="29"/>
      <c r="M622" s="27"/>
      <c r="N622" s="31" t="str">
        <f aca="false">IF(E622="","",EOMONTH(E622,0))</f>
        <v/>
      </c>
      <c r="O622" s="32" t="str">
        <f aca="false">IF(E622="","",EOMONTH(E622,0)+Parameter!$B$5)</f>
        <v/>
      </c>
      <c r="P622" s="32" t="str">
        <f aca="false">IF(E622="","",EOMONTH(E622,Parameter!$B$4))</f>
        <v/>
      </c>
      <c r="Q622" s="33" t="str">
        <f aca="false">IF(OR(E622="",L622&lt;&gt;""),"",P622-Parameter!$B$9)</f>
        <v/>
      </c>
      <c r="R622" s="34" t="str">
        <f aca="false">IF(OR(G622="",G622=0,H622=""),"",H622/G622)</f>
        <v/>
      </c>
      <c r="S622" s="35" t="str">
        <f aca="false">IF(C622="","",IFERROR(INDEX('Validasi Vendor'!$J$5:$J$505,MATCH(C622,'Validasi Vendor'!$C$5:$C$505,0)),"Belum terdaftar"))</f>
        <v/>
      </c>
      <c r="T622" s="35" t="str">
        <f aca="false">IF(E622="","",IF(L622&lt;&gt;"",IF(EOMONTH(L622,0)&gt;P622,"Dikreditkan lewat batas: periksa","Sudah dikreditkan"),IF(S622&lt;&gt;"Boleh diproses","Titik 1: periksa status vendor",IF(OR(I622&lt;&gt;"Cocok",J622&lt;&gt;"Valid"),"Titik 3: faktur bermasalah",IF(K622="Ya","Titik 2: periksa pembebanan biaya",IF(Q622&lt;0,"Titik 2: lewat batas kredit",IF(Q622&lt;=Parameter!$B$6,"Titik 2: segera kreditkan","Siap dikreditkan")))))))</f>
        <v/>
      </c>
    </row>
    <row r="623" customFormat="false" ht="15" hidden="false" customHeight="false" outlineLevel="0" collapsed="false">
      <c r="A623" s="27"/>
      <c r="B623" s="27"/>
      <c r="C623" s="28"/>
      <c r="D623" s="28"/>
      <c r="E623" s="29"/>
      <c r="F623" s="27"/>
      <c r="G623" s="30"/>
      <c r="H623" s="30"/>
      <c r="I623" s="27"/>
      <c r="J623" s="27"/>
      <c r="K623" s="27"/>
      <c r="L623" s="29"/>
      <c r="M623" s="27"/>
      <c r="N623" s="31" t="str">
        <f aca="false">IF(E623="","",EOMONTH(E623,0))</f>
        <v/>
      </c>
      <c r="O623" s="32" t="str">
        <f aca="false">IF(E623="","",EOMONTH(E623,0)+Parameter!$B$5)</f>
        <v/>
      </c>
      <c r="P623" s="32" t="str">
        <f aca="false">IF(E623="","",EOMONTH(E623,Parameter!$B$4))</f>
        <v/>
      </c>
      <c r="Q623" s="33" t="str">
        <f aca="false">IF(OR(E623="",L623&lt;&gt;""),"",P623-Parameter!$B$9)</f>
        <v/>
      </c>
      <c r="R623" s="34" t="str">
        <f aca="false">IF(OR(G623="",G623=0,H623=""),"",H623/G623)</f>
        <v/>
      </c>
      <c r="S623" s="35" t="str">
        <f aca="false">IF(C623="","",IFERROR(INDEX('Validasi Vendor'!$J$5:$J$505,MATCH(C623,'Validasi Vendor'!$C$5:$C$505,0)),"Belum terdaftar"))</f>
        <v/>
      </c>
      <c r="T623" s="35" t="str">
        <f aca="false">IF(E623="","",IF(L623&lt;&gt;"",IF(EOMONTH(L623,0)&gt;P623,"Dikreditkan lewat batas: periksa","Sudah dikreditkan"),IF(S623&lt;&gt;"Boleh diproses","Titik 1: periksa status vendor",IF(OR(I623&lt;&gt;"Cocok",J623&lt;&gt;"Valid"),"Titik 3: faktur bermasalah",IF(K623="Ya","Titik 2: periksa pembebanan biaya",IF(Q623&lt;0,"Titik 2: lewat batas kredit",IF(Q623&lt;=Parameter!$B$6,"Titik 2: segera kreditkan","Siap dikreditkan")))))))</f>
        <v/>
      </c>
    </row>
    <row r="624" customFormat="false" ht="15" hidden="false" customHeight="false" outlineLevel="0" collapsed="false">
      <c r="A624" s="27"/>
      <c r="B624" s="27"/>
      <c r="C624" s="28"/>
      <c r="D624" s="28"/>
      <c r="E624" s="29"/>
      <c r="F624" s="27"/>
      <c r="G624" s="30"/>
      <c r="H624" s="30"/>
      <c r="I624" s="27"/>
      <c r="J624" s="27"/>
      <c r="K624" s="27"/>
      <c r="L624" s="29"/>
      <c r="M624" s="27"/>
      <c r="N624" s="31" t="str">
        <f aca="false">IF(E624="","",EOMONTH(E624,0))</f>
        <v/>
      </c>
      <c r="O624" s="32" t="str">
        <f aca="false">IF(E624="","",EOMONTH(E624,0)+Parameter!$B$5)</f>
        <v/>
      </c>
      <c r="P624" s="32" t="str">
        <f aca="false">IF(E624="","",EOMONTH(E624,Parameter!$B$4))</f>
        <v/>
      </c>
      <c r="Q624" s="33" t="str">
        <f aca="false">IF(OR(E624="",L624&lt;&gt;""),"",P624-Parameter!$B$9)</f>
        <v/>
      </c>
      <c r="R624" s="34" t="str">
        <f aca="false">IF(OR(G624="",G624=0,H624=""),"",H624/G624)</f>
        <v/>
      </c>
      <c r="S624" s="35" t="str">
        <f aca="false">IF(C624="","",IFERROR(INDEX('Validasi Vendor'!$J$5:$J$505,MATCH(C624,'Validasi Vendor'!$C$5:$C$505,0)),"Belum terdaftar"))</f>
        <v/>
      </c>
      <c r="T624" s="35" t="str">
        <f aca="false">IF(E624="","",IF(L624&lt;&gt;"",IF(EOMONTH(L624,0)&gt;P624,"Dikreditkan lewat batas: periksa","Sudah dikreditkan"),IF(S624&lt;&gt;"Boleh diproses","Titik 1: periksa status vendor",IF(OR(I624&lt;&gt;"Cocok",J624&lt;&gt;"Valid"),"Titik 3: faktur bermasalah",IF(K624="Ya","Titik 2: periksa pembebanan biaya",IF(Q624&lt;0,"Titik 2: lewat batas kredit",IF(Q624&lt;=Parameter!$B$6,"Titik 2: segera kreditkan","Siap dikreditkan")))))))</f>
        <v/>
      </c>
    </row>
    <row r="625" customFormat="false" ht="15" hidden="false" customHeight="false" outlineLevel="0" collapsed="false">
      <c r="A625" s="27"/>
      <c r="B625" s="27"/>
      <c r="C625" s="28"/>
      <c r="D625" s="28"/>
      <c r="E625" s="29"/>
      <c r="F625" s="27"/>
      <c r="G625" s="30"/>
      <c r="H625" s="30"/>
      <c r="I625" s="27"/>
      <c r="J625" s="27"/>
      <c r="K625" s="27"/>
      <c r="L625" s="29"/>
      <c r="M625" s="27"/>
      <c r="N625" s="31" t="str">
        <f aca="false">IF(E625="","",EOMONTH(E625,0))</f>
        <v/>
      </c>
      <c r="O625" s="32" t="str">
        <f aca="false">IF(E625="","",EOMONTH(E625,0)+Parameter!$B$5)</f>
        <v/>
      </c>
      <c r="P625" s="32" t="str">
        <f aca="false">IF(E625="","",EOMONTH(E625,Parameter!$B$4))</f>
        <v/>
      </c>
      <c r="Q625" s="33" t="str">
        <f aca="false">IF(OR(E625="",L625&lt;&gt;""),"",P625-Parameter!$B$9)</f>
        <v/>
      </c>
      <c r="R625" s="34" t="str">
        <f aca="false">IF(OR(G625="",G625=0,H625=""),"",H625/G625)</f>
        <v/>
      </c>
      <c r="S625" s="35" t="str">
        <f aca="false">IF(C625="","",IFERROR(INDEX('Validasi Vendor'!$J$5:$J$505,MATCH(C625,'Validasi Vendor'!$C$5:$C$505,0)),"Belum terdaftar"))</f>
        <v/>
      </c>
      <c r="T625" s="35" t="str">
        <f aca="false">IF(E625="","",IF(L625&lt;&gt;"",IF(EOMONTH(L625,0)&gt;P625,"Dikreditkan lewat batas: periksa","Sudah dikreditkan"),IF(S625&lt;&gt;"Boleh diproses","Titik 1: periksa status vendor",IF(OR(I625&lt;&gt;"Cocok",J625&lt;&gt;"Valid"),"Titik 3: faktur bermasalah",IF(K625="Ya","Titik 2: periksa pembebanan biaya",IF(Q625&lt;0,"Titik 2: lewat batas kredit",IF(Q625&lt;=Parameter!$B$6,"Titik 2: segera kreditkan","Siap dikreditkan")))))))</f>
        <v/>
      </c>
    </row>
    <row r="626" customFormat="false" ht="15" hidden="false" customHeight="false" outlineLevel="0" collapsed="false">
      <c r="A626" s="27"/>
      <c r="B626" s="27"/>
      <c r="C626" s="28"/>
      <c r="D626" s="28"/>
      <c r="E626" s="29"/>
      <c r="F626" s="27"/>
      <c r="G626" s="30"/>
      <c r="H626" s="30"/>
      <c r="I626" s="27"/>
      <c r="J626" s="27"/>
      <c r="K626" s="27"/>
      <c r="L626" s="29"/>
      <c r="M626" s="27"/>
      <c r="N626" s="31" t="str">
        <f aca="false">IF(E626="","",EOMONTH(E626,0))</f>
        <v/>
      </c>
      <c r="O626" s="32" t="str">
        <f aca="false">IF(E626="","",EOMONTH(E626,0)+Parameter!$B$5)</f>
        <v/>
      </c>
      <c r="P626" s="32" t="str">
        <f aca="false">IF(E626="","",EOMONTH(E626,Parameter!$B$4))</f>
        <v/>
      </c>
      <c r="Q626" s="33" t="str">
        <f aca="false">IF(OR(E626="",L626&lt;&gt;""),"",P626-Parameter!$B$9)</f>
        <v/>
      </c>
      <c r="R626" s="34" t="str">
        <f aca="false">IF(OR(G626="",G626=0,H626=""),"",H626/G626)</f>
        <v/>
      </c>
      <c r="S626" s="35" t="str">
        <f aca="false">IF(C626="","",IFERROR(INDEX('Validasi Vendor'!$J$5:$J$505,MATCH(C626,'Validasi Vendor'!$C$5:$C$505,0)),"Belum terdaftar"))</f>
        <v/>
      </c>
      <c r="T626" s="35" t="str">
        <f aca="false">IF(E626="","",IF(L626&lt;&gt;"",IF(EOMONTH(L626,0)&gt;P626,"Dikreditkan lewat batas: periksa","Sudah dikreditkan"),IF(S626&lt;&gt;"Boleh diproses","Titik 1: periksa status vendor",IF(OR(I626&lt;&gt;"Cocok",J626&lt;&gt;"Valid"),"Titik 3: faktur bermasalah",IF(K626="Ya","Titik 2: periksa pembebanan biaya",IF(Q626&lt;0,"Titik 2: lewat batas kredit",IF(Q626&lt;=Parameter!$B$6,"Titik 2: segera kreditkan","Siap dikreditkan")))))))</f>
        <v/>
      </c>
    </row>
    <row r="627" customFormat="false" ht="15" hidden="false" customHeight="false" outlineLevel="0" collapsed="false">
      <c r="A627" s="27"/>
      <c r="B627" s="27"/>
      <c r="C627" s="28"/>
      <c r="D627" s="28"/>
      <c r="E627" s="29"/>
      <c r="F627" s="27"/>
      <c r="G627" s="30"/>
      <c r="H627" s="30"/>
      <c r="I627" s="27"/>
      <c r="J627" s="27"/>
      <c r="K627" s="27"/>
      <c r="L627" s="29"/>
      <c r="M627" s="27"/>
      <c r="N627" s="31" t="str">
        <f aca="false">IF(E627="","",EOMONTH(E627,0))</f>
        <v/>
      </c>
      <c r="O627" s="32" t="str">
        <f aca="false">IF(E627="","",EOMONTH(E627,0)+Parameter!$B$5)</f>
        <v/>
      </c>
      <c r="P627" s="32" t="str">
        <f aca="false">IF(E627="","",EOMONTH(E627,Parameter!$B$4))</f>
        <v/>
      </c>
      <c r="Q627" s="33" t="str">
        <f aca="false">IF(OR(E627="",L627&lt;&gt;""),"",P627-Parameter!$B$9)</f>
        <v/>
      </c>
      <c r="R627" s="34" t="str">
        <f aca="false">IF(OR(G627="",G627=0,H627=""),"",H627/G627)</f>
        <v/>
      </c>
      <c r="S627" s="35" t="str">
        <f aca="false">IF(C627="","",IFERROR(INDEX('Validasi Vendor'!$J$5:$J$505,MATCH(C627,'Validasi Vendor'!$C$5:$C$505,0)),"Belum terdaftar"))</f>
        <v/>
      </c>
      <c r="T627" s="35" t="str">
        <f aca="false">IF(E627="","",IF(L627&lt;&gt;"",IF(EOMONTH(L627,0)&gt;P627,"Dikreditkan lewat batas: periksa","Sudah dikreditkan"),IF(S627&lt;&gt;"Boleh diproses","Titik 1: periksa status vendor",IF(OR(I627&lt;&gt;"Cocok",J627&lt;&gt;"Valid"),"Titik 3: faktur bermasalah",IF(K627="Ya","Titik 2: periksa pembebanan biaya",IF(Q627&lt;0,"Titik 2: lewat batas kredit",IF(Q627&lt;=Parameter!$B$6,"Titik 2: segera kreditkan","Siap dikreditkan")))))))</f>
        <v/>
      </c>
    </row>
    <row r="628" customFormat="false" ht="15" hidden="false" customHeight="false" outlineLevel="0" collapsed="false">
      <c r="A628" s="27"/>
      <c r="B628" s="27"/>
      <c r="C628" s="28"/>
      <c r="D628" s="28"/>
      <c r="E628" s="29"/>
      <c r="F628" s="27"/>
      <c r="G628" s="30"/>
      <c r="H628" s="30"/>
      <c r="I628" s="27"/>
      <c r="J628" s="27"/>
      <c r="K628" s="27"/>
      <c r="L628" s="29"/>
      <c r="M628" s="27"/>
      <c r="N628" s="31" t="str">
        <f aca="false">IF(E628="","",EOMONTH(E628,0))</f>
        <v/>
      </c>
      <c r="O628" s="32" t="str">
        <f aca="false">IF(E628="","",EOMONTH(E628,0)+Parameter!$B$5)</f>
        <v/>
      </c>
      <c r="P628" s="32" t="str">
        <f aca="false">IF(E628="","",EOMONTH(E628,Parameter!$B$4))</f>
        <v/>
      </c>
      <c r="Q628" s="33" t="str">
        <f aca="false">IF(OR(E628="",L628&lt;&gt;""),"",P628-Parameter!$B$9)</f>
        <v/>
      </c>
      <c r="R628" s="34" t="str">
        <f aca="false">IF(OR(G628="",G628=0,H628=""),"",H628/G628)</f>
        <v/>
      </c>
      <c r="S628" s="35" t="str">
        <f aca="false">IF(C628="","",IFERROR(INDEX('Validasi Vendor'!$J$5:$J$505,MATCH(C628,'Validasi Vendor'!$C$5:$C$505,0)),"Belum terdaftar"))</f>
        <v/>
      </c>
      <c r="T628" s="35" t="str">
        <f aca="false">IF(E628="","",IF(L628&lt;&gt;"",IF(EOMONTH(L628,0)&gt;P628,"Dikreditkan lewat batas: periksa","Sudah dikreditkan"),IF(S628&lt;&gt;"Boleh diproses","Titik 1: periksa status vendor",IF(OR(I628&lt;&gt;"Cocok",J628&lt;&gt;"Valid"),"Titik 3: faktur bermasalah",IF(K628="Ya","Titik 2: periksa pembebanan biaya",IF(Q628&lt;0,"Titik 2: lewat batas kredit",IF(Q628&lt;=Parameter!$B$6,"Titik 2: segera kreditkan","Siap dikreditkan")))))))</f>
        <v/>
      </c>
    </row>
    <row r="629" customFormat="false" ht="15" hidden="false" customHeight="false" outlineLevel="0" collapsed="false">
      <c r="A629" s="27"/>
      <c r="B629" s="27"/>
      <c r="C629" s="28"/>
      <c r="D629" s="28"/>
      <c r="E629" s="29"/>
      <c r="F629" s="27"/>
      <c r="G629" s="30"/>
      <c r="H629" s="30"/>
      <c r="I629" s="27"/>
      <c r="J629" s="27"/>
      <c r="K629" s="27"/>
      <c r="L629" s="29"/>
      <c r="M629" s="27"/>
      <c r="N629" s="31" t="str">
        <f aca="false">IF(E629="","",EOMONTH(E629,0))</f>
        <v/>
      </c>
      <c r="O629" s="32" t="str">
        <f aca="false">IF(E629="","",EOMONTH(E629,0)+Parameter!$B$5)</f>
        <v/>
      </c>
      <c r="P629" s="32" t="str">
        <f aca="false">IF(E629="","",EOMONTH(E629,Parameter!$B$4))</f>
        <v/>
      </c>
      <c r="Q629" s="33" t="str">
        <f aca="false">IF(OR(E629="",L629&lt;&gt;""),"",P629-Parameter!$B$9)</f>
        <v/>
      </c>
      <c r="R629" s="34" t="str">
        <f aca="false">IF(OR(G629="",G629=0,H629=""),"",H629/G629)</f>
        <v/>
      </c>
      <c r="S629" s="35" t="str">
        <f aca="false">IF(C629="","",IFERROR(INDEX('Validasi Vendor'!$J$5:$J$505,MATCH(C629,'Validasi Vendor'!$C$5:$C$505,0)),"Belum terdaftar"))</f>
        <v/>
      </c>
      <c r="T629" s="35" t="str">
        <f aca="false">IF(E629="","",IF(L629&lt;&gt;"",IF(EOMONTH(L629,0)&gt;P629,"Dikreditkan lewat batas: periksa","Sudah dikreditkan"),IF(S629&lt;&gt;"Boleh diproses","Titik 1: periksa status vendor",IF(OR(I629&lt;&gt;"Cocok",J629&lt;&gt;"Valid"),"Titik 3: faktur bermasalah",IF(K629="Ya","Titik 2: periksa pembebanan biaya",IF(Q629&lt;0,"Titik 2: lewat batas kredit",IF(Q629&lt;=Parameter!$B$6,"Titik 2: segera kreditkan","Siap dikreditkan")))))))</f>
        <v/>
      </c>
    </row>
    <row r="630" customFormat="false" ht="15" hidden="false" customHeight="false" outlineLevel="0" collapsed="false">
      <c r="A630" s="27"/>
      <c r="B630" s="27"/>
      <c r="C630" s="28"/>
      <c r="D630" s="28"/>
      <c r="E630" s="29"/>
      <c r="F630" s="27"/>
      <c r="G630" s="30"/>
      <c r="H630" s="30"/>
      <c r="I630" s="27"/>
      <c r="J630" s="27"/>
      <c r="K630" s="27"/>
      <c r="L630" s="29"/>
      <c r="M630" s="27"/>
      <c r="N630" s="31" t="str">
        <f aca="false">IF(E630="","",EOMONTH(E630,0))</f>
        <v/>
      </c>
      <c r="O630" s="32" t="str">
        <f aca="false">IF(E630="","",EOMONTH(E630,0)+Parameter!$B$5)</f>
        <v/>
      </c>
      <c r="P630" s="32" t="str">
        <f aca="false">IF(E630="","",EOMONTH(E630,Parameter!$B$4))</f>
        <v/>
      </c>
      <c r="Q630" s="33" t="str">
        <f aca="false">IF(OR(E630="",L630&lt;&gt;""),"",P630-Parameter!$B$9)</f>
        <v/>
      </c>
      <c r="R630" s="34" t="str">
        <f aca="false">IF(OR(G630="",G630=0,H630=""),"",H630/G630)</f>
        <v/>
      </c>
      <c r="S630" s="35" t="str">
        <f aca="false">IF(C630="","",IFERROR(INDEX('Validasi Vendor'!$J$5:$J$505,MATCH(C630,'Validasi Vendor'!$C$5:$C$505,0)),"Belum terdaftar"))</f>
        <v/>
      </c>
      <c r="T630" s="35" t="str">
        <f aca="false">IF(E630="","",IF(L630&lt;&gt;"",IF(EOMONTH(L630,0)&gt;P630,"Dikreditkan lewat batas: periksa","Sudah dikreditkan"),IF(S630&lt;&gt;"Boleh diproses","Titik 1: periksa status vendor",IF(OR(I630&lt;&gt;"Cocok",J630&lt;&gt;"Valid"),"Titik 3: faktur bermasalah",IF(K630="Ya","Titik 2: periksa pembebanan biaya",IF(Q630&lt;0,"Titik 2: lewat batas kredit",IF(Q630&lt;=Parameter!$B$6,"Titik 2: segera kreditkan","Siap dikreditkan")))))))</f>
        <v/>
      </c>
    </row>
    <row r="631" customFormat="false" ht="15" hidden="false" customHeight="false" outlineLevel="0" collapsed="false">
      <c r="A631" s="27"/>
      <c r="B631" s="27"/>
      <c r="C631" s="28"/>
      <c r="D631" s="28"/>
      <c r="E631" s="29"/>
      <c r="F631" s="27"/>
      <c r="G631" s="30"/>
      <c r="H631" s="30"/>
      <c r="I631" s="27"/>
      <c r="J631" s="27"/>
      <c r="K631" s="27"/>
      <c r="L631" s="29"/>
      <c r="M631" s="27"/>
      <c r="N631" s="31" t="str">
        <f aca="false">IF(E631="","",EOMONTH(E631,0))</f>
        <v/>
      </c>
      <c r="O631" s="32" t="str">
        <f aca="false">IF(E631="","",EOMONTH(E631,0)+Parameter!$B$5)</f>
        <v/>
      </c>
      <c r="P631" s="32" t="str">
        <f aca="false">IF(E631="","",EOMONTH(E631,Parameter!$B$4))</f>
        <v/>
      </c>
      <c r="Q631" s="33" t="str">
        <f aca="false">IF(OR(E631="",L631&lt;&gt;""),"",P631-Parameter!$B$9)</f>
        <v/>
      </c>
      <c r="R631" s="34" t="str">
        <f aca="false">IF(OR(G631="",G631=0,H631=""),"",H631/G631)</f>
        <v/>
      </c>
      <c r="S631" s="35" t="str">
        <f aca="false">IF(C631="","",IFERROR(INDEX('Validasi Vendor'!$J$5:$J$505,MATCH(C631,'Validasi Vendor'!$C$5:$C$505,0)),"Belum terdaftar"))</f>
        <v/>
      </c>
      <c r="T631" s="35" t="str">
        <f aca="false">IF(E631="","",IF(L631&lt;&gt;"",IF(EOMONTH(L631,0)&gt;P631,"Dikreditkan lewat batas: periksa","Sudah dikreditkan"),IF(S631&lt;&gt;"Boleh diproses","Titik 1: periksa status vendor",IF(OR(I631&lt;&gt;"Cocok",J631&lt;&gt;"Valid"),"Titik 3: faktur bermasalah",IF(K631="Ya","Titik 2: periksa pembebanan biaya",IF(Q631&lt;0,"Titik 2: lewat batas kredit",IF(Q631&lt;=Parameter!$B$6,"Titik 2: segera kreditkan","Siap dikreditkan")))))))</f>
        <v/>
      </c>
    </row>
    <row r="632" customFormat="false" ht="15" hidden="false" customHeight="false" outlineLevel="0" collapsed="false">
      <c r="A632" s="27"/>
      <c r="B632" s="27"/>
      <c r="C632" s="28"/>
      <c r="D632" s="28"/>
      <c r="E632" s="29"/>
      <c r="F632" s="27"/>
      <c r="G632" s="30"/>
      <c r="H632" s="30"/>
      <c r="I632" s="27"/>
      <c r="J632" s="27"/>
      <c r="K632" s="27"/>
      <c r="L632" s="29"/>
      <c r="M632" s="27"/>
      <c r="N632" s="31" t="str">
        <f aca="false">IF(E632="","",EOMONTH(E632,0))</f>
        <v/>
      </c>
      <c r="O632" s="32" t="str">
        <f aca="false">IF(E632="","",EOMONTH(E632,0)+Parameter!$B$5)</f>
        <v/>
      </c>
      <c r="P632" s="32" t="str">
        <f aca="false">IF(E632="","",EOMONTH(E632,Parameter!$B$4))</f>
        <v/>
      </c>
      <c r="Q632" s="33" t="str">
        <f aca="false">IF(OR(E632="",L632&lt;&gt;""),"",P632-Parameter!$B$9)</f>
        <v/>
      </c>
      <c r="R632" s="34" t="str">
        <f aca="false">IF(OR(G632="",G632=0,H632=""),"",H632/G632)</f>
        <v/>
      </c>
      <c r="S632" s="35" t="str">
        <f aca="false">IF(C632="","",IFERROR(INDEX('Validasi Vendor'!$J$5:$J$505,MATCH(C632,'Validasi Vendor'!$C$5:$C$505,0)),"Belum terdaftar"))</f>
        <v/>
      </c>
      <c r="T632" s="35" t="str">
        <f aca="false">IF(E632="","",IF(L632&lt;&gt;"",IF(EOMONTH(L632,0)&gt;P632,"Dikreditkan lewat batas: periksa","Sudah dikreditkan"),IF(S632&lt;&gt;"Boleh diproses","Titik 1: periksa status vendor",IF(OR(I632&lt;&gt;"Cocok",J632&lt;&gt;"Valid"),"Titik 3: faktur bermasalah",IF(K632="Ya","Titik 2: periksa pembebanan biaya",IF(Q632&lt;0,"Titik 2: lewat batas kredit",IF(Q632&lt;=Parameter!$B$6,"Titik 2: segera kreditkan","Siap dikreditkan")))))))</f>
        <v/>
      </c>
    </row>
    <row r="633" customFormat="false" ht="15" hidden="false" customHeight="false" outlineLevel="0" collapsed="false">
      <c r="A633" s="27"/>
      <c r="B633" s="27"/>
      <c r="C633" s="28"/>
      <c r="D633" s="28"/>
      <c r="E633" s="29"/>
      <c r="F633" s="27"/>
      <c r="G633" s="30"/>
      <c r="H633" s="30"/>
      <c r="I633" s="27"/>
      <c r="J633" s="27"/>
      <c r="K633" s="27"/>
      <c r="L633" s="29"/>
      <c r="M633" s="27"/>
      <c r="N633" s="31" t="str">
        <f aca="false">IF(E633="","",EOMONTH(E633,0))</f>
        <v/>
      </c>
      <c r="O633" s="32" t="str">
        <f aca="false">IF(E633="","",EOMONTH(E633,0)+Parameter!$B$5)</f>
        <v/>
      </c>
      <c r="P633" s="32" t="str">
        <f aca="false">IF(E633="","",EOMONTH(E633,Parameter!$B$4))</f>
        <v/>
      </c>
      <c r="Q633" s="33" t="str">
        <f aca="false">IF(OR(E633="",L633&lt;&gt;""),"",P633-Parameter!$B$9)</f>
        <v/>
      </c>
      <c r="R633" s="34" t="str">
        <f aca="false">IF(OR(G633="",G633=0,H633=""),"",H633/G633)</f>
        <v/>
      </c>
      <c r="S633" s="35" t="str">
        <f aca="false">IF(C633="","",IFERROR(INDEX('Validasi Vendor'!$J$5:$J$505,MATCH(C633,'Validasi Vendor'!$C$5:$C$505,0)),"Belum terdaftar"))</f>
        <v/>
      </c>
      <c r="T633" s="35" t="str">
        <f aca="false">IF(E633="","",IF(L633&lt;&gt;"",IF(EOMONTH(L633,0)&gt;P633,"Dikreditkan lewat batas: periksa","Sudah dikreditkan"),IF(S633&lt;&gt;"Boleh diproses","Titik 1: periksa status vendor",IF(OR(I633&lt;&gt;"Cocok",J633&lt;&gt;"Valid"),"Titik 3: faktur bermasalah",IF(K633="Ya","Titik 2: periksa pembebanan biaya",IF(Q633&lt;0,"Titik 2: lewat batas kredit",IF(Q633&lt;=Parameter!$B$6,"Titik 2: segera kreditkan","Siap dikreditkan")))))))</f>
        <v/>
      </c>
    </row>
    <row r="634" customFormat="false" ht="15" hidden="false" customHeight="false" outlineLevel="0" collapsed="false">
      <c r="A634" s="27"/>
      <c r="B634" s="27"/>
      <c r="C634" s="28"/>
      <c r="D634" s="28"/>
      <c r="E634" s="29"/>
      <c r="F634" s="27"/>
      <c r="G634" s="30"/>
      <c r="H634" s="30"/>
      <c r="I634" s="27"/>
      <c r="J634" s="27"/>
      <c r="K634" s="27"/>
      <c r="L634" s="29"/>
      <c r="M634" s="27"/>
      <c r="N634" s="31" t="str">
        <f aca="false">IF(E634="","",EOMONTH(E634,0))</f>
        <v/>
      </c>
      <c r="O634" s="32" t="str">
        <f aca="false">IF(E634="","",EOMONTH(E634,0)+Parameter!$B$5)</f>
        <v/>
      </c>
      <c r="P634" s="32" t="str">
        <f aca="false">IF(E634="","",EOMONTH(E634,Parameter!$B$4))</f>
        <v/>
      </c>
      <c r="Q634" s="33" t="str">
        <f aca="false">IF(OR(E634="",L634&lt;&gt;""),"",P634-Parameter!$B$9)</f>
        <v/>
      </c>
      <c r="R634" s="34" t="str">
        <f aca="false">IF(OR(G634="",G634=0,H634=""),"",H634/G634)</f>
        <v/>
      </c>
      <c r="S634" s="35" t="str">
        <f aca="false">IF(C634="","",IFERROR(INDEX('Validasi Vendor'!$J$5:$J$505,MATCH(C634,'Validasi Vendor'!$C$5:$C$505,0)),"Belum terdaftar"))</f>
        <v/>
      </c>
      <c r="T634" s="35" t="str">
        <f aca="false">IF(E634="","",IF(L634&lt;&gt;"",IF(EOMONTH(L634,0)&gt;P634,"Dikreditkan lewat batas: periksa","Sudah dikreditkan"),IF(S634&lt;&gt;"Boleh diproses","Titik 1: periksa status vendor",IF(OR(I634&lt;&gt;"Cocok",J634&lt;&gt;"Valid"),"Titik 3: faktur bermasalah",IF(K634="Ya","Titik 2: periksa pembebanan biaya",IF(Q634&lt;0,"Titik 2: lewat batas kredit",IF(Q634&lt;=Parameter!$B$6,"Titik 2: segera kreditkan","Siap dikreditkan")))))))</f>
        <v/>
      </c>
    </row>
    <row r="635" customFormat="false" ht="15" hidden="false" customHeight="false" outlineLevel="0" collapsed="false">
      <c r="A635" s="27"/>
      <c r="B635" s="27"/>
      <c r="C635" s="28"/>
      <c r="D635" s="28"/>
      <c r="E635" s="29"/>
      <c r="F635" s="27"/>
      <c r="G635" s="30"/>
      <c r="H635" s="30"/>
      <c r="I635" s="27"/>
      <c r="J635" s="27"/>
      <c r="K635" s="27"/>
      <c r="L635" s="29"/>
      <c r="M635" s="27"/>
      <c r="N635" s="31" t="str">
        <f aca="false">IF(E635="","",EOMONTH(E635,0))</f>
        <v/>
      </c>
      <c r="O635" s="32" t="str">
        <f aca="false">IF(E635="","",EOMONTH(E635,0)+Parameter!$B$5)</f>
        <v/>
      </c>
      <c r="P635" s="32" t="str">
        <f aca="false">IF(E635="","",EOMONTH(E635,Parameter!$B$4))</f>
        <v/>
      </c>
      <c r="Q635" s="33" t="str">
        <f aca="false">IF(OR(E635="",L635&lt;&gt;""),"",P635-Parameter!$B$9)</f>
        <v/>
      </c>
      <c r="R635" s="34" t="str">
        <f aca="false">IF(OR(G635="",G635=0,H635=""),"",H635/G635)</f>
        <v/>
      </c>
      <c r="S635" s="35" t="str">
        <f aca="false">IF(C635="","",IFERROR(INDEX('Validasi Vendor'!$J$5:$J$505,MATCH(C635,'Validasi Vendor'!$C$5:$C$505,0)),"Belum terdaftar"))</f>
        <v/>
      </c>
      <c r="T635" s="35" t="str">
        <f aca="false">IF(E635="","",IF(L635&lt;&gt;"",IF(EOMONTH(L635,0)&gt;P635,"Dikreditkan lewat batas: periksa","Sudah dikreditkan"),IF(S635&lt;&gt;"Boleh diproses","Titik 1: periksa status vendor",IF(OR(I635&lt;&gt;"Cocok",J635&lt;&gt;"Valid"),"Titik 3: faktur bermasalah",IF(K635="Ya","Titik 2: periksa pembebanan biaya",IF(Q635&lt;0,"Titik 2: lewat batas kredit",IF(Q635&lt;=Parameter!$B$6,"Titik 2: segera kreditkan","Siap dikreditkan")))))))</f>
        <v/>
      </c>
    </row>
    <row r="636" customFormat="false" ht="15" hidden="false" customHeight="false" outlineLevel="0" collapsed="false">
      <c r="A636" s="27"/>
      <c r="B636" s="27"/>
      <c r="C636" s="28"/>
      <c r="D636" s="28"/>
      <c r="E636" s="29"/>
      <c r="F636" s="27"/>
      <c r="G636" s="30"/>
      <c r="H636" s="30"/>
      <c r="I636" s="27"/>
      <c r="J636" s="27"/>
      <c r="K636" s="27"/>
      <c r="L636" s="29"/>
      <c r="M636" s="27"/>
      <c r="N636" s="31" t="str">
        <f aca="false">IF(E636="","",EOMONTH(E636,0))</f>
        <v/>
      </c>
      <c r="O636" s="32" t="str">
        <f aca="false">IF(E636="","",EOMONTH(E636,0)+Parameter!$B$5)</f>
        <v/>
      </c>
      <c r="P636" s="32" t="str">
        <f aca="false">IF(E636="","",EOMONTH(E636,Parameter!$B$4))</f>
        <v/>
      </c>
      <c r="Q636" s="33" t="str">
        <f aca="false">IF(OR(E636="",L636&lt;&gt;""),"",P636-Parameter!$B$9)</f>
        <v/>
      </c>
      <c r="R636" s="34" t="str">
        <f aca="false">IF(OR(G636="",G636=0,H636=""),"",H636/G636)</f>
        <v/>
      </c>
      <c r="S636" s="35" t="str">
        <f aca="false">IF(C636="","",IFERROR(INDEX('Validasi Vendor'!$J$5:$J$505,MATCH(C636,'Validasi Vendor'!$C$5:$C$505,0)),"Belum terdaftar"))</f>
        <v/>
      </c>
      <c r="T636" s="35" t="str">
        <f aca="false">IF(E636="","",IF(L636&lt;&gt;"",IF(EOMONTH(L636,0)&gt;P636,"Dikreditkan lewat batas: periksa","Sudah dikreditkan"),IF(S636&lt;&gt;"Boleh diproses","Titik 1: periksa status vendor",IF(OR(I636&lt;&gt;"Cocok",J636&lt;&gt;"Valid"),"Titik 3: faktur bermasalah",IF(K636="Ya","Titik 2: periksa pembebanan biaya",IF(Q636&lt;0,"Titik 2: lewat batas kredit",IF(Q636&lt;=Parameter!$B$6,"Titik 2: segera kreditkan","Siap dikreditkan")))))))</f>
        <v/>
      </c>
    </row>
    <row r="637" customFormat="false" ht="15" hidden="false" customHeight="false" outlineLevel="0" collapsed="false">
      <c r="A637" s="27"/>
      <c r="B637" s="27"/>
      <c r="C637" s="28"/>
      <c r="D637" s="28"/>
      <c r="E637" s="29"/>
      <c r="F637" s="27"/>
      <c r="G637" s="30"/>
      <c r="H637" s="30"/>
      <c r="I637" s="27"/>
      <c r="J637" s="27"/>
      <c r="K637" s="27"/>
      <c r="L637" s="29"/>
      <c r="M637" s="27"/>
      <c r="N637" s="31" t="str">
        <f aca="false">IF(E637="","",EOMONTH(E637,0))</f>
        <v/>
      </c>
      <c r="O637" s="32" t="str">
        <f aca="false">IF(E637="","",EOMONTH(E637,0)+Parameter!$B$5)</f>
        <v/>
      </c>
      <c r="P637" s="32" t="str">
        <f aca="false">IF(E637="","",EOMONTH(E637,Parameter!$B$4))</f>
        <v/>
      </c>
      <c r="Q637" s="33" t="str">
        <f aca="false">IF(OR(E637="",L637&lt;&gt;""),"",P637-Parameter!$B$9)</f>
        <v/>
      </c>
      <c r="R637" s="34" t="str">
        <f aca="false">IF(OR(G637="",G637=0,H637=""),"",H637/G637)</f>
        <v/>
      </c>
      <c r="S637" s="35" t="str">
        <f aca="false">IF(C637="","",IFERROR(INDEX('Validasi Vendor'!$J$5:$J$505,MATCH(C637,'Validasi Vendor'!$C$5:$C$505,0)),"Belum terdaftar"))</f>
        <v/>
      </c>
      <c r="T637" s="35" t="str">
        <f aca="false">IF(E637="","",IF(L637&lt;&gt;"",IF(EOMONTH(L637,0)&gt;P637,"Dikreditkan lewat batas: periksa","Sudah dikreditkan"),IF(S637&lt;&gt;"Boleh diproses","Titik 1: periksa status vendor",IF(OR(I637&lt;&gt;"Cocok",J637&lt;&gt;"Valid"),"Titik 3: faktur bermasalah",IF(K637="Ya","Titik 2: periksa pembebanan biaya",IF(Q637&lt;0,"Titik 2: lewat batas kredit",IF(Q637&lt;=Parameter!$B$6,"Titik 2: segera kreditkan","Siap dikreditkan")))))))</f>
        <v/>
      </c>
    </row>
    <row r="638" customFormat="false" ht="15" hidden="false" customHeight="false" outlineLevel="0" collapsed="false">
      <c r="A638" s="27"/>
      <c r="B638" s="27"/>
      <c r="C638" s="28"/>
      <c r="D638" s="28"/>
      <c r="E638" s="29"/>
      <c r="F638" s="27"/>
      <c r="G638" s="30"/>
      <c r="H638" s="30"/>
      <c r="I638" s="27"/>
      <c r="J638" s="27"/>
      <c r="K638" s="27"/>
      <c r="L638" s="29"/>
      <c r="M638" s="27"/>
      <c r="N638" s="31" t="str">
        <f aca="false">IF(E638="","",EOMONTH(E638,0))</f>
        <v/>
      </c>
      <c r="O638" s="32" t="str">
        <f aca="false">IF(E638="","",EOMONTH(E638,0)+Parameter!$B$5)</f>
        <v/>
      </c>
      <c r="P638" s="32" t="str">
        <f aca="false">IF(E638="","",EOMONTH(E638,Parameter!$B$4))</f>
        <v/>
      </c>
      <c r="Q638" s="33" t="str">
        <f aca="false">IF(OR(E638="",L638&lt;&gt;""),"",P638-Parameter!$B$9)</f>
        <v/>
      </c>
      <c r="R638" s="34" t="str">
        <f aca="false">IF(OR(G638="",G638=0,H638=""),"",H638/G638)</f>
        <v/>
      </c>
      <c r="S638" s="35" t="str">
        <f aca="false">IF(C638="","",IFERROR(INDEX('Validasi Vendor'!$J$5:$J$505,MATCH(C638,'Validasi Vendor'!$C$5:$C$505,0)),"Belum terdaftar"))</f>
        <v/>
      </c>
      <c r="T638" s="35" t="str">
        <f aca="false">IF(E638="","",IF(L638&lt;&gt;"",IF(EOMONTH(L638,0)&gt;P638,"Dikreditkan lewat batas: periksa","Sudah dikreditkan"),IF(S638&lt;&gt;"Boleh diproses","Titik 1: periksa status vendor",IF(OR(I638&lt;&gt;"Cocok",J638&lt;&gt;"Valid"),"Titik 3: faktur bermasalah",IF(K638="Ya","Titik 2: periksa pembebanan biaya",IF(Q638&lt;0,"Titik 2: lewat batas kredit",IF(Q638&lt;=Parameter!$B$6,"Titik 2: segera kreditkan","Siap dikreditkan")))))))</f>
        <v/>
      </c>
    </row>
    <row r="639" customFormat="false" ht="15" hidden="false" customHeight="false" outlineLevel="0" collapsed="false">
      <c r="A639" s="27"/>
      <c r="B639" s="27"/>
      <c r="C639" s="28"/>
      <c r="D639" s="28"/>
      <c r="E639" s="29"/>
      <c r="F639" s="27"/>
      <c r="G639" s="30"/>
      <c r="H639" s="30"/>
      <c r="I639" s="27"/>
      <c r="J639" s="27"/>
      <c r="K639" s="27"/>
      <c r="L639" s="29"/>
      <c r="M639" s="27"/>
      <c r="N639" s="31" t="str">
        <f aca="false">IF(E639="","",EOMONTH(E639,0))</f>
        <v/>
      </c>
      <c r="O639" s="32" t="str">
        <f aca="false">IF(E639="","",EOMONTH(E639,0)+Parameter!$B$5)</f>
        <v/>
      </c>
      <c r="P639" s="32" t="str">
        <f aca="false">IF(E639="","",EOMONTH(E639,Parameter!$B$4))</f>
        <v/>
      </c>
      <c r="Q639" s="33" t="str">
        <f aca="false">IF(OR(E639="",L639&lt;&gt;""),"",P639-Parameter!$B$9)</f>
        <v/>
      </c>
      <c r="R639" s="34" t="str">
        <f aca="false">IF(OR(G639="",G639=0,H639=""),"",H639/G639)</f>
        <v/>
      </c>
      <c r="S639" s="35" t="str">
        <f aca="false">IF(C639="","",IFERROR(INDEX('Validasi Vendor'!$J$5:$J$505,MATCH(C639,'Validasi Vendor'!$C$5:$C$505,0)),"Belum terdaftar"))</f>
        <v/>
      </c>
      <c r="T639" s="35" t="str">
        <f aca="false">IF(E639="","",IF(L639&lt;&gt;"",IF(EOMONTH(L639,0)&gt;P639,"Dikreditkan lewat batas: periksa","Sudah dikreditkan"),IF(S639&lt;&gt;"Boleh diproses","Titik 1: periksa status vendor",IF(OR(I639&lt;&gt;"Cocok",J639&lt;&gt;"Valid"),"Titik 3: faktur bermasalah",IF(K639="Ya","Titik 2: periksa pembebanan biaya",IF(Q639&lt;0,"Titik 2: lewat batas kredit",IF(Q639&lt;=Parameter!$B$6,"Titik 2: segera kreditkan","Siap dikreditkan")))))))</f>
        <v/>
      </c>
    </row>
    <row r="640" customFormat="false" ht="15" hidden="false" customHeight="false" outlineLevel="0" collapsed="false">
      <c r="A640" s="27"/>
      <c r="B640" s="27"/>
      <c r="C640" s="28"/>
      <c r="D640" s="28"/>
      <c r="E640" s="29"/>
      <c r="F640" s="27"/>
      <c r="G640" s="30"/>
      <c r="H640" s="30"/>
      <c r="I640" s="27"/>
      <c r="J640" s="27"/>
      <c r="K640" s="27"/>
      <c r="L640" s="29"/>
      <c r="M640" s="27"/>
      <c r="N640" s="31" t="str">
        <f aca="false">IF(E640="","",EOMONTH(E640,0))</f>
        <v/>
      </c>
      <c r="O640" s="32" t="str">
        <f aca="false">IF(E640="","",EOMONTH(E640,0)+Parameter!$B$5)</f>
        <v/>
      </c>
      <c r="P640" s="32" t="str">
        <f aca="false">IF(E640="","",EOMONTH(E640,Parameter!$B$4))</f>
        <v/>
      </c>
      <c r="Q640" s="33" t="str">
        <f aca="false">IF(OR(E640="",L640&lt;&gt;""),"",P640-Parameter!$B$9)</f>
        <v/>
      </c>
      <c r="R640" s="34" t="str">
        <f aca="false">IF(OR(G640="",G640=0,H640=""),"",H640/G640)</f>
        <v/>
      </c>
      <c r="S640" s="35" t="str">
        <f aca="false">IF(C640="","",IFERROR(INDEX('Validasi Vendor'!$J$5:$J$505,MATCH(C640,'Validasi Vendor'!$C$5:$C$505,0)),"Belum terdaftar"))</f>
        <v/>
      </c>
      <c r="T640" s="35" t="str">
        <f aca="false">IF(E640="","",IF(L640&lt;&gt;"",IF(EOMONTH(L640,0)&gt;P640,"Dikreditkan lewat batas: periksa","Sudah dikreditkan"),IF(S640&lt;&gt;"Boleh diproses","Titik 1: periksa status vendor",IF(OR(I640&lt;&gt;"Cocok",J640&lt;&gt;"Valid"),"Titik 3: faktur bermasalah",IF(K640="Ya","Titik 2: periksa pembebanan biaya",IF(Q640&lt;0,"Titik 2: lewat batas kredit",IF(Q640&lt;=Parameter!$B$6,"Titik 2: segera kreditkan","Siap dikreditkan")))))))</f>
        <v/>
      </c>
    </row>
    <row r="641" customFormat="false" ht="15" hidden="false" customHeight="false" outlineLevel="0" collapsed="false">
      <c r="A641" s="27"/>
      <c r="B641" s="27"/>
      <c r="C641" s="28"/>
      <c r="D641" s="28"/>
      <c r="E641" s="29"/>
      <c r="F641" s="27"/>
      <c r="G641" s="30"/>
      <c r="H641" s="30"/>
      <c r="I641" s="27"/>
      <c r="J641" s="27"/>
      <c r="K641" s="27"/>
      <c r="L641" s="29"/>
      <c r="M641" s="27"/>
      <c r="N641" s="31" t="str">
        <f aca="false">IF(E641="","",EOMONTH(E641,0))</f>
        <v/>
      </c>
      <c r="O641" s="32" t="str">
        <f aca="false">IF(E641="","",EOMONTH(E641,0)+Parameter!$B$5)</f>
        <v/>
      </c>
      <c r="P641" s="32" t="str">
        <f aca="false">IF(E641="","",EOMONTH(E641,Parameter!$B$4))</f>
        <v/>
      </c>
      <c r="Q641" s="33" t="str">
        <f aca="false">IF(OR(E641="",L641&lt;&gt;""),"",P641-Parameter!$B$9)</f>
        <v/>
      </c>
      <c r="R641" s="34" t="str">
        <f aca="false">IF(OR(G641="",G641=0,H641=""),"",H641/G641)</f>
        <v/>
      </c>
      <c r="S641" s="35" t="str">
        <f aca="false">IF(C641="","",IFERROR(INDEX('Validasi Vendor'!$J$5:$J$505,MATCH(C641,'Validasi Vendor'!$C$5:$C$505,0)),"Belum terdaftar"))</f>
        <v/>
      </c>
      <c r="T641" s="35" t="str">
        <f aca="false">IF(E641="","",IF(L641&lt;&gt;"",IF(EOMONTH(L641,0)&gt;P641,"Dikreditkan lewat batas: periksa","Sudah dikreditkan"),IF(S641&lt;&gt;"Boleh diproses","Titik 1: periksa status vendor",IF(OR(I641&lt;&gt;"Cocok",J641&lt;&gt;"Valid"),"Titik 3: faktur bermasalah",IF(K641="Ya","Titik 2: periksa pembebanan biaya",IF(Q641&lt;0,"Titik 2: lewat batas kredit",IF(Q641&lt;=Parameter!$B$6,"Titik 2: segera kreditkan","Siap dikreditkan")))))))</f>
        <v/>
      </c>
    </row>
    <row r="642" customFormat="false" ht="15" hidden="false" customHeight="false" outlineLevel="0" collapsed="false">
      <c r="A642" s="27"/>
      <c r="B642" s="27"/>
      <c r="C642" s="28"/>
      <c r="D642" s="28"/>
      <c r="E642" s="29"/>
      <c r="F642" s="27"/>
      <c r="G642" s="30"/>
      <c r="H642" s="30"/>
      <c r="I642" s="27"/>
      <c r="J642" s="27"/>
      <c r="K642" s="27"/>
      <c r="L642" s="29"/>
      <c r="M642" s="27"/>
      <c r="N642" s="31" t="str">
        <f aca="false">IF(E642="","",EOMONTH(E642,0))</f>
        <v/>
      </c>
      <c r="O642" s="32" t="str">
        <f aca="false">IF(E642="","",EOMONTH(E642,0)+Parameter!$B$5)</f>
        <v/>
      </c>
      <c r="P642" s="32" t="str">
        <f aca="false">IF(E642="","",EOMONTH(E642,Parameter!$B$4))</f>
        <v/>
      </c>
      <c r="Q642" s="33" t="str">
        <f aca="false">IF(OR(E642="",L642&lt;&gt;""),"",P642-Parameter!$B$9)</f>
        <v/>
      </c>
      <c r="R642" s="34" t="str">
        <f aca="false">IF(OR(G642="",G642=0,H642=""),"",H642/G642)</f>
        <v/>
      </c>
      <c r="S642" s="35" t="str">
        <f aca="false">IF(C642="","",IFERROR(INDEX('Validasi Vendor'!$J$5:$J$505,MATCH(C642,'Validasi Vendor'!$C$5:$C$505,0)),"Belum terdaftar"))</f>
        <v/>
      </c>
      <c r="T642" s="35" t="str">
        <f aca="false">IF(E642="","",IF(L642&lt;&gt;"",IF(EOMONTH(L642,0)&gt;P642,"Dikreditkan lewat batas: periksa","Sudah dikreditkan"),IF(S642&lt;&gt;"Boleh diproses","Titik 1: periksa status vendor",IF(OR(I642&lt;&gt;"Cocok",J642&lt;&gt;"Valid"),"Titik 3: faktur bermasalah",IF(K642="Ya","Titik 2: periksa pembebanan biaya",IF(Q642&lt;0,"Titik 2: lewat batas kredit",IF(Q642&lt;=Parameter!$B$6,"Titik 2: segera kreditkan","Siap dikreditkan")))))))</f>
        <v/>
      </c>
    </row>
    <row r="643" customFormat="false" ht="15" hidden="false" customHeight="false" outlineLevel="0" collapsed="false">
      <c r="A643" s="27"/>
      <c r="B643" s="27"/>
      <c r="C643" s="28"/>
      <c r="D643" s="28"/>
      <c r="E643" s="29"/>
      <c r="F643" s="27"/>
      <c r="G643" s="30"/>
      <c r="H643" s="30"/>
      <c r="I643" s="27"/>
      <c r="J643" s="27"/>
      <c r="K643" s="27"/>
      <c r="L643" s="29"/>
      <c r="M643" s="27"/>
      <c r="N643" s="31" t="str">
        <f aca="false">IF(E643="","",EOMONTH(E643,0))</f>
        <v/>
      </c>
      <c r="O643" s="32" t="str">
        <f aca="false">IF(E643="","",EOMONTH(E643,0)+Parameter!$B$5)</f>
        <v/>
      </c>
      <c r="P643" s="32" t="str">
        <f aca="false">IF(E643="","",EOMONTH(E643,Parameter!$B$4))</f>
        <v/>
      </c>
      <c r="Q643" s="33" t="str">
        <f aca="false">IF(OR(E643="",L643&lt;&gt;""),"",P643-Parameter!$B$9)</f>
        <v/>
      </c>
      <c r="R643" s="34" t="str">
        <f aca="false">IF(OR(G643="",G643=0,H643=""),"",H643/G643)</f>
        <v/>
      </c>
      <c r="S643" s="35" t="str">
        <f aca="false">IF(C643="","",IFERROR(INDEX('Validasi Vendor'!$J$5:$J$505,MATCH(C643,'Validasi Vendor'!$C$5:$C$505,0)),"Belum terdaftar"))</f>
        <v/>
      </c>
      <c r="T643" s="35" t="str">
        <f aca="false">IF(E643="","",IF(L643&lt;&gt;"",IF(EOMONTH(L643,0)&gt;P643,"Dikreditkan lewat batas: periksa","Sudah dikreditkan"),IF(S643&lt;&gt;"Boleh diproses","Titik 1: periksa status vendor",IF(OR(I643&lt;&gt;"Cocok",J643&lt;&gt;"Valid"),"Titik 3: faktur bermasalah",IF(K643="Ya","Titik 2: periksa pembebanan biaya",IF(Q643&lt;0,"Titik 2: lewat batas kredit",IF(Q643&lt;=Parameter!$B$6,"Titik 2: segera kreditkan","Siap dikreditkan")))))))</f>
        <v/>
      </c>
    </row>
    <row r="644" customFormat="false" ht="15" hidden="false" customHeight="false" outlineLevel="0" collapsed="false">
      <c r="A644" s="27"/>
      <c r="B644" s="27"/>
      <c r="C644" s="28"/>
      <c r="D644" s="28"/>
      <c r="E644" s="29"/>
      <c r="F644" s="27"/>
      <c r="G644" s="30"/>
      <c r="H644" s="30"/>
      <c r="I644" s="27"/>
      <c r="J644" s="27"/>
      <c r="K644" s="27"/>
      <c r="L644" s="29"/>
      <c r="M644" s="27"/>
      <c r="N644" s="31" t="str">
        <f aca="false">IF(E644="","",EOMONTH(E644,0))</f>
        <v/>
      </c>
      <c r="O644" s="32" t="str">
        <f aca="false">IF(E644="","",EOMONTH(E644,0)+Parameter!$B$5)</f>
        <v/>
      </c>
      <c r="P644" s="32" t="str">
        <f aca="false">IF(E644="","",EOMONTH(E644,Parameter!$B$4))</f>
        <v/>
      </c>
      <c r="Q644" s="33" t="str">
        <f aca="false">IF(OR(E644="",L644&lt;&gt;""),"",P644-Parameter!$B$9)</f>
        <v/>
      </c>
      <c r="R644" s="34" t="str">
        <f aca="false">IF(OR(G644="",G644=0,H644=""),"",H644/G644)</f>
        <v/>
      </c>
      <c r="S644" s="35" t="str">
        <f aca="false">IF(C644="","",IFERROR(INDEX('Validasi Vendor'!$J$5:$J$505,MATCH(C644,'Validasi Vendor'!$C$5:$C$505,0)),"Belum terdaftar"))</f>
        <v/>
      </c>
      <c r="T644" s="35" t="str">
        <f aca="false">IF(E644="","",IF(L644&lt;&gt;"",IF(EOMONTH(L644,0)&gt;P644,"Dikreditkan lewat batas: periksa","Sudah dikreditkan"),IF(S644&lt;&gt;"Boleh diproses","Titik 1: periksa status vendor",IF(OR(I644&lt;&gt;"Cocok",J644&lt;&gt;"Valid"),"Titik 3: faktur bermasalah",IF(K644="Ya","Titik 2: periksa pembebanan biaya",IF(Q644&lt;0,"Titik 2: lewat batas kredit",IF(Q644&lt;=Parameter!$B$6,"Titik 2: segera kreditkan","Siap dikreditkan")))))))</f>
        <v/>
      </c>
    </row>
    <row r="645" customFormat="false" ht="15" hidden="false" customHeight="false" outlineLevel="0" collapsed="false">
      <c r="A645" s="27"/>
      <c r="B645" s="27"/>
      <c r="C645" s="28"/>
      <c r="D645" s="28"/>
      <c r="E645" s="29"/>
      <c r="F645" s="27"/>
      <c r="G645" s="30"/>
      <c r="H645" s="30"/>
      <c r="I645" s="27"/>
      <c r="J645" s="27"/>
      <c r="K645" s="27"/>
      <c r="L645" s="29"/>
      <c r="M645" s="27"/>
      <c r="N645" s="31" t="str">
        <f aca="false">IF(E645="","",EOMONTH(E645,0))</f>
        <v/>
      </c>
      <c r="O645" s="32" t="str">
        <f aca="false">IF(E645="","",EOMONTH(E645,0)+Parameter!$B$5)</f>
        <v/>
      </c>
      <c r="P645" s="32" t="str">
        <f aca="false">IF(E645="","",EOMONTH(E645,Parameter!$B$4))</f>
        <v/>
      </c>
      <c r="Q645" s="33" t="str">
        <f aca="false">IF(OR(E645="",L645&lt;&gt;""),"",P645-Parameter!$B$9)</f>
        <v/>
      </c>
      <c r="R645" s="34" t="str">
        <f aca="false">IF(OR(G645="",G645=0,H645=""),"",H645/G645)</f>
        <v/>
      </c>
      <c r="S645" s="35" t="str">
        <f aca="false">IF(C645="","",IFERROR(INDEX('Validasi Vendor'!$J$5:$J$505,MATCH(C645,'Validasi Vendor'!$C$5:$C$505,0)),"Belum terdaftar"))</f>
        <v/>
      </c>
      <c r="T645" s="35" t="str">
        <f aca="false">IF(E645="","",IF(L645&lt;&gt;"",IF(EOMONTH(L645,0)&gt;P645,"Dikreditkan lewat batas: periksa","Sudah dikreditkan"),IF(S645&lt;&gt;"Boleh diproses","Titik 1: periksa status vendor",IF(OR(I645&lt;&gt;"Cocok",J645&lt;&gt;"Valid"),"Titik 3: faktur bermasalah",IF(K645="Ya","Titik 2: periksa pembebanan biaya",IF(Q645&lt;0,"Titik 2: lewat batas kredit",IF(Q645&lt;=Parameter!$B$6,"Titik 2: segera kreditkan","Siap dikreditkan")))))))</f>
        <v/>
      </c>
    </row>
    <row r="646" customFormat="false" ht="15" hidden="false" customHeight="false" outlineLevel="0" collapsed="false">
      <c r="A646" s="27"/>
      <c r="B646" s="27"/>
      <c r="C646" s="28"/>
      <c r="D646" s="28"/>
      <c r="E646" s="29"/>
      <c r="F646" s="27"/>
      <c r="G646" s="30"/>
      <c r="H646" s="30"/>
      <c r="I646" s="27"/>
      <c r="J646" s="27"/>
      <c r="K646" s="27"/>
      <c r="L646" s="29"/>
      <c r="M646" s="27"/>
      <c r="N646" s="31" t="str">
        <f aca="false">IF(E646="","",EOMONTH(E646,0))</f>
        <v/>
      </c>
      <c r="O646" s="32" t="str">
        <f aca="false">IF(E646="","",EOMONTH(E646,0)+Parameter!$B$5)</f>
        <v/>
      </c>
      <c r="P646" s="32" t="str">
        <f aca="false">IF(E646="","",EOMONTH(E646,Parameter!$B$4))</f>
        <v/>
      </c>
      <c r="Q646" s="33" t="str">
        <f aca="false">IF(OR(E646="",L646&lt;&gt;""),"",P646-Parameter!$B$9)</f>
        <v/>
      </c>
      <c r="R646" s="34" t="str">
        <f aca="false">IF(OR(G646="",G646=0,H646=""),"",H646/G646)</f>
        <v/>
      </c>
      <c r="S646" s="35" t="str">
        <f aca="false">IF(C646="","",IFERROR(INDEX('Validasi Vendor'!$J$5:$J$505,MATCH(C646,'Validasi Vendor'!$C$5:$C$505,0)),"Belum terdaftar"))</f>
        <v/>
      </c>
      <c r="T646" s="35" t="str">
        <f aca="false">IF(E646="","",IF(L646&lt;&gt;"",IF(EOMONTH(L646,0)&gt;P646,"Dikreditkan lewat batas: periksa","Sudah dikreditkan"),IF(S646&lt;&gt;"Boleh diproses","Titik 1: periksa status vendor",IF(OR(I646&lt;&gt;"Cocok",J646&lt;&gt;"Valid"),"Titik 3: faktur bermasalah",IF(K646="Ya","Titik 2: periksa pembebanan biaya",IF(Q646&lt;0,"Titik 2: lewat batas kredit",IF(Q646&lt;=Parameter!$B$6,"Titik 2: segera kreditkan","Siap dikreditkan")))))))</f>
        <v/>
      </c>
    </row>
    <row r="647" customFormat="false" ht="15" hidden="false" customHeight="false" outlineLevel="0" collapsed="false">
      <c r="A647" s="27"/>
      <c r="B647" s="27"/>
      <c r="C647" s="28"/>
      <c r="D647" s="28"/>
      <c r="E647" s="29"/>
      <c r="F647" s="27"/>
      <c r="G647" s="30"/>
      <c r="H647" s="30"/>
      <c r="I647" s="27"/>
      <c r="J647" s="27"/>
      <c r="K647" s="27"/>
      <c r="L647" s="29"/>
      <c r="M647" s="27"/>
      <c r="N647" s="31" t="str">
        <f aca="false">IF(E647="","",EOMONTH(E647,0))</f>
        <v/>
      </c>
      <c r="O647" s="32" t="str">
        <f aca="false">IF(E647="","",EOMONTH(E647,0)+Parameter!$B$5)</f>
        <v/>
      </c>
      <c r="P647" s="32" t="str">
        <f aca="false">IF(E647="","",EOMONTH(E647,Parameter!$B$4))</f>
        <v/>
      </c>
      <c r="Q647" s="33" t="str">
        <f aca="false">IF(OR(E647="",L647&lt;&gt;""),"",P647-Parameter!$B$9)</f>
        <v/>
      </c>
      <c r="R647" s="34" t="str">
        <f aca="false">IF(OR(G647="",G647=0,H647=""),"",H647/G647)</f>
        <v/>
      </c>
      <c r="S647" s="35" t="str">
        <f aca="false">IF(C647="","",IFERROR(INDEX('Validasi Vendor'!$J$5:$J$505,MATCH(C647,'Validasi Vendor'!$C$5:$C$505,0)),"Belum terdaftar"))</f>
        <v/>
      </c>
      <c r="T647" s="35" t="str">
        <f aca="false">IF(E647="","",IF(L647&lt;&gt;"",IF(EOMONTH(L647,0)&gt;P647,"Dikreditkan lewat batas: periksa","Sudah dikreditkan"),IF(S647&lt;&gt;"Boleh diproses","Titik 1: periksa status vendor",IF(OR(I647&lt;&gt;"Cocok",J647&lt;&gt;"Valid"),"Titik 3: faktur bermasalah",IF(K647="Ya","Titik 2: periksa pembebanan biaya",IF(Q647&lt;0,"Titik 2: lewat batas kredit",IF(Q647&lt;=Parameter!$B$6,"Titik 2: segera kreditkan","Siap dikreditkan")))))))</f>
        <v/>
      </c>
    </row>
    <row r="648" customFormat="false" ht="15" hidden="false" customHeight="false" outlineLevel="0" collapsed="false">
      <c r="A648" s="27"/>
      <c r="B648" s="27"/>
      <c r="C648" s="28"/>
      <c r="D648" s="28"/>
      <c r="E648" s="29"/>
      <c r="F648" s="27"/>
      <c r="G648" s="30"/>
      <c r="H648" s="30"/>
      <c r="I648" s="27"/>
      <c r="J648" s="27"/>
      <c r="K648" s="27"/>
      <c r="L648" s="29"/>
      <c r="M648" s="27"/>
      <c r="N648" s="31" t="str">
        <f aca="false">IF(E648="","",EOMONTH(E648,0))</f>
        <v/>
      </c>
      <c r="O648" s="32" t="str">
        <f aca="false">IF(E648="","",EOMONTH(E648,0)+Parameter!$B$5)</f>
        <v/>
      </c>
      <c r="P648" s="32" t="str">
        <f aca="false">IF(E648="","",EOMONTH(E648,Parameter!$B$4))</f>
        <v/>
      </c>
      <c r="Q648" s="33" t="str">
        <f aca="false">IF(OR(E648="",L648&lt;&gt;""),"",P648-Parameter!$B$9)</f>
        <v/>
      </c>
      <c r="R648" s="34" t="str">
        <f aca="false">IF(OR(G648="",G648=0,H648=""),"",H648/G648)</f>
        <v/>
      </c>
      <c r="S648" s="35" t="str">
        <f aca="false">IF(C648="","",IFERROR(INDEX('Validasi Vendor'!$J$5:$J$505,MATCH(C648,'Validasi Vendor'!$C$5:$C$505,0)),"Belum terdaftar"))</f>
        <v/>
      </c>
      <c r="T648" s="35" t="str">
        <f aca="false">IF(E648="","",IF(L648&lt;&gt;"",IF(EOMONTH(L648,0)&gt;P648,"Dikreditkan lewat batas: periksa","Sudah dikreditkan"),IF(S648&lt;&gt;"Boleh diproses","Titik 1: periksa status vendor",IF(OR(I648&lt;&gt;"Cocok",J648&lt;&gt;"Valid"),"Titik 3: faktur bermasalah",IF(K648="Ya","Titik 2: periksa pembebanan biaya",IF(Q648&lt;0,"Titik 2: lewat batas kredit",IF(Q648&lt;=Parameter!$B$6,"Titik 2: segera kreditkan","Siap dikreditkan")))))))</f>
        <v/>
      </c>
    </row>
    <row r="649" customFormat="false" ht="15" hidden="false" customHeight="false" outlineLevel="0" collapsed="false">
      <c r="A649" s="27"/>
      <c r="B649" s="27"/>
      <c r="C649" s="28"/>
      <c r="D649" s="28"/>
      <c r="E649" s="29"/>
      <c r="F649" s="27"/>
      <c r="G649" s="30"/>
      <c r="H649" s="30"/>
      <c r="I649" s="27"/>
      <c r="J649" s="27"/>
      <c r="K649" s="27"/>
      <c r="L649" s="29"/>
      <c r="M649" s="27"/>
      <c r="N649" s="31" t="str">
        <f aca="false">IF(E649="","",EOMONTH(E649,0))</f>
        <v/>
      </c>
      <c r="O649" s="32" t="str">
        <f aca="false">IF(E649="","",EOMONTH(E649,0)+Parameter!$B$5)</f>
        <v/>
      </c>
      <c r="P649" s="32" t="str">
        <f aca="false">IF(E649="","",EOMONTH(E649,Parameter!$B$4))</f>
        <v/>
      </c>
      <c r="Q649" s="33" t="str">
        <f aca="false">IF(OR(E649="",L649&lt;&gt;""),"",P649-Parameter!$B$9)</f>
        <v/>
      </c>
      <c r="R649" s="34" t="str">
        <f aca="false">IF(OR(G649="",G649=0,H649=""),"",H649/G649)</f>
        <v/>
      </c>
      <c r="S649" s="35" t="str">
        <f aca="false">IF(C649="","",IFERROR(INDEX('Validasi Vendor'!$J$5:$J$505,MATCH(C649,'Validasi Vendor'!$C$5:$C$505,0)),"Belum terdaftar"))</f>
        <v/>
      </c>
      <c r="T649" s="35" t="str">
        <f aca="false">IF(E649="","",IF(L649&lt;&gt;"",IF(EOMONTH(L649,0)&gt;P649,"Dikreditkan lewat batas: periksa","Sudah dikreditkan"),IF(S649&lt;&gt;"Boleh diproses","Titik 1: periksa status vendor",IF(OR(I649&lt;&gt;"Cocok",J649&lt;&gt;"Valid"),"Titik 3: faktur bermasalah",IF(K649="Ya","Titik 2: periksa pembebanan biaya",IF(Q649&lt;0,"Titik 2: lewat batas kredit",IF(Q649&lt;=Parameter!$B$6,"Titik 2: segera kreditkan","Siap dikreditkan")))))))</f>
        <v/>
      </c>
    </row>
    <row r="650" customFormat="false" ht="15" hidden="false" customHeight="false" outlineLevel="0" collapsed="false">
      <c r="A650" s="27"/>
      <c r="B650" s="27"/>
      <c r="C650" s="28"/>
      <c r="D650" s="28"/>
      <c r="E650" s="29"/>
      <c r="F650" s="27"/>
      <c r="G650" s="30"/>
      <c r="H650" s="30"/>
      <c r="I650" s="27"/>
      <c r="J650" s="27"/>
      <c r="K650" s="27"/>
      <c r="L650" s="29"/>
      <c r="M650" s="27"/>
      <c r="N650" s="31" t="str">
        <f aca="false">IF(E650="","",EOMONTH(E650,0))</f>
        <v/>
      </c>
      <c r="O650" s="32" t="str">
        <f aca="false">IF(E650="","",EOMONTH(E650,0)+Parameter!$B$5)</f>
        <v/>
      </c>
      <c r="P650" s="32" t="str">
        <f aca="false">IF(E650="","",EOMONTH(E650,Parameter!$B$4))</f>
        <v/>
      </c>
      <c r="Q650" s="33" t="str">
        <f aca="false">IF(OR(E650="",L650&lt;&gt;""),"",P650-Parameter!$B$9)</f>
        <v/>
      </c>
      <c r="R650" s="34" t="str">
        <f aca="false">IF(OR(G650="",G650=0,H650=""),"",H650/G650)</f>
        <v/>
      </c>
      <c r="S650" s="35" t="str">
        <f aca="false">IF(C650="","",IFERROR(INDEX('Validasi Vendor'!$J$5:$J$505,MATCH(C650,'Validasi Vendor'!$C$5:$C$505,0)),"Belum terdaftar"))</f>
        <v/>
      </c>
      <c r="T650" s="35" t="str">
        <f aca="false">IF(E650="","",IF(L650&lt;&gt;"",IF(EOMONTH(L650,0)&gt;P650,"Dikreditkan lewat batas: periksa","Sudah dikreditkan"),IF(S650&lt;&gt;"Boleh diproses","Titik 1: periksa status vendor",IF(OR(I650&lt;&gt;"Cocok",J650&lt;&gt;"Valid"),"Titik 3: faktur bermasalah",IF(K650="Ya","Titik 2: periksa pembebanan biaya",IF(Q650&lt;0,"Titik 2: lewat batas kredit",IF(Q650&lt;=Parameter!$B$6,"Titik 2: segera kreditkan","Siap dikreditkan")))))))</f>
        <v/>
      </c>
    </row>
    <row r="651" customFormat="false" ht="15" hidden="false" customHeight="false" outlineLevel="0" collapsed="false">
      <c r="A651" s="27"/>
      <c r="B651" s="27"/>
      <c r="C651" s="28"/>
      <c r="D651" s="28"/>
      <c r="E651" s="29"/>
      <c r="F651" s="27"/>
      <c r="G651" s="30"/>
      <c r="H651" s="30"/>
      <c r="I651" s="27"/>
      <c r="J651" s="27"/>
      <c r="K651" s="27"/>
      <c r="L651" s="29"/>
      <c r="M651" s="27"/>
      <c r="N651" s="31" t="str">
        <f aca="false">IF(E651="","",EOMONTH(E651,0))</f>
        <v/>
      </c>
      <c r="O651" s="32" t="str">
        <f aca="false">IF(E651="","",EOMONTH(E651,0)+Parameter!$B$5)</f>
        <v/>
      </c>
      <c r="P651" s="32" t="str">
        <f aca="false">IF(E651="","",EOMONTH(E651,Parameter!$B$4))</f>
        <v/>
      </c>
      <c r="Q651" s="33" t="str">
        <f aca="false">IF(OR(E651="",L651&lt;&gt;""),"",P651-Parameter!$B$9)</f>
        <v/>
      </c>
      <c r="R651" s="34" t="str">
        <f aca="false">IF(OR(G651="",G651=0,H651=""),"",H651/G651)</f>
        <v/>
      </c>
      <c r="S651" s="35" t="str">
        <f aca="false">IF(C651="","",IFERROR(INDEX('Validasi Vendor'!$J$5:$J$505,MATCH(C651,'Validasi Vendor'!$C$5:$C$505,0)),"Belum terdaftar"))</f>
        <v/>
      </c>
      <c r="T651" s="35" t="str">
        <f aca="false">IF(E651="","",IF(L651&lt;&gt;"",IF(EOMONTH(L651,0)&gt;P651,"Dikreditkan lewat batas: periksa","Sudah dikreditkan"),IF(S651&lt;&gt;"Boleh diproses","Titik 1: periksa status vendor",IF(OR(I651&lt;&gt;"Cocok",J651&lt;&gt;"Valid"),"Titik 3: faktur bermasalah",IF(K651="Ya","Titik 2: periksa pembebanan biaya",IF(Q651&lt;0,"Titik 2: lewat batas kredit",IF(Q651&lt;=Parameter!$B$6,"Titik 2: segera kreditkan","Siap dikreditkan")))))))</f>
        <v/>
      </c>
    </row>
    <row r="652" customFormat="false" ht="15" hidden="false" customHeight="false" outlineLevel="0" collapsed="false">
      <c r="A652" s="27"/>
      <c r="B652" s="27"/>
      <c r="C652" s="28"/>
      <c r="D652" s="28"/>
      <c r="E652" s="29"/>
      <c r="F652" s="27"/>
      <c r="G652" s="30"/>
      <c r="H652" s="30"/>
      <c r="I652" s="27"/>
      <c r="J652" s="27"/>
      <c r="K652" s="27"/>
      <c r="L652" s="29"/>
      <c r="M652" s="27"/>
      <c r="N652" s="31" t="str">
        <f aca="false">IF(E652="","",EOMONTH(E652,0))</f>
        <v/>
      </c>
      <c r="O652" s="32" t="str">
        <f aca="false">IF(E652="","",EOMONTH(E652,0)+Parameter!$B$5)</f>
        <v/>
      </c>
      <c r="P652" s="32" t="str">
        <f aca="false">IF(E652="","",EOMONTH(E652,Parameter!$B$4))</f>
        <v/>
      </c>
      <c r="Q652" s="33" t="str">
        <f aca="false">IF(OR(E652="",L652&lt;&gt;""),"",P652-Parameter!$B$9)</f>
        <v/>
      </c>
      <c r="R652" s="34" t="str">
        <f aca="false">IF(OR(G652="",G652=0,H652=""),"",H652/G652)</f>
        <v/>
      </c>
      <c r="S652" s="35" t="str">
        <f aca="false">IF(C652="","",IFERROR(INDEX('Validasi Vendor'!$J$5:$J$505,MATCH(C652,'Validasi Vendor'!$C$5:$C$505,0)),"Belum terdaftar"))</f>
        <v/>
      </c>
      <c r="T652" s="35" t="str">
        <f aca="false">IF(E652="","",IF(L652&lt;&gt;"",IF(EOMONTH(L652,0)&gt;P652,"Dikreditkan lewat batas: periksa","Sudah dikreditkan"),IF(S652&lt;&gt;"Boleh diproses","Titik 1: periksa status vendor",IF(OR(I652&lt;&gt;"Cocok",J652&lt;&gt;"Valid"),"Titik 3: faktur bermasalah",IF(K652="Ya","Titik 2: periksa pembebanan biaya",IF(Q652&lt;0,"Titik 2: lewat batas kredit",IF(Q652&lt;=Parameter!$B$6,"Titik 2: segera kreditkan","Siap dikreditkan")))))))</f>
        <v/>
      </c>
    </row>
    <row r="653" customFormat="false" ht="15" hidden="false" customHeight="false" outlineLevel="0" collapsed="false">
      <c r="A653" s="27"/>
      <c r="B653" s="27"/>
      <c r="C653" s="28"/>
      <c r="D653" s="28"/>
      <c r="E653" s="29"/>
      <c r="F653" s="27"/>
      <c r="G653" s="30"/>
      <c r="H653" s="30"/>
      <c r="I653" s="27"/>
      <c r="J653" s="27"/>
      <c r="K653" s="27"/>
      <c r="L653" s="29"/>
      <c r="M653" s="27"/>
      <c r="N653" s="31" t="str">
        <f aca="false">IF(E653="","",EOMONTH(E653,0))</f>
        <v/>
      </c>
      <c r="O653" s="32" t="str">
        <f aca="false">IF(E653="","",EOMONTH(E653,0)+Parameter!$B$5)</f>
        <v/>
      </c>
      <c r="P653" s="32" t="str">
        <f aca="false">IF(E653="","",EOMONTH(E653,Parameter!$B$4))</f>
        <v/>
      </c>
      <c r="Q653" s="33" t="str">
        <f aca="false">IF(OR(E653="",L653&lt;&gt;""),"",P653-Parameter!$B$9)</f>
        <v/>
      </c>
      <c r="R653" s="34" t="str">
        <f aca="false">IF(OR(G653="",G653=0,H653=""),"",H653/G653)</f>
        <v/>
      </c>
      <c r="S653" s="35" t="str">
        <f aca="false">IF(C653="","",IFERROR(INDEX('Validasi Vendor'!$J$5:$J$505,MATCH(C653,'Validasi Vendor'!$C$5:$C$505,0)),"Belum terdaftar"))</f>
        <v/>
      </c>
      <c r="T653" s="35" t="str">
        <f aca="false">IF(E653="","",IF(L653&lt;&gt;"",IF(EOMONTH(L653,0)&gt;P653,"Dikreditkan lewat batas: periksa","Sudah dikreditkan"),IF(S653&lt;&gt;"Boleh diproses","Titik 1: periksa status vendor",IF(OR(I653&lt;&gt;"Cocok",J653&lt;&gt;"Valid"),"Titik 3: faktur bermasalah",IF(K653="Ya","Titik 2: periksa pembebanan biaya",IF(Q653&lt;0,"Titik 2: lewat batas kredit",IF(Q653&lt;=Parameter!$B$6,"Titik 2: segera kreditkan","Siap dikreditkan")))))))</f>
        <v/>
      </c>
    </row>
    <row r="654" customFormat="false" ht="15" hidden="false" customHeight="false" outlineLevel="0" collapsed="false">
      <c r="A654" s="27"/>
      <c r="B654" s="27"/>
      <c r="C654" s="28"/>
      <c r="D654" s="28"/>
      <c r="E654" s="29"/>
      <c r="F654" s="27"/>
      <c r="G654" s="30"/>
      <c r="H654" s="30"/>
      <c r="I654" s="27"/>
      <c r="J654" s="27"/>
      <c r="K654" s="27"/>
      <c r="L654" s="29"/>
      <c r="M654" s="27"/>
      <c r="N654" s="31" t="str">
        <f aca="false">IF(E654="","",EOMONTH(E654,0))</f>
        <v/>
      </c>
      <c r="O654" s="32" t="str">
        <f aca="false">IF(E654="","",EOMONTH(E654,0)+Parameter!$B$5)</f>
        <v/>
      </c>
      <c r="P654" s="32" t="str">
        <f aca="false">IF(E654="","",EOMONTH(E654,Parameter!$B$4))</f>
        <v/>
      </c>
      <c r="Q654" s="33" t="str">
        <f aca="false">IF(OR(E654="",L654&lt;&gt;""),"",P654-Parameter!$B$9)</f>
        <v/>
      </c>
      <c r="R654" s="34" t="str">
        <f aca="false">IF(OR(G654="",G654=0,H654=""),"",H654/G654)</f>
        <v/>
      </c>
      <c r="S654" s="35" t="str">
        <f aca="false">IF(C654="","",IFERROR(INDEX('Validasi Vendor'!$J$5:$J$505,MATCH(C654,'Validasi Vendor'!$C$5:$C$505,0)),"Belum terdaftar"))</f>
        <v/>
      </c>
      <c r="T654" s="35" t="str">
        <f aca="false">IF(E654="","",IF(L654&lt;&gt;"",IF(EOMONTH(L654,0)&gt;P654,"Dikreditkan lewat batas: periksa","Sudah dikreditkan"),IF(S654&lt;&gt;"Boleh diproses","Titik 1: periksa status vendor",IF(OR(I654&lt;&gt;"Cocok",J654&lt;&gt;"Valid"),"Titik 3: faktur bermasalah",IF(K654="Ya","Titik 2: periksa pembebanan biaya",IF(Q654&lt;0,"Titik 2: lewat batas kredit",IF(Q654&lt;=Parameter!$B$6,"Titik 2: segera kreditkan","Siap dikreditkan")))))))</f>
        <v/>
      </c>
    </row>
    <row r="655" customFormat="false" ht="15" hidden="false" customHeight="false" outlineLevel="0" collapsed="false">
      <c r="A655" s="27"/>
      <c r="B655" s="27"/>
      <c r="C655" s="28"/>
      <c r="D655" s="28"/>
      <c r="E655" s="29"/>
      <c r="F655" s="27"/>
      <c r="G655" s="30"/>
      <c r="H655" s="30"/>
      <c r="I655" s="27"/>
      <c r="J655" s="27"/>
      <c r="K655" s="27"/>
      <c r="L655" s="29"/>
      <c r="M655" s="27"/>
      <c r="N655" s="31" t="str">
        <f aca="false">IF(E655="","",EOMONTH(E655,0))</f>
        <v/>
      </c>
      <c r="O655" s="32" t="str">
        <f aca="false">IF(E655="","",EOMONTH(E655,0)+Parameter!$B$5)</f>
        <v/>
      </c>
      <c r="P655" s="32" t="str">
        <f aca="false">IF(E655="","",EOMONTH(E655,Parameter!$B$4))</f>
        <v/>
      </c>
      <c r="Q655" s="33" t="str">
        <f aca="false">IF(OR(E655="",L655&lt;&gt;""),"",P655-Parameter!$B$9)</f>
        <v/>
      </c>
      <c r="R655" s="34" t="str">
        <f aca="false">IF(OR(G655="",G655=0,H655=""),"",H655/G655)</f>
        <v/>
      </c>
      <c r="S655" s="35" t="str">
        <f aca="false">IF(C655="","",IFERROR(INDEX('Validasi Vendor'!$J$5:$J$505,MATCH(C655,'Validasi Vendor'!$C$5:$C$505,0)),"Belum terdaftar"))</f>
        <v/>
      </c>
      <c r="T655" s="35" t="str">
        <f aca="false">IF(E655="","",IF(L655&lt;&gt;"",IF(EOMONTH(L655,0)&gt;P655,"Dikreditkan lewat batas: periksa","Sudah dikreditkan"),IF(S655&lt;&gt;"Boleh diproses","Titik 1: periksa status vendor",IF(OR(I655&lt;&gt;"Cocok",J655&lt;&gt;"Valid"),"Titik 3: faktur bermasalah",IF(K655="Ya","Titik 2: periksa pembebanan biaya",IF(Q655&lt;0,"Titik 2: lewat batas kredit",IF(Q655&lt;=Parameter!$B$6,"Titik 2: segera kreditkan","Siap dikreditkan")))))))</f>
        <v/>
      </c>
    </row>
    <row r="656" customFormat="false" ht="15" hidden="false" customHeight="false" outlineLevel="0" collapsed="false">
      <c r="A656" s="27"/>
      <c r="B656" s="27"/>
      <c r="C656" s="28"/>
      <c r="D656" s="28"/>
      <c r="E656" s="29"/>
      <c r="F656" s="27"/>
      <c r="G656" s="30"/>
      <c r="H656" s="30"/>
      <c r="I656" s="27"/>
      <c r="J656" s="27"/>
      <c r="K656" s="27"/>
      <c r="L656" s="29"/>
      <c r="M656" s="27"/>
      <c r="N656" s="31" t="str">
        <f aca="false">IF(E656="","",EOMONTH(E656,0))</f>
        <v/>
      </c>
      <c r="O656" s="32" t="str">
        <f aca="false">IF(E656="","",EOMONTH(E656,0)+Parameter!$B$5)</f>
        <v/>
      </c>
      <c r="P656" s="32" t="str">
        <f aca="false">IF(E656="","",EOMONTH(E656,Parameter!$B$4))</f>
        <v/>
      </c>
      <c r="Q656" s="33" t="str">
        <f aca="false">IF(OR(E656="",L656&lt;&gt;""),"",P656-Parameter!$B$9)</f>
        <v/>
      </c>
      <c r="R656" s="34" t="str">
        <f aca="false">IF(OR(G656="",G656=0,H656=""),"",H656/G656)</f>
        <v/>
      </c>
      <c r="S656" s="35" t="str">
        <f aca="false">IF(C656="","",IFERROR(INDEX('Validasi Vendor'!$J$5:$J$505,MATCH(C656,'Validasi Vendor'!$C$5:$C$505,0)),"Belum terdaftar"))</f>
        <v/>
      </c>
      <c r="T656" s="35" t="str">
        <f aca="false">IF(E656="","",IF(L656&lt;&gt;"",IF(EOMONTH(L656,0)&gt;P656,"Dikreditkan lewat batas: periksa","Sudah dikreditkan"),IF(S656&lt;&gt;"Boleh diproses","Titik 1: periksa status vendor",IF(OR(I656&lt;&gt;"Cocok",J656&lt;&gt;"Valid"),"Titik 3: faktur bermasalah",IF(K656="Ya","Titik 2: periksa pembebanan biaya",IF(Q656&lt;0,"Titik 2: lewat batas kredit",IF(Q656&lt;=Parameter!$B$6,"Titik 2: segera kreditkan","Siap dikreditkan")))))))</f>
        <v/>
      </c>
    </row>
    <row r="657" customFormat="false" ht="15" hidden="false" customHeight="false" outlineLevel="0" collapsed="false">
      <c r="A657" s="27"/>
      <c r="B657" s="27"/>
      <c r="C657" s="28"/>
      <c r="D657" s="28"/>
      <c r="E657" s="29"/>
      <c r="F657" s="27"/>
      <c r="G657" s="30"/>
      <c r="H657" s="30"/>
      <c r="I657" s="27"/>
      <c r="J657" s="27"/>
      <c r="K657" s="27"/>
      <c r="L657" s="29"/>
      <c r="M657" s="27"/>
      <c r="N657" s="31" t="str">
        <f aca="false">IF(E657="","",EOMONTH(E657,0))</f>
        <v/>
      </c>
      <c r="O657" s="32" t="str">
        <f aca="false">IF(E657="","",EOMONTH(E657,0)+Parameter!$B$5)</f>
        <v/>
      </c>
      <c r="P657" s="32" t="str">
        <f aca="false">IF(E657="","",EOMONTH(E657,Parameter!$B$4))</f>
        <v/>
      </c>
      <c r="Q657" s="33" t="str">
        <f aca="false">IF(OR(E657="",L657&lt;&gt;""),"",P657-Parameter!$B$9)</f>
        <v/>
      </c>
      <c r="R657" s="34" t="str">
        <f aca="false">IF(OR(G657="",G657=0,H657=""),"",H657/G657)</f>
        <v/>
      </c>
      <c r="S657" s="35" t="str">
        <f aca="false">IF(C657="","",IFERROR(INDEX('Validasi Vendor'!$J$5:$J$505,MATCH(C657,'Validasi Vendor'!$C$5:$C$505,0)),"Belum terdaftar"))</f>
        <v/>
      </c>
      <c r="T657" s="35" t="str">
        <f aca="false">IF(E657="","",IF(L657&lt;&gt;"",IF(EOMONTH(L657,0)&gt;P657,"Dikreditkan lewat batas: periksa","Sudah dikreditkan"),IF(S657&lt;&gt;"Boleh diproses","Titik 1: periksa status vendor",IF(OR(I657&lt;&gt;"Cocok",J657&lt;&gt;"Valid"),"Titik 3: faktur bermasalah",IF(K657="Ya","Titik 2: periksa pembebanan biaya",IF(Q657&lt;0,"Titik 2: lewat batas kredit",IF(Q657&lt;=Parameter!$B$6,"Titik 2: segera kreditkan","Siap dikreditkan")))))))</f>
        <v/>
      </c>
    </row>
    <row r="658" customFormat="false" ht="15" hidden="false" customHeight="false" outlineLevel="0" collapsed="false">
      <c r="A658" s="27"/>
      <c r="B658" s="27"/>
      <c r="C658" s="28"/>
      <c r="D658" s="28"/>
      <c r="E658" s="29"/>
      <c r="F658" s="27"/>
      <c r="G658" s="30"/>
      <c r="H658" s="30"/>
      <c r="I658" s="27"/>
      <c r="J658" s="27"/>
      <c r="K658" s="27"/>
      <c r="L658" s="29"/>
      <c r="M658" s="27"/>
      <c r="N658" s="31" t="str">
        <f aca="false">IF(E658="","",EOMONTH(E658,0))</f>
        <v/>
      </c>
      <c r="O658" s="32" t="str">
        <f aca="false">IF(E658="","",EOMONTH(E658,0)+Parameter!$B$5)</f>
        <v/>
      </c>
      <c r="P658" s="32" t="str">
        <f aca="false">IF(E658="","",EOMONTH(E658,Parameter!$B$4))</f>
        <v/>
      </c>
      <c r="Q658" s="33" t="str">
        <f aca="false">IF(OR(E658="",L658&lt;&gt;""),"",P658-Parameter!$B$9)</f>
        <v/>
      </c>
      <c r="R658" s="34" t="str">
        <f aca="false">IF(OR(G658="",G658=0,H658=""),"",H658/G658)</f>
        <v/>
      </c>
      <c r="S658" s="35" t="str">
        <f aca="false">IF(C658="","",IFERROR(INDEX('Validasi Vendor'!$J$5:$J$505,MATCH(C658,'Validasi Vendor'!$C$5:$C$505,0)),"Belum terdaftar"))</f>
        <v/>
      </c>
      <c r="T658" s="35" t="str">
        <f aca="false">IF(E658="","",IF(L658&lt;&gt;"",IF(EOMONTH(L658,0)&gt;P658,"Dikreditkan lewat batas: periksa","Sudah dikreditkan"),IF(S658&lt;&gt;"Boleh diproses","Titik 1: periksa status vendor",IF(OR(I658&lt;&gt;"Cocok",J658&lt;&gt;"Valid"),"Titik 3: faktur bermasalah",IF(K658="Ya","Titik 2: periksa pembebanan biaya",IF(Q658&lt;0,"Titik 2: lewat batas kredit",IF(Q658&lt;=Parameter!$B$6,"Titik 2: segera kreditkan","Siap dikreditkan")))))))</f>
        <v/>
      </c>
    </row>
    <row r="659" customFormat="false" ht="15" hidden="false" customHeight="false" outlineLevel="0" collapsed="false">
      <c r="A659" s="27"/>
      <c r="B659" s="27"/>
      <c r="C659" s="28"/>
      <c r="D659" s="28"/>
      <c r="E659" s="29"/>
      <c r="F659" s="27"/>
      <c r="G659" s="30"/>
      <c r="H659" s="30"/>
      <c r="I659" s="27"/>
      <c r="J659" s="27"/>
      <c r="K659" s="27"/>
      <c r="L659" s="29"/>
      <c r="M659" s="27"/>
      <c r="N659" s="31" t="str">
        <f aca="false">IF(E659="","",EOMONTH(E659,0))</f>
        <v/>
      </c>
      <c r="O659" s="32" t="str">
        <f aca="false">IF(E659="","",EOMONTH(E659,0)+Parameter!$B$5)</f>
        <v/>
      </c>
      <c r="P659" s="32" t="str">
        <f aca="false">IF(E659="","",EOMONTH(E659,Parameter!$B$4))</f>
        <v/>
      </c>
      <c r="Q659" s="33" t="str">
        <f aca="false">IF(OR(E659="",L659&lt;&gt;""),"",P659-Parameter!$B$9)</f>
        <v/>
      </c>
      <c r="R659" s="34" t="str">
        <f aca="false">IF(OR(G659="",G659=0,H659=""),"",H659/G659)</f>
        <v/>
      </c>
      <c r="S659" s="35" t="str">
        <f aca="false">IF(C659="","",IFERROR(INDEX('Validasi Vendor'!$J$5:$J$505,MATCH(C659,'Validasi Vendor'!$C$5:$C$505,0)),"Belum terdaftar"))</f>
        <v/>
      </c>
      <c r="T659" s="35" t="str">
        <f aca="false">IF(E659="","",IF(L659&lt;&gt;"",IF(EOMONTH(L659,0)&gt;P659,"Dikreditkan lewat batas: periksa","Sudah dikreditkan"),IF(S659&lt;&gt;"Boleh diproses","Titik 1: periksa status vendor",IF(OR(I659&lt;&gt;"Cocok",J659&lt;&gt;"Valid"),"Titik 3: faktur bermasalah",IF(K659="Ya","Titik 2: periksa pembebanan biaya",IF(Q659&lt;0,"Titik 2: lewat batas kredit",IF(Q659&lt;=Parameter!$B$6,"Titik 2: segera kreditkan","Siap dikreditkan")))))))</f>
        <v/>
      </c>
    </row>
    <row r="660" customFormat="false" ht="15" hidden="false" customHeight="false" outlineLevel="0" collapsed="false">
      <c r="A660" s="27"/>
      <c r="B660" s="27"/>
      <c r="C660" s="28"/>
      <c r="D660" s="28"/>
      <c r="E660" s="29"/>
      <c r="F660" s="27"/>
      <c r="G660" s="30"/>
      <c r="H660" s="30"/>
      <c r="I660" s="27"/>
      <c r="J660" s="27"/>
      <c r="K660" s="27"/>
      <c r="L660" s="29"/>
      <c r="M660" s="27"/>
      <c r="N660" s="31" t="str">
        <f aca="false">IF(E660="","",EOMONTH(E660,0))</f>
        <v/>
      </c>
      <c r="O660" s="32" t="str">
        <f aca="false">IF(E660="","",EOMONTH(E660,0)+Parameter!$B$5)</f>
        <v/>
      </c>
      <c r="P660" s="32" t="str">
        <f aca="false">IF(E660="","",EOMONTH(E660,Parameter!$B$4))</f>
        <v/>
      </c>
      <c r="Q660" s="33" t="str">
        <f aca="false">IF(OR(E660="",L660&lt;&gt;""),"",P660-Parameter!$B$9)</f>
        <v/>
      </c>
      <c r="R660" s="34" t="str">
        <f aca="false">IF(OR(G660="",G660=0,H660=""),"",H660/G660)</f>
        <v/>
      </c>
      <c r="S660" s="35" t="str">
        <f aca="false">IF(C660="","",IFERROR(INDEX('Validasi Vendor'!$J$5:$J$505,MATCH(C660,'Validasi Vendor'!$C$5:$C$505,0)),"Belum terdaftar"))</f>
        <v/>
      </c>
      <c r="T660" s="35" t="str">
        <f aca="false">IF(E660="","",IF(L660&lt;&gt;"",IF(EOMONTH(L660,0)&gt;P660,"Dikreditkan lewat batas: periksa","Sudah dikreditkan"),IF(S660&lt;&gt;"Boleh diproses","Titik 1: periksa status vendor",IF(OR(I660&lt;&gt;"Cocok",J660&lt;&gt;"Valid"),"Titik 3: faktur bermasalah",IF(K660="Ya","Titik 2: periksa pembebanan biaya",IF(Q660&lt;0,"Titik 2: lewat batas kredit",IF(Q660&lt;=Parameter!$B$6,"Titik 2: segera kreditkan","Siap dikreditkan")))))))</f>
        <v/>
      </c>
    </row>
    <row r="661" customFormat="false" ht="15" hidden="false" customHeight="false" outlineLevel="0" collapsed="false">
      <c r="A661" s="27"/>
      <c r="B661" s="27"/>
      <c r="C661" s="28"/>
      <c r="D661" s="28"/>
      <c r="E661" s="29"/>
      <c r="F661" s="27"/>
      <c r="G661" s="30"/>
      <c r="H661" s="30"/>
      <c r="I661" s="27"/>
      <c r="J661" s="27"/>
      <c r="K661" s="27"/>
      <c r="L661" s="29"/>
      <c r="M661" s="27"/>
      <c r="N661" s="31" t="str">
        <f aca="false">IF(E661="","",EOMONTH(E661,0))</f>
        <v/>
      </c>
      <c r="O661" s="32" t="str">
        <f aca="false">IF(E661="","",EOMONTH(E661,0)+Parameter!$B$5)</f>
        <v/>
      </c>
      <c r="P661" s="32" t="str">
        <f aca="false">IF(E661="","",EOMONTH(E661,Parameter!$B$4))</f>
        <v/>
      </c>
      <c r="Q661" s="33" t="str">
        <f aca="false">IF(OR(E661="",L661&lt;&gt;""),"",P661-Parameter!$B$9)</f>
        <v/>
      </c>
      <c r="R661" s="34" t="str">
        <f aca="false">IF(OR(G661="",G661=0,H661=""),"",H661/G661)</f>
        <v/>
      </c>
      <c r="S661" s="35" t="str">
        <f aca="false">IF(C661="","",IFERROR(INDEX('Validasi Vendor'!$J$5:$J$505,MATCH(C661,'Validasi Vendor'!$C$5:$C$505,0)),"Belum terdaftar"))</f>
        <v/>
      </c>
      <c r="T661" s="35" t="str">
        <f aca="false">IF(E661="","",IF(L661&lt;&gt;"",IF(EOMONTH(L661,0)&gt;P661,"Dikreditkan lewat batas: periksa","Sudah dikreditkan"),IF(S661&lt;&gt;"Boleh diproses","Titik 1: periksa status vendor",IF(OR(I661&lt;&gt;"Cocok",J661&lt;&gt;"Valid"),"Titik 3: faktur bermasalah",IF(K661="Ya","Titik 2: periksa pembebanan biaya",IF(Q661&lt;0,"Titik 2: lewat batas kredit",IF(Q661&lt;=Parameter!$B$6,"Titik 2: segera kreditkan","Siap dikreditkan")))))))</f>
        <v/>
      </c>
    </row>
    <row r="662" customFormat="false" ht="15" hidden="false" customHeight="false" outlineLevel="0" collapsed="false">
      <c r="A662" s="27"/>
      <c r="B662" s="27"/>
      <c r="C662" s="28"/>
      <c r="D662" s="28"/>
      <c r="E662" s="29"/>
      <c r="F662" s="27"/>
      <c r="G662" s="30"/>
      <c r="H662" s="30"/>
      <c r="I662" s="27"/>
      <c r="J662" s="27"/>
      <c r="K662" s="27"/>
      <c r="L662" s="29"/>
      <c r="M662" s="27"/>
      <c r="N662" s="31" t="str">
        <f aca="false">IF(E662="","",EOMONTH(E662,0))</f>
        <v/>
      </c>
      <c r="O662" s="32" t="str">
        <f aca="false">IF(E662="","",EOMONTH(E662,0)+Parameter!$B$5)</f>
        <v/>
      </c>
      <c r="P662" s="32" t="str">
        <f aca="false">IF(E662="","",EOMONTH(E662,Parameter!$B$4))</f>
        <v/>
      </c>
      <c r="Q662" s="33" t="str">
        <f aca="false">IF(OR(E662="",L662&lt;&gt;""),"",P662-Parameter!$B$9)</f>
        <v/>
      </c>
      <c r="R662" s="34" t="str">
        <f aca="false">IF(OR(G662="",G662=0,H662=""),"",H662/G662)</f>
        <v/>
      </c>
      <c r="S662" s="35" t="str">
        <f aca="false">IF(C662="","",IFERROR(INDEX('Validasi Vendor'!$J$5:$J$505,MATCH(C662,'Validasi Vendor'!$C$5:$C$505,0)),"Belum terdaftar"))</f>
        <v/>
      </c>
      <c r="T662" s="35" t="str">
        <f aca="false">IF(E662="","",IF(L662&lt;&gt;"",IF(EOMONTH(L662,0)&gt;P662,"Dikreditkan lewat batas: periksa","Sudah dikreditkan"),IF(S662&lt;&gt;"Boleh diproses","Titik 1: periksa status vendor",IF(OR(I662&lt;&gt;"Cocok",J662&lt;&gt;"Valid"),"Titik 3: faktur bermasalah",IF(K662="Ya","Titik 2: periksa pembebanan biaya",IF(Q662&lt;0,"Titik 2: lewat batas kredit",IF(Q662&lt;=Parameter!$B$6,"Titik 2: segera kreditkan","Siap dikreditkan")))))))</f>
        <v/>
      </c>
    </row>
    <row r="663" customFormat="false" ht="15" hidden="false" customHeight="false" outlineLevel="0" collapsed="false">
      <c r="A663" s="27"/>
      <c r="B663" s="27"/>
      <c r="C663" s="28"/>
      <c r="D663" s="28"/>
      <c r="E663" s="29"/>
      <c r="F663" s="27"/>
      <c r="G663" s="30"/>
      <c r="H663" s="30"/>
      <c r="I663" s="27"/>
      <c r="J663" s="27"/>
      <c r="K663" s="27"/>
      <c r="L663" s="29"/>
      <c r="M663" s="27"/>
      <c r="N663" s="31" t="str">
        <f aca="false">IF(E663="","",EOMONTH(E663,0))</f>
        <v/>
      </c>
      <c r="O663" s="32" t="str">
        <f aca="false">IF(E663="","",EOMONTH(E663,0)+Parameter!$B$5)</f>
        <v/>
      </c>
      <c r="P663" s="32" t="str">
        <f aca="false">IF(E663="","",EOMONTH(E663,Parameter!$B$4))</f>
        <v/>
      </c>
      <c r="Q663" s="33" t="str">
        <f aca="false">IF(OR(E663="",L663&lt;&gt;""),"",P663-Parameter!$B$9)</f>
        <v/>
      </c>
      <c r="R663" s="34" t="str">
        <f aca="false">IF(OR(G663="",G663=0,H663=""),"",H663/G663)</f>
        <v/>
      </c>
      <c r="S663" s="35" t="str">
        <f aca="false">IF(C663="","",IFERROR(INDEX('Validasi Vendor'!$J$5:$J$505,MATCH(C663,'Validasi Vendor'!$C$5:$C$505,0)),"Belum terdaftar"))</f>
        <v/>
      </c>
      <c r="T663" s="35" t="str">
        <f aca="false">IF(E663="","",IF(L663&lt;&gt;"",IF(EOMONTH(L663,0)&gt;P663,"Dikreditkan lewat batas: periksa","Sudah dikreditkan"),IF(S663&lt;&gt;"Boleh diproses","Titik 1: periksa status vendor",IF(OR(I663&lt;&gt;"Cocok",J663&lt;&gt;"Valid"),"Titik 3: faktur bermasalah",IF(K663="Ya","Titik 2: periksa pembebanan biaya",IF(Q663&lt;0,"Titik 2: lewat batas kredit",IF(Q663&lt;=Parameter!$B$6,"Titik 2: segera kreditkan","Siap dikreditkan")))))))</f>
        <v/>
      </c>
    </row>
    <row r="664" customFormat="false" ht="15" hidden="false" customHeight="false" outlineLevel="0" collapsed="false">
      <c r="A664" s="27"/>
      <c r="B664" s="27"/>
      <c r="C664" s="28"/>
      <c r="D664" s="28"/>
      <c r="E664" s="29"/>
      <c r="F664" s="27"/>
      <c r="G664" s="30"/>
      <c r="H664" s="30"/>
      <c r="I664" s="27"/>
      <c r="J664" s="27"/>
      <c r="K664" s="27"/>
      <c r="L664" s="29"/>
      <c r="M664" s="27"/>
      <c r="N664" s="31" t="str">
        <f aca="false">IF(E664="","",EOMONTH(E664,0))</f>
        <v/>
      </c>
      <c r="O664" s="32" t="str">
        <f aca="false">IF(E664="","",EOMONTH(E664,0)+Parameter!$B$5)</f>
        <v/>
      </c>
      <c r="P664" s="32" t="str">
        <f aca="false">IF(E664="","",EOMONTH(E664,Parameter!$B$4))</f>
        <v/>
      </c>
      <c r="Q664" s="33" t="str">
        <f aca="false">IF(OR(E664="",L664&lt;&gt;""),"",P664-Parameter!$B$9)</f>
        <v/>
      </c>
      <c r="R664" s="34" t="str">
        <f aca="false">IF(OR(G664="",G664=0,H664=""),"",H664/G664)</f>
        <v/>
      </c>
      <c r="S664" s="35" t="str">
        <f aca="false">IF(C664="","",IFERROR(INDEX('Validasi Vendor'!$J$5:$J$505,MATCH(C664,'Validasi Vendor'!$C$5:$C$505,0)),"Belum terdaftar"))</f>
        <v/>
      </c>
      <c r="T664" s="35" t="str">
        <f aca="false">IF(E664="","",IF(L664&lt;&gt;"",IF(EOMONTH(L664,0)&gt;P664,"Dikreditkan lewat batas: periksa","Sudah dikreditkan"),IF(S664&lt;&gt;"Boleh diproses","Titik 1: periksa status vendor",IF(OR(I664&lt;&gt;"Cocok",J664&lt;&gt;"Valid"),"Titik 3: faktur bermasalah",IF(K664="Ya","Titik 2: periksa pembebanan biaya",IF(Q664&lt;0,"Titik 2: lewat batas kredit",IF(Q664&lt;=Parameter!$B$6,"Titik 2: segera kreditkan","Siap dikreditkan")))))))</f>
        <v/>
      </c>
    </row>
    <row r="665" customFormat="false" ht="15" hidden="false" customHeight="false" outlineLevel="0" collapsed="false">
      <c r="A665" s="27"/>
      <c r="B665" s="27"/>
      <c r="C665" s="28"/>
      <c r="D665" s="28"/>
      <c r="E665" s="29"/>
      <c r="F665" s="27"/>
      <c r="G665" s="30"/>
      <c r="H665" s="30"/>
      <c r="I665" s="27"/>
      <c r="J665" s="27"/>
      <c r="K665" s="27"/>
      <c r="L665" s="29"/>
      <c r="M665" s="27"/>
      <c r="N665" s="31" t="str">
        <f aca="false">IF(E665="","",EOMONTH(E665,0))</f>
        <v/>
      </c>
      <c r="O665" s="32" t="str">
        <f aca="false">IF(E665="","",EOMONTH(E665,0)+Parameter!$B$5)</f>
        <v/>
      </c>
      <c r="P665" s="32" t="str">
        <f aca="false">IF(E665="","",EOMONTH(E665,Parameter!$B$4))</f>
        <v/>
      </c>
      <c r="Q665" s="33" t="str">
        <f aca="false">IF(OR(E665="",L665&lt;&gt;""),"",P665-Parameter!$B$9)</f>
        <v/>
      </c>
      <c r="R665" s="34" t="str">
        <f aca="false">IF(OR(G665="",G665=0,H665=""),"",H665/G665)</f>
        <v/>
      </c>
      <c r="S665" s="35" t="str">
        <f aca="false">IF(C665="","",IFERROR(INDEX('Validasi Vendor'!$J$5:$J$505,MATCH(C665,'Validasi Vendor'!$C$5:$C$505,0)),"Belum terdaftar"))</f>
        <v/>
      </c>
      <c r="T665" s="35" t="str">
        <f aca="false">IF(E665="","",IF(L665&lt;&gt;"",IF(EOMONTH(L665,0)&gt;P665,"Dikreditkan lewat batas: periksa","Sudah dikreditkan"),IF(S665&lt;&gt;"Boleh diproses","Titik 1: periksa status vendor",IF(OR(I665&lt;&gt;"Cocok",J665&lt;&gt;"Valid"),"Titik 3: faktur bermasalah",IF(K665="Ya","Titik 2: periksa pembebanan biaya",IF(Q665&lt;0,"Titik 2: lewat batas kredit",IF(Q665&lt;=Parameter!$B$6,"Titik 2: segera kreditkan","Siap dikreditkan")))))))</f>
        <v/>
      </c>
    </row>
    <row r="666" customFormat="false" ht="15" hidden="false" customHeight="false" outlineLevel="0" collapsed="false">
      <c r="A666" s="27"/>
      <c r="B666" s="27"/>
      <c r="C666" s="28"/>
      <c r="D666" s="28"/>
      <c r="E666" s="29"/>
      <c r="F666" s="27"/>
      <c r="G666" s="30"/>
      <c r="H666" s="30"/>
      <c r="I666" s="27"/>
      <c r="J666" s="27"/>
      <c r="K666" s="27"/>
      <c r="L666" s="29"/>
      <c r="M666" s="27"/>
      <c r="N666" s="31" t="str">
        <f aca="false">IF(E666="","",EOMONTH(E666,0))</f>
        <v/>
      </c>
      <c r="O666" s="32" t="str">
        <f aca="false">IF(E666="","",EOMONTH(E666,0)+Parameter!$B$5)</f>
        <v/>
      </c>
      <c r="P666" s="32" t="str">
        <f aca="false">IF(E666="","",EOMONTH(E666,Parameter!$B$4))</f>
        <v/>
      </c>
      <c r="Q666" s="33" t="str">
        <f aca="false">IF(OR(E666="",L666&lt;&gt;""),"",P666-Parameter!$B$9)</f>
        <v/>
      </c>
      <c r="R666" s="34" t="str">
        <f aca="false">IF(OR(G666="",G666=0,H666=""),"",H666/G666)</f>
        <v/>
      </c>
      <c r="S666" s="35" t="str">
        <f aca="false">IF(C666="","",IFERROR(INDEX('Validasi Vendor'!$J$5:$J$505,MATCH(C666,'Validasi Vendor'!$C$5:$C$505,0)),"Belum terdaftar"))</f>
        <v/>
      </c>
      <c r="T666" s="35" t="str">
        <f aca="false">IF(E666="","",IF(L666&lt;&gt;"",IF(EOMONTH(L666,0)&gt;P666,"Dikreditkan lewat batas: periksa","Sudah dikreditkan"),IF(S666&lt;&gt;"Boleh diproses","Titik 1: periksa status vendor",IF(OR(I666&lt;&gt;"Cocok",J666&lt;&gt;"Valid"),"Titik 3: faktur bermasalah",IF(K666="Ya","Titik 2: periksa pembebanan biaya",IF(Q666&lt;0,"Titik 2: lewat batas kredit",IF(Q666&lt;=Parameter!$B$6,"Titik 2: segera kreditkan","Siap dikreditkan")))))))</f>
        <v/>
      </c>
    </row>
    <row r="667" customFormat="false" ht="15" hidden="false" customHeight="false" outlineLevel="0" collapsed="false">
      <c r="A667" s="27"/>
      <c r="B667" s="27"/>
      <c r="C667" s="28"/>
      <c r="D667" s="28"/>
      <c r="E667" s="29"/>
      <c r="F667" s="27"/>
      <c r="G667" s="30"/>
      <c r="H667" s="30"/>
      <c r="I667" s="27"/>
      <c r="J667" s="27"/>
      <c r="K667" s="27"/>
      <c r="L667" s="29"/>
      <c r="M667" s="27"/>
      <c r="N667" s="31" t="str">
        <f aca="false">IF(E667="","",EOMONTH(E667,0))</f>
        <v/>
      </c>
      <c r="O667" s="32" t="str">
        <f aca="false">IF(E667="","",EOMONTH(E667,0)+Parameter!$B$5)</f>
        <v/>
      </c>
      <c r="P667" s="32" t="str">
        <f aca="false">IF(E667="","",EOMONTH(E667,Parameter!$B$4))</f>
        <v/>
      </c>
      <c r="Q667" s="33" t="str">
        <f aca="false">IF(OR(E667="",L667&lt;&gt;""),"",P667-Parameter!$B$9)</f>
        <v/>
      </c>
      <c r="R667" s="34" t="str">
        <f aca="false">IF(OR(G667="",G667=0,H667=""),"",H667/G667)</f>
        <v/>
      </c>
      <c r="S667" s="35" t="str">
        <f aca="false">IF(C667="","",IFERROR(INDEX('Validasi Vendor'!$J$5:$J$505,MATCH(C667,'Validasi Vendor'!$C$5:$C$505,0)),"Belum terdaftar"))</f>
        <v/>
      </c>
      <c r="T667" s="35" t="str">
        <f aca="false">IF(E667="","",IF(L667&lt;&gt;"",IF(EOMONTH(L667,0)&gt;P667,"Dikreditkan lewat batas: periksa","Sudah dikreditkan"),IF(S667&lt;&gt;"Boleh diproses","Titik 1: periksa status vendor",IF(OR(I667&lt;&gt;"Cocok",J667&lt;&gt;"Valid"),"Titik 3: faktur bermasalah",IF(K667="Ya","Titik 2: periksa pembebanan biaya",IF(Q667&lt;0,"Titik 2: lewat batas kredit",IF(Q667&lt;=Parameter!$B$6,"Titik 2: segera kreditkan","Siap dikreditkan")))))))</f>
        <v/>
      </c>
    </row>
    <row r="668" customFormat="false" ht="15" hidden="false" customHeight="false" outlineLevel="0" collapsed="false">
      <c r="A668" s="27"/>
      <c r="B668" s="27"/>
      <c r="C668" s="28"/>
      <c r="D668" s="28"/>
      <c r="E668" s="29"/>
      <c r="F668" s="27"/>
      <c r="G668" s="30"/>
      <c r="H668" s="30"/>
      <c r="I668" s="27"/>
      <c r="J668" s="27"/>
      <c r="K668" s="27"/>
      <c r="L668" s="29"/>
      <c r="M668" s="27"/>
      <c r="N668" s="31" t="str">
        <f aca="false">IF(E668="","",EOMONTH(E668,0))</f>
        <v/>
      </c>
      <c r="O668" s="32" t="str">
        <f aca="false">IF(E668="","",EOMONTH(E668,0)+Parameter!$B$5)</f>
        <v/>
      </c>
      <c r="P668" s="32" t="str">
        <f aca="false">IF(E668="","",EOMONTH(E668,Parameter!$B$4))</f>
        <v/>
      </c>
      <c r="Q668" s="33" t="str">
        <f aca="false">IF(OR(E668="",L668&lt;&gt;""),"",P668-Parameter!$B$9)</f>
        <v/>
      </c>
      <c r="R668" s="34" t="str">
        <f aca="false">IF(OR(G668="",G668=0,H668=""),"",H668/G668)</f>
        <v/>
      </c>
      <c r="S668" s="35" t="str">
        <f aca="false">IF(C668="","",IFERROR(INDEX('Validasi Vendor'!$J$5:$J$505,MATCH(C668,'Validasi Vendor'!$C$5:$C$505,0)),"Belum terdaftar"))</f>
        <v/>
      </c>
      <c r="T668" s="35" t="str">
        <f aca="false">IF(E668="","",IF(L668&lt;&gt;"",IF(EOMONTH(L668,0)&gt;P668,"Dikreditkan lewat batas: periksa","Sudah dikreditkan"),IF(S668&lt;&gt;"Boleh diproses","Titik 1: periksa status vendor",IF(OR(I668&lt;&gt;"Cocok",J668&lt;&gt;"Valid"),"Titik 3: faktur bermasalah",IF(K668="Ya","Titik 2: periksa pembebanan biaya",IF(Q668&lt;0,"Titik 2: lewat batas kredit",IF(Q668&lt;=Parameter!$B$6,"Titik 2: segera kreditkan","Siap dikreditkan")))))))</f>
        <v/>
      </c>
    </row>
    <row r="669" customFormat="false" ht="15" hidden="false" customHeight="false" outlineLevel="0" collapsed="false">
      <c r="A669" s="27"/>
      <c r="B669" s="27"/>
      <c r="C669" s="28"/>
      <c r="D669" s="28"/>
      <c r="E669" s="29"/>
      <c r="F669" s="27"/>
      <c r="G669" s="30"/>
      <c r="H669" s="30"/>
      <c r="I669" s="27"/>
      <c r="J669" s="27"/>
      <c r="K669" s="27"/>
      <c r="L669" s="29"/>
      <c r="M669" s="27"/>
      <c r="N669" s="31" t="str">
        <f aca="false">IF(E669="","",EOMONTH(E669,0))</f>
        <v/>
      </c>
      <c r="O669" s="32" t="str">
        <f aca="false">IF(E669="","",EOMONTH(E669,0)+Parameter!$B$5)</f>
        <v/>
      </c>
      <c r="P669" s="32" t="str">
        <f aca="false">IF(E669="","",EOMONTH(E669,Parameter!$B$4))</f>
        <v/>
      </c>
      <c r="Q669" s="33" t="str">
        <f aca="false">IF(OR(E669="",L669&lt;&gt;""),"",P669-Parameter!$B$9)</f>
        <v/>
      </c>
      <c r="R669" s="34" t="str">
        <f aca="false">IF(OR(G669="",G669=0,H669=""),"",H669/G669)</f>
        <v/>
      </c>
      <c r="S669" s="35" t="str">
        <f aca="false">IF(C669="","",IFERROR(INDEX('Validasi Vendor'!$J$5:$J$505,MATCH(C669,'Validasi Vendor'!$C$5:$C$505,0)),"Belum terdaftar"))</f>
        <v/>
      </c>
      <c r="T669" s="35" t="str">
        <f aca="false">IF(E669="","",IF(L669&lt;&gt;"",IF(EOMONTH(L669,0)&gt;P669,"Dikreditkan lewat batas: periksa","Sudah dikreditkan"),IF(S669&lt;&gt;"Boleh diproses","Titik 1: periksa status vendor",IF(OR(I669&lt;&gt;"Cocok",J669&lt;&gt;"Valid"),"Titik 3: faktur bermasalah",IF(K669="Ya","Titik 2: periksa pembebanan biaya",IF(Q669&lt;0,"Titik 2: lewat batas kredit",IF(Q669&lt;=Parameter!$B$6,"Titik 2: segera kreditkan","Siap dikreditkan")))))))</f>
        <v/>
      </c>
    </row>
    <row r="670" customFormat="false" ht="15" hidden="false" customHeight="false" outlineLevel="0" collapsed="false">
      <c r="A670" s="27"/>
      <c r="B670" s="27"/>
      <c r="C670" s="28"/>
      <c r="D670" s="28"/>
      <c r="E670" s="29"/>
      <c r="F670" s="27"/>
      <c r="G670" s="30"/>
      <c r="H670" s="30"/>
      <c r="I670" s="27"/>
      <c r="J670" s="27"/>
      <c r="K670" s="27"/>
      <c r="L670" s="29"/>
      <c r="M670" s="27"/>
      <c r="N670" s="31" t="str">
        <f aca="false">IF(E670="","",EOMONTH(E670,0))</f>
        <v/>
      </c>
      <c r="O670" s="32" t="str">
        <f aca="false">IF(E670="","",EOMONTH(E670,0)+Parameter!$B$5)</f>
        <v/>
      </c>
      <c r="P670" s="32" t="str">
        <f aca="false">IF(E670="","",EOMONTH(E670,Parameter!$B$4))</f>
        <v/>
      </c>
      <c r="Q670" s="33" t="str">
        <f aca="false">IF(OR(E670="",L670&lt;&gt;""),"",P670-Parameter!$B$9)</f>
        <v/>
      </c>
      <c r="R670" s="34" t="str">
        <f aca="false">IF(OR(G670="",G670=0,H670=""),"",H670/G670)</f>
        <v/>
      </c>
      <c r="S670" s="35" t="str">
        <f aca="false">IF(C670="","",IFERROR(INDEX('Validasi Vendor'!$J$5:$J$505,MATCH(C670,'Validasi Vendor'!$C$5:$C$505,0)),"Belum terdaftar"))</f>
        <v/>
      </c>
      <c r="T670" s="35" t="str">
        <f aca="false">IF(E670="","",IF(L670&lt;&gt;"",IF(EOMONTH(L670,0)&gt;P670,"Dikreditkan lewat batas: periksa","Sudah dikreditkan"),IF(S670&lt;&gt;"Boleh diproses","Titik 1: periksa status vendor",IF(OR(I670&lt;&gt;"Cocok",J670&lt;&gt;"Valid"),"Titik 3: faktur bermasalah",IF(K670="Ya","Titik 2: periksa pembebanan biaya",IF(Q670&lt;0,"Titik 2: lewat batas kredit",IF(Q670&lt;=Parameter!$B$6,"Titik 2: segera kreditkan","Siap dikreditkan")))))))</f>
        <v/>
      </c>
    </row>
    <row r="671" customFormat="false" ht="15" hidden="false" customHeight="false" outlineLevel="0" collapsed="false">
      <c r="A671" s="27"/>
      <c r="B671" s="27"/>
      <c r="C671" s="28"/>
      <c r="D671" s="28"/>
      <c r="E671" s="29"/>
      <c r="F671" s="27"/>
      <c r="G671" s="30"/>
      <c r="H671" s="30"/>
      <c r="I671" s="27"/>
      <c r="J671" s="27"/>
      <c r="K671" s="27"/>
      <c r="L671" s="29"/>
      <c r="M671" s="27"/>
      <c r="N671" s="31" t="str">
        <f aca="false">IF(E671="","",EOMONTH(E671,0))</f>
        <v/>
      </c>
      <c r="O671" s="32" t="str">
        <f aca="false">IF(E671="","",EOMONTH(E671,0)+Parameter!$B$5)</f>
        <v/>
      </c>
      <c r="P671" s="32" t="str">
        <f aca="false">IF(E671="","",EOMONTH(E671,Parameter!$B$4))</f>
        <v/>
      </c>
      <c r="Q671" s="33" t="str">
        <f aca="false">IF(OR(E671="",L671&lt;&gt;""),"",P671-Parameter!$B$9)</f>
        <v/>
      </c>
      <c r="R671" s="34" t="str">
        <f aca="false">IF(OR(G671="",G671=0,H671=""),"",H671/G671)</f>
        <v/>
      </c>
      <c r="S671" s="35" t="str">
        <f aca="false">IF(C671="","",IFERROR(INDEX('Validasi Vendor'!$J$5:$J$505,MATCH(C671,'Validasi Vendor'!$C$5:$C$505,0)),"Belum terdaftar"))</f>
        <v/>
      </c>
      <c r="T671" s="35" t="str">
        <f aca="false">IF(E671="","",IF(L671&lt;&gt;"",IF(EOMONTH(L671,0)&gt;P671,"Dikreditkan lewat batas: periksa","Sudah dikreditkan"),IF(S671&lt;&gt;"Boleh diproses","Titik 1: periksa status vendor",IF(OR(I671&lt;&gt;"Cocok",J671&lt;&gt;"Valid"),"Titik 3: faktur bermasalah",IF(K671="Ya","Titik 2: periksa pembebanan biaya",IF(Q671&lt;0,"Titik 2: lewat batas kredit",IF(Q671&lt;=Parameter!$B$6,"Titik 2: segera kreditkan","Siap dikreditkan")))))))</f>
        <v/>
      </c>
    </row>
    <row r="672" customFormat="false" ht="15" hidden="false" customHeight="false" outlineLevel="0" collapsed="false">
      <c r="A672" s="27"/>
      <c r="B672" s="27"/>
      <c r="C672" s="28"/>
      <c r="D672" s="28"/>
      <c r="E672" s="29"/>
      <c r="F672" s="27"/>
      <c r="G672" s="30"/>
      <c r="H672" s="30"/>
      <c r="I672" s="27"/>
      <c r="J672" s="27"/>
      <c r="K672" s="27"/>
      <c r="L672" s="29"/>
      <c r="M672" s="27"/>
      <c r="N672" s="31" t="str">
        <f aca="false">IF(E672="","",EOMONTH(E672,0))</f>
        <v/>
      </c>
      <c r="O672" s="32" t="str">
        <f aca="false">IF(E672="","",EOMONTH(E672,0)+Parameter!$B$5)</f>
        <v/>
      </c>
      <c r="P672" s="32" t="str">
        <f aca="false">IF(E672="","",EOMONTH(E672,Parameter!$B$4))</f>
        <v/>
      </c>
      <c r="Q672" s="33" t="str">
        <f aca="false">IF(OR(E672="",L672&lt;&gt;""),"",P672-Parameter!$B$9)</f>
        <v/>
      </c>
      <c r="R672" s="34" t="str">
        <f aca="false">IF(OR(G672="",G672=0,H672=""),"",H672/G672)</f>
        <v/>
      </c>
      <c r="S672" s="35" t="str">
        <f aca="false">IF(C672="","",IFERROR(INDEX('Validasi Vendor'!$J$5:$J$505,MATCH(C672,'Validasi Vendor'!$C$5:$C$505,0)),"Belum terdaftar"))</f>
        <v/>
      </c>
      <c r="T672" s="35" t="str">
        <f aca="false">IF(E672="","",IF(L672&lt;&gt;"",IF(EOMONTH(L672,0)&gt;P672,"Dikreditkan lewat batas: periksa","Sudah dikreditkan"),IF(S672&lt;&gt;"Boleh diproses","Titik 1: periksa status vendor",IF(OR(I672&lt;&gt;"Cocok",J672&lt;&gt;"Valid"),"Titik 3: faktur bermasalah",IF(K672="Ya","Titik 2: periksa pembebanan biaya",IF(Q672&lt;0,"Titik 2: lewat batas kredit",IF(Q672&lt;=Parameter!$B$6,"Titik 2: segera kreditkan","Siap dikreditkan")))))))</f>
        <v/>
      </c>
    </row>
    <row r="673" customFormat="false" ht="15" hidden="false" customHeight="false" outlineLevel="0" collapsed="false">
      <c r="A673" s="27"/>
      <c r="B673" s="27"/>
      <c r="C673" s="28"/>
      <c r="D673" s="28"/>
      <c r="E673" s="29"/>
      <c r="F673" s="27"/>
      <c r="G673" s="30"/>
      <c r="H673" s="30"/>
      <c r="I673" s="27"/>
      <c r="J673" s="27"/>
      <c r="K673" s="27"/>
      <c r="L673" s="29"/>
      <c r="M673" s="27"/>
      <c r="N673" s="31" t="str">
        <f aca="false">IF(E673="","",EOMONTH(E673,0))</f>
        <v/>
      </c>
      <c r="O673" s="32" t="str">
        <f aca="false">IF(E673="","",EOMONTH(E673,0)+Parameter!$B$5)</f>
        <v/>
      </c>
      <c r="P673" s="32" t="str">
        <f aca="false">IF(E673="","",EOMONTH(E673,Parameter!$B$4))</f>
        <v/>
      </c>
      <c r="Q673" s="33" t="str">
        <f aca="false">IF(OR(E673="",L673&lt;&gt;""),"",P673-Parameter!$B$9)</f>
        <v/>
      </c>
      <c r="R673" s="34" t="str">
        <f aca="false">IF(OR(G673="",G673=0,H673=""),"",H673/G673)</f>
        <v/>
      </c>
      <c r="S673" s="35" t="str">
        <f aca="false">IF(C673="","",IFERROR(INDEX('Validasi Vendor'!$J$5:$J$505,MATCH(C673,'Validasi Vendor'!$C$5:$C$505,0)),"Belum terdaftar"))</f>
        <v/>
      </c>
      <c r="T673" s="35" t="str">
        <f aca="false">IF(E673="","",IF(L673&lt;&gt;"",IF(EOMONTH(L673,0)&gt;P673,"Dikreditkan lewat batas: periksa","Sudah dikreditkan"),IF(S673&lt;&gt;"Boleh diproses","Titik 1: periksa status vendor",IF(OR(I673&lt;&gt;"Cocok",J673&lt;&gt;"Valid"),"Titik 3: faktur bermasalah",IF(K673="Ya","Titik 2: periksa pembebanan biaya",IF(Q673&lt;0,"Titik 2: lewat batas kredit",IF(Q673&lt;=Parameter!$B$6,"Titik 2: segera kreditkan","Siap dikreditkan")))))))</f>
        <v/>
      </c>
    </row>
    <row r="674" customFormat="false" ht="15" hidden="false" customHeight="false" outlineLevel="0" collapsed="false">
      <c r="A674" s="27"/>
      <c r="B674" s="27"/>
      <c r="C674" s="28"/>
      <c r="D674" s="28"/>
      <c r="E674" s="29"/>
      <c r="F674" s="27"/>
      <c r="G674" s="30"/>
      <c r="H674" s="30"/>
      <c r="I674" s="27"/>
      <c r="J674" s="27"/>
      <c r="K674" s="27"/>
      <c r="L674" s="29"/>
      <c r="M674" s="27"/>
      <c r="N674" s="31" t="str">
        <f aca="false">IF(E674="","",EOMONTH(E674,0))</f>
        <v/>
      </c>
      <c r="O674" s="32" t="str">
        <f aca="false">IF(E674="","",EOMONTH(E674,0)+Parameter!$B$5)</f>
        <v/>
      </c>
      <c r="P674" s="32" t="str">
        <f aca="false">IF(E674="","",EOMONTH(E674,Parameter!$B$4))</f>
        <v/>
      </c>
      <c r="Q674" s="33" t="str">
        <f aca="false">IF(OR(E674="",L674&lt;&gt;""),"",P674-Parameter!$B$9)</f>
        <v/>
      </c>
      <c r="R674" s="34" t="str">
        <f aca="false">IF(OR(G674="",G674=0,H674=""),"",H674/G674)</f>
        <v/>
      </c>
      <c r="S674" s="35" t="str">
        <f aca="false">IF(C674="","",IFERROR(INDEX('Validasi Vendor'!$J$5:$J$505,MATCH(C674,'Validasi Vendor'!$C$5:$C$505,0)),"Belum terdaftar"))</f>
        <v/>
      </c>
      <c r="T674" s="35" t="str">
        <f aca="false">IF(E674="","",IF(L674&lt;&gt;"",IF(EOMONTH(L674,0)&gt;P674,"Dikreditkan lewat batas: periksa","Sudah dikreditkan"),IF(S674&lt;&gt;"Boleh diproses","Titik 1: periksa status vendor",IF(OR(I674&lt;&gt;"Cocok",J674&lt;&gt;"Valid"),"Titik 3: faktur bermasalah",IF(K674="Ya","Titik 2: periksa pembebanan biaya",IF(Q674&lt;0,"Titik 2: lewat batas kredit",IF(Q674&lt;=Parameter!$B$6,"Titik 2: segera kreditkan","Siap dikreditkan")))))))</f>
        <v/>
      </c>
    </row>
    <row r="675" customFormat="false" ht="15" hidden="false" customHeight="false" outlineLevel="0" collapsed="false">
      <c r="A675" s="27"/>
      <c r="B675" s="27"/>
      <c r="C675" s="28"/>
      <c r="D675" s="28"/>
      <c r="E675" s="29"/>
      <c r="F675" s="27"/>
      <c r="G675" s="30"/>
      <c r="H675" s="30"/>
      <c r="I675" s="27"/>
      <c r="J675" s="27"/>
      <c r="K675" s="27"/>
      <c r="L675" s="29"/>
      <c r="M675" s="27"/>
      <c r="N675" s="31" t="str">
        <f aca="false">IF(E675="","",EOMONTH(E675,0))</f>
        <v/>
      </c>
      <c r="O675" s="32" t="str">
        <f aca="false">IF(E675="","",EOMONTH(E675,0)+Parameter!$B$5)</f>
        <v/>
      </c>
      <c r="P675" s="32" t="str">
        <f aca="false">IF(E675="","",EOMONTH(E675,Parameter!$B$4))</f>
        <v/>
      </c>
      <c r="Q675" s="33" t="str">
        <f aca="false">IF(OR(E675="",L675&lt;&gt;""),"",P675-Parameter!$B$9)</f>
        <v/>
      </c>
      <c r="R675" s="34" t="str">
        <f aca="false">IF(OR(G675="",G675=0,H675=""),"",H675/G675)</f>
        <v/>
      </c>
      <c r="S675" s="35" t="str">
        <f aca="false">IF(C675="","",IFERROR(INDEX('Validasi Vendor'!$J$5:$J$505,MATCH(C675,'Validasi Vendor'!$C$5:$C$505,0)),"Belum terdaftar"))</f>
        <v/>
      </c>
      <c r="T675" s="35" t="str">
        <f aca="false">IF(E675="","",IF(L675&lt;&gt;"",IF(EOMONTH(L675,0)&gt;P675,"Dikreditkan lewat batas: periksa","Sudah dikreditkan"),IF(S675&lt;&gt;"Boleh diproses","Titik 1: periksa status vendor",IF(OR(I675&lt;&gt;"Cocok",J675&lt;&gt;"Valid"),"Titik 3: faktur bermasalah",IF(K675="Ya","Titik 2: periksa pembebanan biaya",IF(Q675&lt;0,"Titik 2: lewat batas kredit",IF(Q675&lt;=Parameter!$B$6,"Titik 2: segera kreditkan","Siap dikreditkan")))))))</f>
        <v/>
      </c>
    </row>
    <row r="676" customFormat="false" ht="15" hidden="false" customHeight="false" outlineLevel="0" collapsed="false">
      <c r="A676" s="27"/>
      <c r="B676" s="27"/>
      <c r="C676" s="28"/>
      <c r="D676" s="28"/>
      <c r="E676" s="29"/>
      <c r="F676" s="27"/>
      <c r="G676" s="30"/>
      <c r="H676" s="30"/>
      <c r="I676" s="27"/>
      <c r="J676" s="27"/>
      <c r="K676" s="27"/>
      <c r="L676" s="29"/>
      <c r="M676" s="27"/>
      <c r="N676" s="31" t="str">
        <f aca="false">IF(E676="","",EOMONTH(E676,0))</f>
        <v/>
      </c>
      <c r="O676" s="32" t="str">
        <f aca="false">IF(E676="","",EOMONTH(E676,0)+Parameter!$B$5)</f>
        <v/>
      </c>
      <c r="P676" s="32" t="str">
        <f aca="false">IF(E676="","",EOMONTH(E676,Parameter!$B$4))</f>
        <v/>
      </c>
      <c r="Q676" s="33" t="str">
        <f aca="false">IF(OR(E676="",L676&lt;&gt;""),"",P676-Parameter!$B$9)</f>
        <v/>
      </c>
      <c r="R676" s="34" t="str">
        <f aca="false">IF(OR(G676="",G676=0,H676=""),"",H676/G676)</f>
        <v/>
      </c>
      <c r="S676" s="35" t="str">
        <f aca="false">IF(C676="","",IFERROR(INDEX('Validasi Vendor'!$J$5:$J$505,MATCH(C676,'Validasi Vendor'!$C$5:$C$505,0)),"Belum terdaftar"))</f>
        <v/>
      </c>
      <c r="T676" s="35" t="str">
        <f aca="false">IF(E676="","",IF(L676&lt;&gt;"",IF(EOMONTH(L676,0)&gt;P676,"Dikreditkan lewat batas: periksa","Sudah dikreditkan"),IF(S676&lt;&gt;"Boleh diproses","Titik 1: periksa status vendor",IF(OR(I676&lt;&gt;"Cocok",J676&lt;&gt;"Valid"),"Titik 3: faktur bermasalah",IF(K676="Ya","Titik 2: periksa pembebanan biaya",IF(Q676&lt;0,"Titik 2: lewat batas kredit",IF(Q676&lt;=Parameter!$B$6,"Titik 2: segera kreditkan","Siap dikreditkan")))))))</f>
        <v/>
      </c>
    </row>
    <row r="677" customFormat="false" ht="15" hidden="false" customHeight="false" outlineLevel="0" collapsed="false">
      <c r="A677" s="27"/>
      <c r="B677" s="27"/>
      <c r="C677" s="28"/>
      <c r="D677" s="28"/>
      <c r="E677" s="29"/>
      <c r="F677" s="27"/>
      <c r="G677" s="30"/>
      <c r="H677" s="30"/>
      <c r="I677" s="27"/>
      <c r="J677" s="27"/>
      <c r="K677" s="27"/>
      <c r="L677" s="29"/>
      <c r="M677" s="27"/>
      <c r="N677" s="31" t="str">
        <f aca="false">IF(E677="","",EOMONTH(E677,0))</f>
        <v/>
      </c>
      <c r="O677" s="32" t="str">
        <f aca="false">IF(E677="","",EOMONTH(E677,0)+Parameter!$B$5)</f>
        <v/>
      </c>
      <c r="P677" s="32" t="str">
        <f aca="false">IF(E677="","",EOMONTH(E677,Parameter!$B$4))</f>
        <v/>
      </c>
      <c r="Q677" s="33" t="str">
        <f aca="false">IF(OR(E677="",L677&lt;&gt;""),"",P677-Parameter!$B$9)</f>
        <v/>
      </c>
      <c r="R677" s="34" t="str">
        <f aca="false">IF(OR(G677="",G677=0,H677=""),"",H677/G677)</f>
        <v/>
      </c>
      <c r="S677" s="35" t="str">
        <f aca="false">IF(C677="","",IFERROR(INDEX('Validasi Vendor'!$J$5:$J$505,MATCH(C677,'Validasi Vendor'!$C$5:$C$505,0)),"Belum terdaftar"))</f>
        <v/>
      </c>
      <c r="T677" s="35" t="str">
        <f aca="false">IF(E677="","",IF(L677&lt;&gt;"",IF(EOMONTH(L677,0)&gt;P677,"Dikreditkan lewat batas: periksa","Sudah dikreditkan"),IF(S677&lt;&gt;"Boleh diproses","Titik 1: periksa status vendor",IF(OR(I677&lt;&gt;"Cocok",J677&lt;&gt;"Valid"),"Titik 3: faktur bermasalah",IF(K677="Ya","Titik 2: periksa pembebanan biaya",IF(Q677&lt;0,"Titik 2: lewat batas kredit",IF(Q677&lt;=Parameter!$B$6,"Titik 2: segera kreditkan","Siap dikreditkan")))))))</f>
        <v/>
      </c>
    </row>
    <row r="678" customFormat="false" ht="15" hidden="false" customHeight="false" outlineLevel="0" collapsed="false">
      <c r="A678" s="27"/>
      <c r="B678" s="27"/>
      <c r="C678" s="28"/>
      <c r="D678" s="28"/>
      <c r="E678" s="29"/>
      <c r="F678" s="27"/>
      <c r="G678" s="30"/>
      <c r="H678" s="30"/>
      <c r="I678" s="27"/>
      <c r="J678" s="27"/>
      <c r="K678" s="27"/>
      <c r="L678" s="29"/>
      <c r="M678" s="27"/>
      <c r="N678" s="31" t="str">
        <f aca="false">IF(E678="","",EOMONTH(E678,0))</f>
        <v/>
      </c>
      <c r="O678" s="32" t="str">
        <f aca="false">IF(E678="","",EOMONTH(E678,0)+Parameter!$B$5)</f>
        <v/>
      </c>
      <c r="P678" s="32" t="str">
        <f aca="false">IF(E678="","",EOMONTH(E678,Parameter!$B$4))</f>
        <v/>
      </c>
      <c r="Q678" s="33" t="str">
        <f aca="false">IF(OR(E678="",L678&lt;&gt;""),"",P678-Parameter!$B$9)</f>
        <v/>
      </c>
      <c r="R678" s="34" t="str">
        <f aca="false">IF(OR(G678="",G678=0,H678=""),"",H678/G678)</f>
        <v/>
      </c>
      <c r="S678" s="35" t="str">
        <f aca="false">IF(C678="","",IFERROR(INDEX('Validasi Vendor'!$J$5:$J$505,MATCH(C678,'Validasi Vendor'!$C$5:$C$505,0)),"Belum terdaftar"))</f>
        <v/>
      </c>
      <c r="T678" s="35" t="str">
        <f aca="false">IF(E678="","",IF(L678&lt;&gt;"",IF(EOMONTH(L678,0)&gt;P678,"Dikreditkan lewat batas: periksa","Sudah dikreditkan"),IF(S678&lt;&gt;"Boleh diproses","Titik 1: periksa status vendor",IF(OR(I678&lt;&gt;"Cocok",J678&lt;&gt;"Valid"),"Titik 3: faktur bermasalah",IF(K678="Ya","Titik 2: periksa pembebanan biaya",IF(Q678&lt;0,"Titik 2: lewat batas kredit",IF(Q678&lt;=Parameter!$B$6,"Titik 2: segera kreditkan","Siap dikreditkan")))))))</f>
        <v/>
      </c>
    </row>
    <row r="679" customFormat="false" ht="15" hidden="false" customHeight="false" outlineLevel="0" collapsed="false">
      <c r="A679" s="27"/>
      <c r="B679" s="27"/>
      <c r="C679" s="28"/>
      <c r="D679" s="28"/>
      <c r="E679" s="29"/>
      <c r="F679" s="27"/>
      <c r="G679" s="30"/>
      <c r="H679" s="30"/>
      <c r="I679" s="27"/>
      <c r="J679" s="27"/>
      <c r="K679" s="27"/>
      <c r="L679" s="29"/>
      <c r="M679" s="27"/>
      <c r="N679" s="31" t="str">
        <f aca="false">IF(E679="","",EOMONTH(E679,0))</f>
        <v/>
      </c>
      <c r="O679" s="32" t="str">
        <f aca="false">IF(E679="","",EOMONTH(E679,0)+Parameter!$B$5)</f>
        <v/>
      </c>
      <c r="P679" s="32" t="str">
        <f aca="false">IF(E679="","",EOMONTH(E679,Parameter!$B$4))</f>
        <v/>
      </c>
      <c r="Q679" s="33" t="str">
        <f aca="false">IF(OR(E679="",L679&lt;&gt;""),"",P679-Parameter!$B$9)</f>
        <v/>
      </c>
      <c r="R679" s="34" t="str">
        <f aca="false">IF(OR(G679="",G679=0,H679=""),"",H679/G679)</f>
        <v/>
      </c>
      <c r="S679" s="35" t="str">
        <f aca="false">IF(C679="","",IFERROR(INDEX('Validasi Vendor'!$J$5:$J$505,MATCH(C679,'Validasi Vendor'!$C$5:$C$505,0)),"Belum terdaftar"))</f>
        <v/>
      </c>
      <c r="T679" s="35" t="str">
        <f aca="false">IF(E679="","",IF(L679&lt;&gt;"",IF(EOMONTH(L679,0)&gt;P679,"Dikreditkan lewat batas: periksa","Sudah dikreditkan"),IF(S679&lt;&gt;"Boleh diproses","Titik 1: periksa status vendor",IF(OR(I679&lt;&gt;"Cocok",J679&lt;&gt;"Valid"),"Titik 3: faktur bermasalah",IF(K679="Ya","Titik 2: periksa pembebanan biaya",IF(Q679&lt;0,"Titik 2: lewat batas kredit",IF(Q679&lt;=Parameter!$B$6,"Titik 2: segera kreditkan","Siap dikreditkan")))))))</f>
        <v/>
      </c>
    </row>
    <row r="680" customFormat="false" ht="15" hidden="false" customHeight="false" outlineLevel="0" collapsed="false">
      <c r="A680" s="27"/>
      <c r="B680" s="27"/>
      <c r="C680" s="28"/>
      <c r="D680" s="28"/>
      <c r="E680" s="29"/>
      <c r="F680" s="27"/>
      <c r="G680" s="30"/>
      <c r="H680" s="30"/>
      <c r="I680" s="27"/>
      <c r="J680" s="27"/>
      <c r="K680" s="27"/>
      <c r="L680" s="29"/>
      <c r="M680" s="27"/>
      <c r="N680" s="31" t="str">
        <f aca="false">IF(E680="","",EOMONTH(E680,0))</f>
        <v/>
      </c>
      <c r="O680" s="32" t="str">
        <f aca="false">IF(E680="","",EOMONTH(E680,0)+Parameter!$B$5)</f>
        <v/>
      </c>
      <c r="P680" s="32" t="str">
        <f aca="false">IF(E680="","",EOMONTH(E680,Parameter!$B$4))</f>
        <v/>
      </c>
      <c r="Q680" s="33" t="str">
        <f aca="false">IF(OR(E680="",L680&lt;&gt;""),"",P680-Parameter!$B$9)</f>
        <v/>
      </c>
      <c r="R680" s="34" t="str">
        <f aca="false">IF(OR(G680="",G680=0,H680=""),"",H680/G680)</f>
        <v/>
      </c>
      <c r="S680" s="35" t="str">
        <f aca="false">IF(C680="","",IFERROR(INDEX('Validasi Vendor'!$J$5:$J$505,MATCH(C680,'Validasi Vendor'!$C$5:$C$505,0)),"Belum terdaftar"))</f>
        <v/>
      </c>
      <c r="T680" s="35" t="str">
        <f aca="false">IF(E680="","",IF(L680&lt;&gt;"",IF(EOMONTH(L680,0)&gt;P680,"Dikreditkan lewat batas: periksa","Sudah dikreditkan"),IF(S680&lt;&gt;"Boleh diproses","Titik 1: periksa status vendor",IF(OR(I680&lt;&gt;"Cocok",J680&lt;&gt;"Valid"),"Titik 3: faktur bermasalah",IF(K680="Ya","Titik 2: periksa pembebanan biaya",IF(Q680&lt;0,"Titik 2: lewat batas kredit",IF(Q680&lt;=Parameter!$B$6,"Titik 2: segera kreditkan","Siap dikreditkan")))))))</f>
        <v/>
      </c>
    </row>
    <row r="681" customFormat="false" ht="15" hidden="false" customHeight="false" outlineLevel="0" collapsed="false">
      <c r="A681" s="27"/>
      <c r="B681" s="27"/>
      <c r="C681" s="28"/>
      <c r="D681" s="28"/>
      <c r="E681" s="29"/>
      <c r="F681" s="27"/>
      <c r="G681" s="30"/>
      <c r="H681" s="30"/>
      <c r="I681" s="27"/>
      <c r="J681" s="27"/>
      <c r="K681" s="27"/>
      <c r="L681" s="29"/>
      <c r="M681" s="27"/>
      <c r="N681" s="31" t="str">
        <f aca="false">IF(E681="","",EOMONTH(E681,0))</f>
        <v/>
      </c>
      <c r="O681" s="32" t="str">
        <f aca="false">IF(E681="","",EOMONTH(E681,0)+Parameter!$B$5)</f>
        <v/>
      </c>
      <c r="P681" s="32" t="str">
        <f aca="false">IF(E681="","",EOMONTH(E681,Parameter!$B$4))</f>
        <v/>
      </c>
      <c r="Q681" s="33" t="str">
        <f aca="false">IF(OR(E681="",L681&lt;&gt;""),"",P681-Parameter!$B$9)</f>
        <v/>
      </c>
      <c r="R681" s="34" t="str">
        <f aca="false">IF(OR(G681="",G681=0,H681=""),"",H681/G681)</f>
        <v/>
      </c>
      <c r="S681" s="35" t="str">
        <f aca="false">IF(C681="","",IFERROR(INDEX('Validasi Vendor'!$J$5:$J$505,MATCH(C681,'Validasi Vendor'!$C$5:$C$505,0)),"Belum terdaftar"))</f>
        <v/>
      </c>
      <c r="T681" s="35" t="str">
        <f aca="false">IF(E681="","",IF(L681&lt;&gt;"",IF(EOMONTH(L681,0)&gt;P681,"Dikreditkan lewat batas: periksa","Sudah dikreditkan"),IF(S681&lt;&gt;"Boleh diproses","Titik 1: periksa status vendor",IF(OR(I681&lt;&gt;"Cocok",J681&lt;&gt;"Valid"),"Titik 3: faktur bermasalah",IF(K681="Ya","Titik 2: periksa pembebanan biaya",IF(Q681&lt;0,"Titik 2: lewat batas kredit",IF(Q681&lt;=Parameter!$B$6,"Titik 2: segera kreditkan","Siap dikreditkan")))))))</f>
        <v/>
      </c>
    </row>
    <row r="682" customFormat="false" ht="15" hidden="false" customHeight="false" outlineLevel="0" collapsed="false">
      <c r="A682" s="27"/>
      <c r="B682" s="27"/>
      <c r="C682" s="28"/>
      <c r="D682" s="28"/>
      <c r="E682" s="29"/>
      <c r="F682" s="27"/>
      <c r="G682" s="30"/>
      <c r="H682" s="30"/>
      <c r="I682" s="27"/>
      <c r="J682" s="27"/>
      <c r="K682" s="27"/>
      <c r="L682" s="29"/>
      <c r="M682" s="27"/>
      <c r="N682" s="31" t="str">
        <f aca="false">IF(E682="","",EOMONTH(E682,0))</f>
        <v/>
      </c>
      <c r="O682" s="32" t="str">
        <f aca="false">IF(E682="","",EOMONTH(E682,0)+Parameter!$B$5)</f>
        <v/>
      </c>
      <c r="P682" s="32" t="str">
        <f aca="false">IF(E682="","",EOMONTH(E682,Parameter!$B$4))</f>
        <v/>
      </c>
      <c r="Q682" s="33" t="str">
        <f aca="false">IF(OR(E682="",L682&lt;&gt;""),"",P682-Parameter!$B$9)</f>
        <v/>
      </c>
      <c r="R682" s="34" t="str">
        <f aca="false">IF(OR(G682="",G682=0,H682=""),"",H682/G682)</f>
        <v/>
      </c>
      <c r="S682" s="35" t="str">
        <f aca="false">IF(C682="","",IFERROR(INDEX('Validasi Vendor'!$J$5:$J$505,MATCH(C682,'Validasi Vendor'!$C$5:$C$505,0)),"Belum terdaftar"))</f>
        <v/>
      </c>
      <c r="T682" s="35" t="str">
        <f aca="false">IF(E682="","",IF(L682&lt;&gt;"",IF(EOMONTH(L682,0)&gt;P682,"Dikreditkan lewat batas: periksa","Sudah dikreditkan"),IF(S682&lt;&gt;"Boleh diproses","Titik 1: periksa status vendor",IF(OR(I682&lt;&gt;"Cocok",J682&lt;&gt;"Valid"),"Titik 3: faktur bermasalah",IF(K682="Ya","Titik 2: periksa pembebanan biaya",IF(Q682&lt;0,"Titik 2: lewat batas kredit",IF(Q682&lt;=Parameter!$B$6,"Titik 2: segera kreditkan","Siap dikreditkan")))))))</f>
        <v/>
      </c>
    </row>
    <row r="683" customFormat="false" ht="15" hidden="false" customHeight="false" outlineLevel="0" collapsed="false">
      <c r="A683" s="27"/>
      <c r="B683" s="27"/>
      <c r="C683" s="28"/>
      <c r="D683" s="28"/>
      <c r="E683" s="29"/>
      <c r="F683" s="27"/>
      <c r="G683" s="30"/>
      <c r="H683" s="30"/>
      <c r="I683" s="27"/>
      <c r="J683" s="27"/>
      <c r="K683" s="27"/>
      <c r="L683" s="29"/>
      <c r="M683" s="27"/>
      <c r="N683" s="31" t="str">
        <f aca="false">IF(E683="","",EOMONTH(E683,0))</f>
        <v/>
      </c>
      <c r="O683" s="32" t="str">
        <f aca="false">IF(E683="","",EOMONTH(E683,0)+Parameter!$B$5)</f>
        <v/>
      </c>
      <c r="P683" s="32" t="str">
        <f aca="false">IF(E683="","",EOMONTH(E683,Parameter!$B$4))</f>
        <v/>
      </c>
      <c r="Q683" s="33" t="str">
        <f aca="false">IF(OR(E683="",L683&lt;&gt;""),"",P683-Parameter!$B$9)</f>
        <v/>
      </c>
      <c r="R683" s="34" t="str">
        <f aca="false">IF(OR(G683="",G683=0,H683=""),"",H683/G683)</f>
        <v/>
      </c>
      <c r="S683" s="35" t="str">
        <f aca="false">IF(C683="","",IFERROR(INDEX('Validasi Vendor'!$J$5:$J$505,MATCH(C683,'Validasi Vendor'!$C$5:$C$505,0)),"Belum terdaftar"))</f>
        <v/>
      </c>
      <c r="T683" s="35" t="str">
        <f aca="false">IF(E683="","",IF(L683&lt;&gt;"",IF(EOMONTH(L683,0)&gt;P683,"Dikreditkan lewat batas: periksa","Sudah dikreditkan"),IF(S683&lt;&gt;"Boleh diproses","Titik 1: periksa status vendor",IF(OR(I683&lt;&gt;"Cocok",J683&lt;&gt;"Valid"),"Titik 3: faktur bermasalah",IF(K683="Ya","Titik 2: periksa pembebanan biaya",IF(Q683&lt;0,"Titik 2: lewat batas kredit",IF(Q683&lt;=Parameter!$B$6,"Titik 2: segera kreditkan","Siap dikreditkan")))))))</f>
        <v/>
      </c>
    </row>
    <row r="684" customFormat="false" ht="15" hidden="false" customHeight="false" outlineLevel="0" collapsed="false">
      <c r="A684" s="27"/>
      <c r="B684" s="27"/>
      <c r="C684" s="28"/>
      <c r="D684" s="28"/>
      <c r="E684" s="29"/>
      <c r="F684" s="27"/>
      <c r="G684" s="30"/>
      <c r="H684" s="30"/>
      <c r="I684" s="27"/>
      <c r="J684" s="27"/>
      <c r="K684" s="27"/>
      <c r="L684" s="29"/>
      <c r="M684" s="27"/>
      <c r="N684" s="31" t="str">
        <f aca="false">IF(E684="","",EOMONTH(E684,0))</f>
        <v/>
      </c>
      <c r="O684" s="32" t="str">
        <f aca="false">IF(E684="","",EOMONTH(E684,0)+Parameter!$B$5)</f>
        <v/>
      </c>
      <c r="P684" s="32" t="str">
        <f aca="false">IF(E684="","",EOMONTH(E684,Parameter!$B$4))</f>
        <v/>
      </c>
      <c r="Q684" s="33" t="str">
        <f aca="false">IF(OR(E684="",L684&lt;&gt;""),"",P684-Parameter!$B$9)</f>
        <v/>
      </c>
      <c r="R684" s="34" t="str">
        <f aca="false">IF(OR(G684="",G684=0,H684=""),"",H684/G684)</f>
        <v/>
      </c>
      <c r="S684" s="35" t="str">
        <f aca="false">IF(C684="","",IFERROR(INDEX('Validasi Vendor'!$J$5:$J$505,MATCH(C684,'Validasi Vendor'!$C$5:$C$505,0)),"Belum terdaftar"))</f>
        <v/>
      </c>
      <c r="T684" s="35" t="str">
        <f aca="false">IF(E684="","",IF(L684&lt;&gt;"",IF(EOMONTH(L684,0)&gt;P684,"Dikreditkan lewat batas: periksa","Sudah dikreditkan"),IF(S684&lt;&gt;"Boleh diproses","Titik 1: periksa status vendor",IF(OR(I684&lt;&gt;"Cocok",J684&lt;&gt;"Valid"),"Titik 3: faktur bermasalah",IF(K684="Ya","Titik 2: periksa pembebanan biaya",IF(Q684&lt;0,"Titik 2: lewat batas kredit",IF(Q684&lt;=Parameter!$B$6,"Titik 2: segera kreditkan","Siap dikreditkan")))))))</f>
        <v/>
      </c>
    </row>
    <row r="685" customFormat="false" ht="15" hidden="false" customHeight="false" outlineLevel="0" collapsed="false">
      <c r="A685" s="27"/>
      <c r="B685" s="27"/>
      <c r="C685" s="28"/>
      <c r="D685" s="28"/>
      <c r="E685" s="29"/>
      <c r="F685" s="27"/>
      <c r="G685" s="30"/>
      <c r="H685" s="30"/>
      <c r="I685" s="27"/>
      <c r="J685" s="27"/>
      <c r="K685" s="27"/>
      <c r="L685" s="29"/>
      <c r="M685" s="27"/>
      <c r="N685" s="31" t="str">
        <f aca="false">IF(E685="","",EOMONTH(E685,0))</f>
        <v/>
      </c>
      <c r="O685" s="32" t="str">
        <f aca="false">IF(E685="","",EOMONTH(E685,0)+Parameter!$B$5)</f>
        <v/>
      </c>
      <c r="P685" s="32" t="str">
        <f aca="false">IF(E685="","",EOMONTH(E685,Parameter!$B$4))</f>
        <v/>
      </c>
      <c r="Q685" s="33" t="str">
        <f aca="false">IF(OR(E685="",L685&lt;&gt;""),"",P685-Parameter!$B$9)</f>
        <v/>
      </c>
      <c r="R685" s="34" t="str">
        <f aca="false">IF(OR(G685="",G685=0,H685=""),"",H685/G685)</f>
        <v/>
      </c>
      <c r="S685" s="35" t="str">
        <f aca="false">IF(C685="","",IFERROR(INDEX('Validasi Vendor'!$J$5:$J$505,MATCH(C685,'Validasi Vendor'!$C$5:$C$505,0)),"Belum terdaftar"))</f>
        <v/>
      </c>
      <c r="T685" s="35" t="str">
        <f aca="false">IF(E685="","",IF(L685&lt;&gt;"",IF(EOMONTH(L685,0)&gt;P685,"Dikreditkan lewat batas: periksa","Sudah dikreditkan"),IF(S685&lt;&gt;"Boleh diproses","Titik 1: periksa status vendor",IF(OR(I685&lt;&gt;"Cocok",J685&lt;&gt;"Valid"),"Titik 3: faktur bermasalah",IF(K685="Ya","Titik 2: periksa pembebanan biaya",IF(Q685&lt;0,"Titik 2: lewat batas kredit",IF(Q685&lt;=Parameter!$B$6,"Titik 2: segera kreditkan","Siap dikreditkan")))))))</f>
        <v/>
      </c>
    </row>
    <row r="686" customFormat="false" ht="15" hidden="false" customHeight="false" outlineLevel="0" collapsed="false">
      <c r="A686" s="27"/>
      <c r="B686" s="27"/>
      <c r="C686" s="28"/>
      <c r="D686" s="28"/>
      <c r="E686" s="29"/>
      <c r="F686" s="27"/>
      <c r="G686" s="30"/>
      <c r="H686" s="30"/>
      <c r="I686" s="27"/>
      <c r="J686" s="27"/>
      <c r="K686" s="27"/>
      <c r="L686" s="29"/>
      <c r="M686" s="27"/>
      <c r="N686" s="31" t="str">
        <f aca="false">IF(E686="","",EOMONTH(E686,0))</f>
        <v/>
      </c>
      <c r="O686" s="32" t="str">
        <f aca="false">IF(E686="","",EOMONTH(E686,0)+Parameter!$B$5)</f>
        <v/>
      </c>
      <c r="P686" s="32" t="str">
        <f aca="false">IF(E686="","",EOMONTH(E686,Parameter!$B$4))</f>
        <v/>
      </c>
      <c r="Q686" s="33" t="str">
        <f aca="false">IF(OR(E686="",L686&lt;&gt;""),"",P686-Parameter!$B$9)</f>
        <v/>
      </c>
      <c r="R686" s="34" t="str">
        <f aca="false">IF(OR(G686="",G686=0,H686=""),"",H686/G686)</f>
        <v/>
      </c>
      <c r="S686" s="35" t="str">
        <f aca="false">IF(C686="","",IFERROR(INDEX('Validasi Vendor'!$J$5:$J$505,MATCH(C686,'Validasi Vendor'!$C$5:$C$505,0)),"Belum terdaftar"))</f>
        <v/>
      </c>
      <c r="T686" s="35" t="str">
        <f aca="false">IF(E686="","",IF(L686&lt;&gt;"",IF(EOMONTH(L686,0)&gt;P686,"Dikreditkan lewat batas: periksa","Sudah dikreditkan"),IF(S686&lt;&gt;"Boleh diproses","Titik 1: periksa status vendor",IF(OR(I686&lt;&gt;"Cocok",J686&lt;&gt;"Valid"),"Titik 3: faktur bermasalah",IF(K686="Ya","Titik 2: periksa pembebanan biaya",IF(Q686&lt;0,"Titik 2: lewat batas kredit",IF(Q686&lt;=Parameter!$B$6,"Titik 2: segera kreditkan","Siap dikreditkan")))))))</f>
        <v/>
      </c>
    </row>
    <row r="687" customFormat="false" ht="15" hidden="false" customHeight="false" outlineLevel="0" collapsed="false">
      <c r="A687" s="27"/>
      <c r="B687" s="27"/>
      <c r="C687" s="28"/>
      <c r="D687" s="28"/>
      <c r="E687" s="29"/>
      <c r="F687" s="27"/>
      <c r="G687" s="30"/>
      <c r="H687" s="30"/>
      <c r="I687" s="27"/>
      <c r="J687" s="27"/>
      <c r="K687" s="27"/>
      <c r="L687" s="29"/>
      <c r="M687" s="27"/>
      <c r="N687" s="31" t="str">
        <f aca="false">IF(E687="","",EOMONTH(E687,0))</f>
        <v/>
      </c>
      <c r="O687" s="32" t="str">
        <f aca="false">IF(E687="","",EOMONTH(E687,0)+Parameter!$B$5)</f>
        <v/>
      </c>
      <c r="P687" s="32" t="str">
        <f aca="false">IF(E687="","",EOMONTH(E687,Parameter!$B$4))</f>
        <v/>
      </c>
      <c r="Q687" s="33" t="str">
        <f aca="false">IF(OR(E687="",L687&lt;&gt;""),"",P687-Parameter!$B$9)</f>
        <v/>
      </c>
      <c r="R687" s="34" t="str">
        <f aca="false">IF(OR(G687="",G687=0,H687=""),"",H687/G687)</f>
        <v/>
      </c>
      <c r="S687" s="35" t="str">
        <f aca="false">IF(C687="","",IFERROR(INDEX('Validasi Vendor'!$J$5:$J$505,MATCH(C687,'Validasi Vendor'!$C$5:$C$505,0)),"Belum terdaftar"))</f>
        <v/>
      </c>
      <c r="T687" s="35" t="str">
        <f aca="false">IF(E687="","",IF(L687&lt;&gt;"",IF(EOMONTH(L687,0)&gt;P687,"Dikreditkan lewat batas: periksa","Sudah dikreditkan"),IF(S687&lt;&gt;"Boleh diproses","Titik 1: periksa status vendor",IF(OR(I687&lt;&gt;"Cocok",J687&lt;&gt;"Valid"),"Titik 3: faktur bermasalah",IF(K687="Ya","Titik 2: periksa pembebanan biaya",IF(Q687&lt;0,"Titik 2: lewat batas kredit",IF(Q687&lt;=Parameter!$B$6,"Titik 2: segera kreditkan","Siap dikreditkan")))))))</f>
        <v/>
      </c>
    </row>
    <row r="688" customFormat="false" ht="15" hidden="false" customHeight="false" outlineLevel="0" collapsed="false">
      <c r="A688" s="27"/>
      <c r="B688" s="27"/>
      <c r="C688" s="28"/>
      <c r="D688" s="28"/>
      <c r="E688" s="29"/>
      <c r="F688" s="27"/>
      <c r="G688" s="30"/>
      <c r="H688" s="30"/>
      <c r="I688" s="27"/>
      <c r="J688" s="27"/>
      <c r="K688" s="27"/>
      <c r="L688" s="29"/>
      <c r="M688" s="27"/>
      <c r="N688" s="31" t="str">
        <f aca="false">IF(E688="","",EOMONTH(E688,0))</f>
        <v/>
      </c>
      <c r="O688" s="32" t="str">
        <f aca="false">IF(E688="","",EOMONTH(E688,0)+Parameter!$B$5)</f>
        <v/>
      </c>
      <c r="P688" s="32" t="str">
        <f aca="false">IF(E688="","",EOMONTH(E688,Parameter!$B$4))</f>
        <v/>
      </c>
      <c r="Q688" s="33" t="str">
        <f aca="false">IF(OR(E688="",L688&lt;&gt;""),"",P688-Parameter!$B$9)</f>
        <v/>
      </c>
      <c r="R688" s="34" t="str">
        <f aca="false">IF(OR(G688="",G688=0,H688=""),"",H688/G688)</f>
        <v/>
      </c>
      <c r="S688" s="35" t="str">
        <f aca="false">IF(C688="","",IFERROR(INDEX('Validasi Vendor'!$J$5:$J$505,MATCH(C688,'Validasi Vendor'!$C$5:$C$505,0)),"Belum terdaftar"))</f>
        <v/>
      </c>
      <c r="T688" s="35" t="str">
        <f aca="false">IF(E688="","",IF(L688&lt;&gt;"",IF(EOMONTH(L688,0)&gt;P688,"Dikreditkan lewat batas: periksa","Sudah dikreditkan"),IF(S688&lt;&gt;"Boleh diproses","Titik 1: periksa status vendor",IF(OR(I688&lt;&gt;"Cocok",J688&lt;&gt;"Valid"),"Titik 3: faktur bermasalah",IF(K688="Ya","Titik 2: periksa pembebanan biaya",IF(Q688&lt;0,"Titik 2: lewat batas kredit",IF(Q688&lt;=Parameter!$B$6,"Titik 2: segera kreditkan","Siap dikreditkan")))))))</f>
        <v/>
      </c>
    </row>
    <row r="689" customFormat="false" ht="15" hidden="false" customHeight="false" outlineLevel="0" collapsed="false">
      <c r="A689" s="27"/>
      <c r="B689" s="27"/>
      <c r="C689" s="28"/>
      <c r="D689" s="28"/>
      <c r="E689" s="29"/>
      <c r="F689" s="27"/>
      <c r="G689" s="30"/>
      <c r="H689" s="30"/>
      <c r="I689" s="27"/>
      <c r="J689" s="27"/>
      <c r="K689" s="27"/>
      <c r="L689" s="29"/>
      <c r="M689" s="27"/>
      <c r="N689" s="31" t="str">
        <f aca="false">IF(E689="","",EOMONTH(E689,0))</f>
        <v/>
      </c>
      <c r="O689" s="32" t="str">
        <f aca="false">IF(E689="","",EOMONTH(E689,0)+Parameter!$B$5)</f>
        <v/>
      </c>
      <c r="P689" s="32" t="str">
        <f aca="false">IF(E689="","",EOMONTH(E689,Parameter!$B$4))</f>
        <v/>
      </c>
      <c r="Q689" s="33" t="str">
        <f aca="false">IF(OR(E689="",L689&lt;&gt;""),"",P689-Parameter!$B$9)</f>
        <v/>
      </c>
      <c r="R689" s="34" t="str">
        <f aca="false">IF(OR(G689="",G689=0,H689=""),"",H689/G689)</f>
        <v/>
      </c>
      <c r="S689" s="35" t="str">
        <f aca="false">IF(C689="","",IFERROR(INDEX('Validasi Vendor'!$J$5:$J$505,MATCH(C689,'Validasi Vendor'!$C$5:$C$505,0)),"Belum terdaftar"))</f>
        <v/>
      </c>
      <c r="T689" s="35" t="str">
        <f aca="false">IF(E689="","",IF(L689&lt;&gt;"",IF(EOMONTH(L689,0)&gt;P689,"Dikreditkan lewat batas: periksa","Sudah dikreditkan"),IF(S689&lt;&gt;"Boleh diproses","Titik 1: periksa status vendor",IF(OR(I689&lt;&gt;"Cocok",J689&lt;&gt;"Valid"),"Titik 3: faktur bermasalah",IF(K689="Ya","Titik 2: periksa pembebanan biaya",IF(Q689&lt;0,"Titik 2: lewat batas kredit",IF(Q689&lt;=Parameter!$B$6,"Titik 2: segera kreditkan","Siap dikreditkan")))))))</f>
        <v/>
      </c>
    </row>
    <row r="690" customFormat="false" ht="15" hidden="false" customHeight="false" outlineLevel="0" collapsed="false">
      <c r="A690" s="27"/>
      <c r="B690" s="27"/>
      <c r="C690" s="28"/>
      <c r="D690" s="28"/>
      <c r="E690" s="29"/>
      <c r="F690" s="27"/>
      <c r="G690" s="30"/>
      <c r="H690" s="30"/>
      <c r="I690" s="27"/>
      <c r="J690" s="27"/>
      <c r="K690" s="27"/>
      <c r="L690" s="29"/>
      <c r="M690" s="27"/>
      <c r="N690" s="31" t="str">
        <f aca="false">IF(E690="","",EOMONTH(E690,0))</f>
        <v/>
      </c>
      <c r="O690" s="32" t="str">
        <f aca="false">IF(E690="","",EOMONTH(E690,0)+Parameter!$B$5)</f>
        <v/>
      </c>
      <c r="P690" s="32" t="str">
        <f aca="false">IF(E690="","",EOMONTH(E690,Parameter!$B$4))</f>
        <v/>
      </c>
      <c r="Q690" s="33" t="str">
        <f aca="false">IF(OR(E690="",L690&lt;&gt;""),"",P690-Parameter!$B$9)</f>
        <v/>
      </c>
      <c r="R690" s="34" t="str">
        <f aca="false">IF(OR(G690="",G690=0,H690=""),"",H690/G690)</f>
        <v/>
      </c>
      <c r="S690" s="35" t="str">
        <f aca="false">IF(C690="","",IFERROR(INDEX('Validasi Vendor'!$J$5:$J$505,MATCH(C690,'Validasi Vendor'!$C$5:$C$505,0)),"Belum terdaftar"))</f>
        <v/>
      </c>
      <c r="T690" s="35" t="str">
        <f aca="false">IF(E690="","",IF(L690&lt;&gt;"",IF(EOMONTH(L690,0)&gt;P690,"Dikreditkan lewat batas: periksa","Sudah dikreditkan"),IF(S690&lt;&gt;"Boleh diproses","Titik 1: periksa status vendor",IF(OR(I690&lt;&gt;"Cocok",J690&lt;&gt;"Valid"),"Titik 3: faktur bermasalah",IF(K690="Ya","Titik 2: periksa pembebanan biaya",IF(Q690&lt;0,"Titik 2: lewat batas kredit",IF(Q690&lt;=Parameter!$B$6,"Titik 2: segera kreditkan","Siap dikreditkan")))))))</f>
        <v/>
      </c>
    </row>
    <row r="691" customFormat="false" ht="15" hidden="false" customHeight="false" outlineLevel="0" collapsed="false">
      <c r="A691" s="27"/>
      <c r="B691" s="27"/>
      <c r="C691" s="28"/>
      <c r="D691" s="28"/>
      <c r="E691" s="29"/>
      <c r="F691" s="27"/>
      <c r="G691" s="30"/>
      <c r="H691" s="30"/>
      <c r="I691" s="27"/>
      <c r="J691" s="27"/>
      <c r="K691" s="27"/>
      <c r="L691" s="29"/>
      <c r="M691" s="27"/>
      <c r="N691" s="31" t="str">
        <f aca="false">IF(E691="","",EOMONTH(E691,0))</f>
        <v/>
      </c>
      <c r="O691" s="32" t="str">
        <f aca="false">IF(E691="","",EOMONTH(E691,0)+Parameter!$B$5)</f>
        <v/>
      </c>
      <c r="P691" s="32" t="str">
        <f aca="false">IF(E691="","",EOMONTH(E691,Parameter!$B$4))</f>
        <v/>
      </c>
      <c r="Q691" s="33" t="str">
        <f aca="false">IF(OR(E691="",L691&lt;&gt;""),"",P691-Parameter!$B$9)</f>
        <v/>
      </c>
      <c r="R691" s="34" t="str">
        <f aca="false">IF(OR(G691="",G691=0,H691=""),"",H691/G691)</f>
        <v/>
      </c>
      <c r="S691" s="35" t="str">
        <f aca="false">IF(C691="","",IFERROR(INDEX('Validasi Vendor'!$J$5:$J$505,MATCH(C691,'Validasi Vendor'!$C$5:$C$505,0)),"Belum terdaftar"))</f>
        <v/>
      </c>
      <c r="T691" s="35" t="str">
        <f aca="false">IF(E691="","",IF(L691&lt;&gt;"",IF(EOMONTH(L691,0)&gt;P691,"Dikreditkan lewat batas: periksa","Sudah dikreditkan"),IF(S691&lt;&gt;"Boleh diproses","Titik 1: periksa status vendor",IF(OR(I691&lt;&gt;"Cocok",J691&lt;&gt;"Valid"),"Titik 3: faktur bermasalah",IF(K691="Ya","Titik 2: periksa pembebanan biaya",IF(Q691&lt;0,"Titik 2: lewat batas kredit",IF(Q691&lt;=Parameter!$B$6,"Titik 2: segera kreditkan","Siap dikreditkan")))))))</f>
        <v/>
      </c>
    </row>
    <row r="692" customFormat="false" ht="15" hidden="false" customHeight="false" outlineLevel="0" collapsed="false">
      <c r="A692" s="27"/>
      <c r="B692" s="27"/>
      <c r="C692" s="28"/>
      <c r="D692" s="28"/>
      <c r="E692" s="29"/>
      <c r="F692" s="27"/>
      <c r="G692" s="30"/>
      <c r="H692" s="30"/>
      <c r="I692" s="27"/>
      <c r="J692" s="27"/>
      <c r="K692" s="27"/>
      <c r="L692" s="29"/>
      <c r="M692" s="27"/>
      <c r="N692" s="31" t="str">
        <f aca="false">IF(E692="","",EOMONTH(E692,0))</f>
        <v/>
      </c>
      <c r="O692" s="32" t="str">
        <f aca="false">IF(E692="","",EOMONTH(E692,0)+Parameter!$B$5)</f>
        <v/>
      </c>
      <c r="P692" s="32" t="str">
        <f aca="false">IF(E692="","",EOMONTH(E692,Parameter!$B$4))</f>
        <v/>
      </c>
      <c r="Q692" s="33" t="str">
        <f aca="false">IF(OR(E692="",L692&lt;&gt;""),"",P692-Parameter!$B$9)</f>
        <v/>
      </c>
      <c r="R692" s="34" t="str">
        <f aca="false">IF(OR(G692="",G692=0,H692=""),"",H692/G692)</f>
        <v/>
      </c>
      <c r="S692" s="35" t="str">
        <f aca="false">IF(C692="","",IFERROR(INDEX('Validasi Vendor'!$J$5:$J$505,MATCH(C692,'Validasi Vendor'!$C$5:$C$505,0)),"Belum terdaftar"))</f>
        <v/>
      </c>
      <c r="T692" s="35" t="str">
        <f aca="false">IF(E692="","",IF(L692&lt;&gt;"",IF(EOMONTH(L692,0)&gt;P692,"Dikreditkan lewat batas: periksa","Sudah dikreditkan"),IF(S692&lt;&gt;"Boleh diproses","Titik 1: periksa status vendor",IF(OR(I692&lt;&gt;"Cocok",J692&lt;&gt;"Valid"),"Titik 3: faktur bermasalah",IF(K692="Ya","Titik 2: periksa pembebanan biaya",IF(Q692&lt;0,"Titik 2: lewat batas kredit",IF(Q692&lt;=Parameter!$B$6,"Titik 2: segera kreditkan","Siap dikreditkan")))))))</f>
        <v/>
      </c>
    </row>
    <row r="693" customFormat="false" ht="15" hidden="false" customHeight="false" outlineLevel="0" collapsed="false">
      <c r="A693" s="27"/>
      <c r="B693" s="27"/>
      <c r="C693" s="28"/>
      <c r="D693" s="28"/>
      <c r="E693" s="29"/>
      <c r="F693" s="27"/>
      <c r="G693" s="30"/>
      <c r="H693" s="30"/>
      <c r="I693" s="27"/>
      <c r="J693" s="27"/>
      <c r="K693" s="27"/>
      <c r="L693" s="29"/>
      <c r="M693" s="27"/>
      <c r="N693" s="31" t="str">
        <f aca="false">IF(E693="","",EOMONTH(E693,0))</f>
        <v/>
      </c>
      <c r="O693" s="32" t="str">
        <f aca="false">IF(E693="","",EOMONTH(E693,0)+Parameter!$B$5)</f>
        <v/>
      </c>
      <c r="P693" s="32" t="str">
        <f aca="false">IF(E693="","",EOMONTH(E693,Parameter!$B$4))</f>
        <v/>
      </c>
      <c r="Q693" s="33" t="str">
        <f aca="false">IF(OR(E693="",L693&lt;&gt;""),"",P693-Parameter!$B$9)</f>
        <v/>
      </c>
      <c r="R693" s="34" t="str">
        <f aca="false">IF(OR(G693="",G693=0,H693=""),"",H693/G693)</f>
        <v/>
      </c>
      <c r="S693" s="35" t="str">
        <f aca="false">IF(C693="","",IFERROR(INDEX('Validasi Vendor'!$J$5:$J$505,MATCH(C693,'Validasi Vendor'!$C$5:$C$505,0)),"Belum terdaftar"))</f>
        <v/>
      </c>
      <c r="T693" s="35" t="str">
        <f aca="false">IF(E693="","",IF(L693&lt;&gt;"",IF(EOMONTH(L693,0)&gt;P693,"Dikreditkan lewat batas: periksa","Sudah dikreditkan"),IF(S693&lt;&gt;"Boleh diproses","Titik 1: periksa status vendor",IF(OR(I693&lt;&gt;"Cocok",J693&lt;&gt;"Valid"),"Titik 3: faktur bermasalah",IF(K693="Ya","Titik 2: periksa pembebanan biaya",IF(Q693&lt;0,"Titik 2: lewat batas kredit",IF(Q693&lt;=Parameter!$B$6,"Titik 2: segera kreditkan","Siap dikreditkan")))))))</f>
        <v/>
      </c>
    </row>
    <row r="694" customFormat="false" ht="15" hidden="false" customHeight="false" outlineLevel="0" collapsed="false">
      <c r="A694" s="27"/>
      <c r="B694" s="27"/>
      <c r="C694" s="28"/>
      <c r="D694" s="28"/>
      <c r="E694" s="29"/>
      <c r="F694" s="27"/>
      <c r="G694" s="30"/>
      <c r="H694" s="30"/>
      <c r="I694" s="27"/>
      <c r="J694" s="27"/>
      <c r="K694" s="27"/>
      <c r="L694" s="29"/>
      <c r="M694" s="27"/>
      <c r="N694" s="31" t="str">
        <f aca="false">IF(E694="","",EOMONTH(E694,0))</f>
        <v/>
      </c>
      <c r="O694" s="32" t="str">
        <f aca="false">IF(E694="","",EOMONTH(E694,0)+Parameter!$B$5)</f>
        <v/>
      </c>
      <c r="P694" s="32" t="str">
        <f aca="false">IF(E694="","",EOMONTH(E694,Parameter!$B$4))</f>
        <v/>
      </c>
      <c r="Q694" s="33" t="str">
        <f aca="false">IF(OR(E694="",L694&lt;&gt;""),"",P694-Parameter!$B$9)</f>
        <v/>
      </c>
      <c r="R694" s="34" t="str">
        <f aca="false">IF(OR(G694="",G694=0,H694=""),"",H694/G694)</f>
        <v/>
      </c>
      <c r="S694" s="35" t="str">
        <f aca="false">IF(C694="","",IFERROR(INDEX('Validasi Vendor'!$J$5:$J$505,MATCH(C694,'Validasi Vendor'!$C$5:$C$505,0)),"Belum terdaftar"))</f>
        <v/>
      </c>
      <c r="T694" s="35" t="str">
        <f aca="false">IF(E694="","",IF(L694&lt;&gt;"",IF(EOMONTH(L694,0)&gt;P694,"Dikreditkan lewat batas: periksa","Sudah dikreditkan"),IF(S694&lt;&gt;"Boleh diproses","Titik 1: periksa status vendor",IF(OR(I694&lt;&gt;"Cocok",J694&lt;&gt;"Valid"),"Titik 3: faktur bermasalah",IF(K694="Ya","Titik 2: periksa pembebanan biaya",IF(Q694&lt;0,"Titik 2: lewat batas kredit",IF(Q694&lt;=Parameter!$B$6,"Titik 2: segera kreditkan","Siap dikreditkan")))))))</f>
        <v/>
      </c>
    </row>
    <row r="695" customFormat="false" ht="15" hidden="false" customHeight="false" outlineLevel="0" collapsed="false">
      <c r="A695" s="27"/>
      <c r="B695" s="27"/>
      <c r="C695" s="28"/>
      <c r="D695" s="28"/>
      <c r="E695" s="29"/>
      <c r="F695" s="27"/>
      <c r="G695" s="30"/>
      <c r="H695" s="30"/>
      <c r="I695" s="27"/>
      <c r="J695" s="27"/>
      <c r="K695" s="27"/>
      <c r="L695" s="29"/>
      <c r="M695" s="27"/>
      <c r="N695" s="31" t="str">
        <f aca="false">IF(E695="","",EOMONTH(E695,0))</f>
        <v/>
      </c>
      <c r="O695" s="32" t="str">
        <f aca="false">IF(E695="","",EOMONTH(E695,0)+Parameter!$B$5)</f>
        <v/>
      </c>
      <c r="P695" s="32" t="str">
        <f aca="false">IF(E695="","",EOMONTH(E695,Parameter!$B$4))</f>
        <v/>
      </c>
      <c r="Q695" s="33" t="str">
        <f aca="false">IF(OR(E695="",L695&lt;&gt;""),"",P695-Parameter!$B$9)</f>
        <v/>
      </c>
      <c r="R695" s="34" t="str">
        <f aca="false">IF(OR(G695="",G695=0,H695=""),"",H695/G695)</f>
        <v/>
      </c>
      <c r="S695" s="35" t="str">
        <f aca="false">IF(C695="","",IFERROR(INDEX('Validasi Vendor'!$J$5:$J$505,MATCH(C695,'Validasi Vendor'!$C$5:$C$505,0)),"Belum terdaftar"))</f>
        <v/>
      </c>
      <c r="T695" s="35" t="str">
        <f aca="false">IF(E695="","",IF(L695&lt;&gt;"",IF(EOMONTH(L695,0)&gt;P695,"Dikreditkan lewat batas: periksa","Sudah dikreditkan"),IF(S695&lt;&gt;"Boleh diproses","Titik 1: periksa status vendor",IF(OR(I695&lt;&gt;"Cocok",J695&lt;&gt;"Valid"),"Titik 3: faktur bermasalah",IF(K695="Ya","Titik 2: periksa pembebanan biaya",IF(Q695&lt;0,"Titik 2: lewat batas kredit",IF(Q695&lt;=Parameter!$B$6,"Titik 2: segera kreditkan","Siap dikreditkan")))))))</f>
        <v/>
      </c>
    </row>
    <row r="696" customFormat="false" ht="15" hidden="false" customHeight="false" outlineLevel="0" collapsed="false">
      <c r="A696" s="27"/>
      <c r="B696" s="27"/>
      <c r="C696" s="28"/>
      <c r="D696" s="28"/>
      <c r="E696" s="29"/>
      <c r="F696" s="27"/>
      <c r="G696" s="30"/>
      <c r="H696" s="30"/>
      <c r="I696" s="27"/>
      <c r="J696" s="27"/>
      <c r="K696" s="27"/>
      <c r="L696" s="29"/>
      <c r="M696" s="27"/>
      <c r="N696" s="31" t="str">
        <f aca="false">IF(E696="","",EOMONTH(E696,0))</f>
        <v/>
      </c>
      <c r="O696" s="32" t="str">
        <f aca="false">IF(E696="","",EOMONTH(E696,0)+Parameter!$B$5)</f>
        <v/>
      </c>
      <c r="P696" s="32" t="str">
        <f aca="false">IF(E696="","",EOMONTH(E696,Parameter!$B$4))</f>
        <v/>
      </c>
      <c r="Q696" s="33" t="str">
        <f aca="false">IF(OR(E696="",L696&lt;&gt;""),"",P696-Parameter!$B$9)</f>
        <v/>
      </c>
      <c r="R696" s="34" t="str">
        <f aca="false">IF(OR(G696="",G696=0,H696=""),"",H696/G696)</f>
        <v/>
      </c>
      <c r="S696" s="35" t="str">
        <f aca="false">IF(C696="","",IFERROR(INDEX('Validasi Vendor'!$J$5:$J$505,MATCH(C696,'Validasi Vendor'!$C$5:$C$505,0)),"Belum terdaftar"))</f>
        <v/>
      </c>
      <c r="T696" s="35" t="str">
        <f aca="false">IF(E696="","",IF(L696&lt;&gt;"",IF(EOMONTH(L696,0)&gt;P696,"Dikreditkan lewat batas: periksa","Sudah dikreditkan"),IF(S696&lt;&gt;"Boleh diproses","Titik 1: periksa status vendor",IF(OR(I696&lt;&gt;"Cocok",J696&lt;&gt;"Valid"),"Titik 3: faktur bermasalah",IF(K696="Ya","Titik 2: periksa pembebanan biaya",IF(Q696&lt;0,"Titik 2: lewat batas kredit",IF(Q696&lt;=Parameter!$B$6,"Titik 2: segera kreditkan","Siap dikreditkan")))))))</f>
        <v/>
      </c>
    </row>
    <row r="697" customFormat="false" ht="15" hidden="false" customHeight="false" outlineLevel="0" collapsed="false">
      <c r="A697" s="27"/>
      <c r="B697" s="27"/>
      <c r="C697" s="28"/>
      <c r="D697" s="28"/>
      <c r="E697" s="29"/>
      <c r="F697" s="27"/>
      <c r="G697" s="30"/>
      <c r="H697" s="30"/>
      <c r="I697" s="27"/>
      <c r="J697" s="27"/>
      <c r="K697" s="27"/>
      <c r="L697" s="29"/>
      <c r="M697" s="27"/>
      <c r="N697" s="31" t="str">
        <f aca="false">IF(E697="","",EOMONTH(E697,0))</f>
        <v/>
      </c>
      <c r="O697" s="32" t="str">
        <f aca="false">IF(E697="","",EOMONTH(E697,0)+Parameter!$B$5)</f>
        <v/>
      </c>
      <c r="P697" s="32" t="str">
        <f aca="false">IF(E697="","",EOMONTH(E697,Parameter!$B$4))</f>
        <v/>
      </c>
      <c r="Q697" s="33" t="str">
        <f aca="false">IF(OR(E697="",L697&lt;&gt;""),"",P697-Parameter!$B$9)</f>
        <v/>
      </c>
      <c r="R697" s="34" t="str">
        <f aca="false">IF(OR(G697="",G697=0,H697=""),"",H697/G697)</f>
        <v/>
      </c>
      <c r="S697" s="35" t="str">
        <f aca="false">IF(C697="","",IFERROR(INDEX('Validasi Vendor'!$J$5:$J$505,MATCH(C697,'Validasi Vendor'!$C$5:$C$505,0)),"Belum terdaftar"))</f>
        <v/>
      </c>
      <c r="T697" s="35" t="str">
        <f aca="false">IF(E697="","",IF(L697&lt;&gt;"",IF(EOMONTH(L697,0)&gt;P697,"Dikreditkan lewat batas: periksa","Sudah dikreditkan"),IF(S697&lt;&gt;"Boleh diproses","Titik 1: periksa status vendor",IF(OR(I697&lt;&gt;"Cocok",J697&lt;&gt;"Valid"),"Titik 3: faktur bermasalah",IF(K697="Ya","Titik 2: periksa pembebanan biaya",IF(Q697&lt;0,"Titik 2: lewat batas kredit",IF(Q697&lt;=Parameter!$B$6,"Titik 2: segera kreditkan","Siap dikreditkan")))))))</f>
        <v/>
      </c>
    </row>
    <row r="698" customFormat="false" ht="15" hidden="false" customHeight="false" outlineLevel="0" collapsed="false">
      <c r="A698" s="27"/>
      <c r="B698" s="27"/>
      <c r="C698" s="28"/>
      <c r="D698" s="28"/>
      <c r="E698" s="29"/>
      <c r="F698" s="27"/>
      <c r="G698" s="30"/>
      <c r="H698" s="30"/>
      <c r="I698" s="27"/>
      <c r="J698" s="27"/>
      <c r="K698" s="27"/>
      <c r="L698" s="29"/>
      <c r="M698" s="27"/>
      <c r="N698" s="31" t="str">
        <f aca="false">IF(E698="","",EOMONTH(E698,0))</f>
        <v/>
      </c>
      <c r="O698" s="32" t="str">
        <f aca="false">IF(E698="","",EOMONTH(E698,0)+Parameter!$B$5)</f>
        <v/>
      </c>
      <c r="P698" s="32" t="str">
        <f aca="false">IF(E698="","",EOMONTH(E698,Parameter!$B$4))</f>
        <v/>
      </c>
      <c r="Q698" s="33" t="str">
        <f aca="false">IF(OR(E698="",L698&lt;&gt;""),"",P698-Parameter!$B$9)</f>
        <v/>
      </c>
      <c r="R698" s="34" t="str">
        <f aca="false">IF(OR(G698="",G698=0,H698=""),"",H698/G698)</f>
        <v/>
      </c>
      <c r="S698" s="35" t="str">
        <f aca="false">IF(C698="","",IFERROR(INDEX('Validasi Vendor'!$J$5:$J$505,MATCH(C698,'Validasi Vendor'!$C$5:$C$505,0)),"Belum terdaftar"))</f>
        <v/>
      </c>
      <c r="T698" s="35" t="str">
        <f aca="false">IF(E698="","",IF(L698&lt;&gt;"",IF(EOMONTH(L698,0)&gt;P698,"Dikreditkan lewat batas: periksa","Sudah dikreditkan"),IF(S698&lt;&gt;"Boleh diproses","Titik 1: periksa status vendor",IF(OR(I698&lt;&gt;"Cocok",J698&lt;&gt;"Valid"),"Titik 3: faktur bermasalah",IF(K698="Ya","Titik 2: periksa pembebanan biaya",IF(Q698&lt;0,"Titik 2: lewat batas kredit",IF(Q698&lt;=Parameter!$B$6,"Titik 2: segera kreditkan","Siap dikreditkan")))))))</f>
        <v/>
      </c>
    </row>
    <row r="699" customFormat="false" ht="15" hidden="false" customHeight="false" outlineLevel="0" collapsed="false">
      <c r="A699" s="27"/>
      <c r="B699" s="27"/>
      <c r="C699" s="28"/>
      <c r="D699" s="28"/>
      <c r="E699" s="29"/>
      <c r="F699" s="27"/>
      <c r="G699" s="30"/>
      <c r="H699" s="30"/>
      <c r="I699" s="27"/>
      <c r="J699" s="27"/>
      <c r="K699" s="27"/>
      <c r="L699" s="29"/>
      <c r="M699" s="27"/>
      <c r="N699" s="31" t="str">
        <f aca="false">IF(E699="","",EOMONTH(E699,0))</f>
        <v/>
      </c>
      <c r="O699" s="32" t="str">
        <f aca="false">IF(E699="","",EOMONTH(E699,0)+Parameter!$B$5)</f>
        <v/>
      </c>
      <c r="P699" s="32" t="str">
        <f aca="false">IF(E699="","",EOMONTH(E699,Parameter!$B$4))</f>
        <v/>
      </c>
      <c r="Q699" s="33" t="str">
        <f aca="false">IF(OR(E699="",L699&lt;&gt;""),"",P699-Parameter!$B$9)</f>
        <v/>
      </c>
      <c r="R699" s="34" t="str">
        <f aca="false">IF(OR(G699="",G699=0,H699=""),"",H699/G699)</f>
        <v/>
      </c>
      <c r="S699" s="35" t="str">
        <f aca="false">IF(C699="","",IFERROR(INDEX('Validasi Vendor'!$J$5:$J$505,MATCH(C699,'Validasi Vendor'!$C$5:$C$505,0)),"Belum terdaftar"))</f>
        <v/>
      </c>
      <c r="T699" s="35" t="str">
        <f aca="false">IF(E699="","",IF(L699&lt;&gt;"",IF(EOMONTH(L699,0)&gt;P699,"Dikreditkan lewat batas: periksa","Sudah dikreditkan"),IF(S699&lt;&gt;"Boleh diproses","Titik 1: periksa status vendor",IF(OR(I699&lt;&gt;"Cocok",J699&lt;&gt;"Valid"),"Titik 3: faktur bermasalah",IF(K699="Ya","Titik 2: periksa pembebanan biaya",IF(Q699&lt;0,"Titik 2: lewat batas kredit",IF(Q699&lt;=Parameter!$B$6,"Titik 2: segera kreditkan","Siap dikreditkan")))))))</f>
        <v/>
      </c>
    </row>
    <row r="700" customFormat="false" ht="15" hidden="false" customHeight="false" outlineLevel="0" collapsed="false">
      <c r="A700" s="27"/>
      <c r="B700" s="27"/>
      <c r="C700" s="28"/>
      <c r="D700" s="28"/>
      <c r="E700" s="29"/>
      <c r="F700" s="27"/>
      <c r="G700" s="30"/>
      <c r="H700" s="30"/>
      <c r="I700" s="27"/>
      <c r="J700" s="27"/>
      <c r="K700" s="27"/>
      <c r="L700" s="29"/>
      <c r="M700" s="27"/>
      <c r="N700" s="31" t="str">
        <f aca="false">IF(E700="","",EOMONTH(E700,0))</f>
        <v/>
      </c>
      <c r="O700" s="32" t="str">
        <f aca="false">IF(E700="","",EOMONTH(E700,0)+Parameter!$B$5)</f>
        <v/>
      </c>
      <c r="P700" s="32" t="str">
        <f aca="false">IF(E700="","",EOMONTH(E700,Parameter!$B$4))</f>
        <v/>
      </c>
      <c r="Q700" s="33" t="str">
        <f aca="false">IF(OR(E700="",L700&lt;&gt;""),"",P700-Parameter!$B$9)</f>
        <v/>
      </c>
      <c r="R700" s="34" t="str">
        <f aca="false">IF(OR(G700="",G700=0,H700=""),"",H700/G700)</f>
        <v/>
      </c>
      <c r="S700" s="35" t="str">
        <f aca="false">IF(C700="","",IFERROR(INDEX('Validasi Vendor'!$J$5:$J$505,MATCH(C700,'Validasi Vendor'!$C$5:$C$505,0)),"Belum terdaftar"))</f>
        <v/>
      </c>
      <c r="T700" s="35" t="str">
        <f aca="false">IF(E700="","",IF(L700&lt;&gt;"",IF(EOMONTH(L700,0)&gt;P700,"Dikreditkan lewat batas: periksa","Sudah dikreditkan"),IF(S700&lt;&gt;"Boleh diproses","Titik 1: periksa status vendor",IF(OR(I700&lt;&gt;"Cocok",J700&lt;&gt;"Valid"),"Titik 3: faktur bermasalah",IF(K700="Ya","Titik 2: periksa pembebanan biaya",IF(Q700&lt;0,"Titik 2: lewat batas kredit",IF(Q700&lt;=Parameter!$B$6,"Titik 2: segera kreditkan","Siap dikreditkan")))))))</f>
        <v/>
      </c>
    </row>
    <row r="701" customFormat="false" ht="15" hidden="false" customHeight="false" outlineLevel="0" collapsed="false">
      <c r="A701" s="27"/>
      <c r="B701" s="27"/>
      <c r="C701" s="28"/>
      <c r="D701" s="28"/>
      <c r="E701" s="29"/>
      <c r="F701" s="27"/>
      <c r="G701" s="30"/>
      <c r="H701" s="30"/>
      <c r="I701" s="27"/>
      <c r="J701" s="27"/>
      <c r="K701" s="27"/>
      <c r="L701" s="29"/>
      <c r="M701" s="27"/>
      <c r="N701" s="31" t="str">
        <f aca="false">IF(E701="","",EOMONTH(E701,0))</f>
        <v/>
      </c>
      <c r="O701" s="32" t="str">
        <f aca="false">IF(E701="","",EOMONTH(E701,0)+Parameter!$B$5)</f>
        <v/>
      </c>
      <c r="P701" s="32" t="str">
        <f aca="false">IF(E701="","",EOMONTH(E701,Parameter!$B$4))</f>
        <v/>
      </c>
      <c r="Q701" s="33" t="str">
        <f aca="false">IF(OR(E701="",L701&lt;&gt;""),"",P701-Parameter!$B$9)</f>
        <v/>
      </c>
      <c r="R701" s="34" t="str">
        <f aca="false">IF(OR(G701="",G701=0,H701=""),"",H701/G701)</f>
        <v/>
      </c>
      <c r="S701" s="35" t="str">
        <f aca="false">IF(C701="","",IFERROR(INDEX('Validasi Vendor'!$J$5:$J$505,MATCH(C701,'Validasi Vendor'!$C$5:$C$505,0)),"Belum terdaftar"))</f>
        <v/>
      </c>
      <c r="T701" s="35" t="str">
        <f aca="false">IF(E701="","",IF(L701&lt;&gt;"",IF(EOMONTH(L701,0)&gt;P701,"Dikreditkan lewat batas: periksa","Sudah dikreditkan"),IF(S701&lt;&gt;"Boleh diproses","Titik 1: periksa status vendor",IF(OR(I701&lt;&gt;"Cocok",J701&lt;&gt;"Valid"),"Titik 3: faktur bermasalah",IF(K701="Ya","Titik 2: periksa pembebanan biaya",IF(Q701&lt;0,"Titik 2: lewat batas kredit",IF(Q701&lt;=Parameter!$B$6,"Titik 2: segera kreditkan","Siap dikreditkan")))))))</f>
        <v/>
      </c>
    </row>
    <row r="702" customFormat="false" ht="15" hidden="false" customHeight="false" outlineLevel="0" collapsed="false">
      <c r="A702" s="27"/>
      <c r="B702" s="27"/>
      <c r="C702" s="28"/>
      <c r="D702" s="28"/>
      <c r="E702" s="29"/>
      <c r="F702" s="27"/>
      <c r="G702" s="30"/>
      <c r="H702" s="30"/>
      <c r="I702" s="27"/>
      <c r="J702" s="27"/>
      <c r="K702" s="27"/>
      <c r="L702" s="29"/>
      <c r="M702" s="27"/>
      <c r="N702" s="31" t="str">
        <f aca="false">IF(E702="","",EOMONTH(E702,0))</f>
        <v/>
      </c>
      <c r="O702" s="32" t="str">
        <f aca="false">IF(E702="","",EOMONTH(E702,0)+Parameter!$B$5)</f>
        <v/>
      </c>
      <c r="P702" s="32" t="str">
        <f aca="false">IF(E702="","",EOMONTH(E702,Parameter!$B$4))</f>
        <v/>
      </c>
      <c r="Q702" s="33" t="str">
        <f aca="false">IF(OR(E702="",L702&lt;&gt;""),"",P702-Parameter!$B$9)</f>
        <v/>
      </c>
      <c r="R702" s="34" t="str">
        <f aca="false">IF(OR(G702="",G702=0,H702=""),"",H702/G702)</f>
        <v/>
      </c>
      <c r="S702" s="35" t="str">
        <f aca="false">IF(C702="","",IFERROR(INDEX('Validasi Vendor'!$J$5:$J$505,MATCH(C702,'Validasi Vendor'!$C$5:$C$505,0)),"Belum terdaftar"))</f>
        <v/>
      </c>
      <c r="T702" s="35" t="str">
        <f aca="false">IF(E702="","",IF(L702&lt;&gt;"",IF(EOMONTH(L702,0)&gt;P702,"Dikreditkan lewat batas: periksa","Sudah dikreditkan"),IF(S702&lt;&gt;"Boleh diproses","Titik 1: periksa status vendor",IF(OR(I702&lt;&gt;"Cocok",J702&lt;&gt;"Valid"),"Titik 3: faktur bermasalah",IF(K702="Ya","Titik 2: periksa pembebanan biaya",IF(Q702&lt;0,"Titik 2: lewat batas kredit",IF(Q702&lt;=Parameter!$B$6,"Titik 2: segera kreditkan","Siap dikreditkan")))))))</f>
        <v/>
      </c>
    </row>
    <row r="703" customFormat="false" ht="15" hidden="false" customHeight="false" outlineLevel="0" collapsed="false">
      <c r="A703" s="27"/>
      <c r="B703" s="27"/>
      <c r="C703" s="28"/>
      <c r="D703" s="28"/>
      <c r="E703" s="29"/>
      <c r="F703" s="27"/>
      <c r="G703" s="30"/>
      <c r="H703" s="30"/>
      <c r="I703" s="27"/>
      <c r="J703" s="27"/>
      <c r="K703" s="27"/>
      <c r="L703" s="29"/>
      <c r="M703" s="27"/>
      <c r="N703" s="31" t="str">
        <f aca="false">IF(E703="","",EOMONTH(E703,0))</f>
        <v/>
      </c>
      <c r="O703" s="32" t="str">
        <f aca="false">IF(E703="","",EOMONTH(E703,0)+Parameter!$B$5)</f>
        <v/>
      </c>
      <c r="P703" s="32" t="str">
        <f aca="false">IF(E703="","",EOMONTH(E703,Parameter!$B$4))</f>
        <v/>
      </c>
      <c r="Q703" s="33" t="str">
        <f aca="false">IF(OR(E703="",L703&lt;&gt;""),"",P703-Parameter!$B$9)</f>
        <v/>
      </c>
      <c r="R703" s="34" t="str">
        <f aca="false">IF(OR(G703="",G703=0,H703=""),"",H703/G703)</f>
        <v/>
      </c>
      <c r="S703" s="35" t="str">
        <f aca="false">IF(C703="","",IFERROR(INDEX('Validasi Vendor'!$J$5:$J$505,MATCH(C703,'Validasi Vendor'!$C$5:$C$505,0)),"Belum terdaftar"))</f>
        <v/>
      </c>
      <c r="T703" s="35" t="str">
        <f aca="false">IF(E703="","",IF(L703&lt;&gt;"",IF(EOMONTH(L703,0)&gt;P703,"Dikreditkan lewat batas: periksa","Sudah dikreditkan"),IF(S703&lt;&gt;"Boleh diproses","Titik 1: periksa status vendor",IF(OR(I703&lt;&gt;"Cocok",J703&lt;&gt;"Valid"),"Titik 3: faktur bermasalah",IF(K703="Ya","Titik 2: periksa pembebanan biaya",IF(Q703&lt;0,"Titik 2: lewat batas kredit",IF(Q703&lt;=Parameter!$B$6,"Titik 2: segera kreditkan","Siap dikreditkan")))))))</f>
        <v/>
      </c>
    </row>
    <row r="704" customFormat="false" ht="15" hidden="false" customHeight="false" outlineLevel="0" collapsed="false">
      <c r="A704" s="27"/>
      <c r="B704" s="27"/>
      <c r="C704" s="28"/>
      <c r="D704" s="28"/>
      <c r="E704" s="29"/>
      <c r="F704" s="27"/>
      <c r="G704" s="30"/>
      <c r="H704" s="30"/>
      <c r="I704" s="27"/>
      <c r="J704" s="27"/>
      <c r="K704" s="27"/>
      <c r="L704" s="29"/>
      <c r="M704" s="27"/>
      <c r="N704" s="31" t="str">
        <f aca="false">IF(E704="","",EOMONTH(E704,0))</f>
        <v/>
      </c>
      <c r="O704" s="32" t="str">
        <f aca="false">IF(E704="","",EOMONTH(E704,0)+Parameter!$B$5)</f>
        <v/>
      </c>
      <c r="P704" s="32" t="str">
        <f aca="false">IF(E704="","",EOMONTH(E704,Parameter!$B$4))</f>
        <v/>
      </c>
      <c r="Q704" s="33" t="str">
        <f aca="false">IF(OR(E704="",L704&lt;&gt;""),"",P704-Parameter!$B$9)</f>
        <v/>
      </c>
      <c r="R704" s="34" t="str">
        <f aca="false">IF(OR(G704="",G704=0,H704=""),"",H704/G704)</f>
        <v/>
      </c>
      <c r="S704" s="35" t="str">
        <f aca="false">IF(C704="","",IFERROR(INDEX('Validasi Vendor'!$J$5:$J$505,MATCH(C704,'Validasi Vendor'!$C$5:$C$505,0)),"Belum terdaftar"))</f>
        <v/>
      </c>
      <c r="T704" s="35" t="str">
        <f aca="false">IF(E704="","",IF(L704&lt;&gt;"",IF(EOMONTH(L704,0)&gt;P704,"Dikreditkan lewat batas: periksa","Sudah dikreditkan"),IF(S704&lt;&gt;"Boleh diproses","Titik 1: periksa status vendor",IF(OR(I704&lt;&gt;"Cocok",J704&lt;&gt;"Valid"),"Titik 3: faktur bermasalah",IF(K704="Ya","Titik 2: periksa pembebanan biaya",IF(Q704&lt;0,"Titik 2: lewat batas kredit",IF(Q704&lt;=Parameter!$B$6,"Titik 2: segera kreditkan","Siap dikreditkan")))))))</f>
        <v/>
      </c>
    </row>
    <row r="705" customFormat="false" ht="15" hidden="false" customHeight="false" outlineLevel="0" collapsed="false">
      <c r="A705" s="27"/>
      <c r="B705" s="27"/>
      <c r="C705" s="28"/>
      <c r="D705" s="28"/>
      <c r="E705" s="29"/>
      <c r="F705" s="27"/>
      <c r="G705" s="30"/>
      <c r="H705" s="30"/>
      <c r="I705" s="27"/>
      <c r="J705" s="27"/>
      <c r="K705" s="27"/>
      <c r="L705" s="29"/>
      <c r="M705" s="27"/>
      <c r="N705" s="31" t="str">
        <f aca="false">IF(E705="","",EOMONTH(E705,0))</f>
        <v/>
      </c>
      <c r="O705" s="32" t="str">
        <f aca="false">IF(E705="","",EOMONTH(E705,0)+Parameter!$B$5)</f>
        <v/>
      </c>
      <c r="P705" s="32" t="str">
        <f aca="false">IF(E705="","",EOMONTH(E705,Parameter!$B$4))</f>
        <v/>
      </c>
      <c r="Q705" s="33" t="str">
        <f aca="false">IF(OR(E705="",L705&lt;&gt;""),"",P705-Parameter!$B$9)</f>
        <v/>
      </c>
      <c r="R705" s="34" t="str">
        <f aca="false">IF(OR(G705="",G705=0,H705=""),"",H705/G705)</f>
        <v/>
      </c>
      <c r="S705" s="35" t="str">
        <f aca="false">IF(C705="","",IFERROR(INDEX('Validasi Vendor'!$J$5:$J$505,MATCH(C705,'Validasi Vendor'!$C$5:$C$505,0)),"Belum terdaftar"))</f>
        <v/>
      </c>
      <c r="T705" s="35" t="str">
        <f aca="false">IF(E705="","",IF(L705&lt;&gt;"",IF(EOMONTH(L705,0)&gt;P705,"Dikreditkan lewat batas: periksa","Sudah dikreditkan"),IF(S705&lt;&gt;"Boleh diproses","Titik 1: periksa status vendor",IF(OR(I705&lt;&gt;"Cocok",J705&lt;&gt;"Valid"),"Titik 3: faktur bermasalah",IF(K705="Ya","Titik 2: periksa pembebanan biaya",IF(Q705&lt;0,"Titik 2: lewat batas kredit",IF(Q705&lt;=Parameter!$B$6,"Titik 2: segera kreditkan","Siap dikreditkan")))))))</f>
        <v/>
      </c>
    </row>
    <row r="706" customFormat="false" ht="15" hidden="false" customHeight="false" outlineLevel="0" collapsed="false">
      <c r="A706" s="27"/>
      <c r="B706" s="27"/>
      <c r="C706" s="28"/>
      <c r="D706" s="28"/>
      <c r="E706" s="29"/>
      <c r="F706" s="27"/>
      <c r="G706" s="30"/>
      <c r="H706" s="30"/>
      <c r="I706" s="27"/>
      <c r="J706" s="27"/>
      <c r="K706" s="27"/>
      <c r="L706" s="29"/>
      <c r="M706" s="27"/>
      <c r="N706" s="31" t="str">
        <f aca="false">IF(E706="","",EOMONTH(E706,0))</f>
        <v/>
      </c>
      <c r="O706" s="32" t="str">
        <f aca="false">IF(E706="","",EOMONTH(E706,0)+Parameter!$B$5)</f>
        <v/>
      </c>
      <c r="P706" s="32" t="str">
        <f aca="false">IF(E706="","",EOMONTH(E706,Parameter!$B$4))</f>
        <v/>
      </c>
      <c r="Q706" s="33" t="str">
        <f aca="false">IF(OR(E706="",L706&lt;&gt;""),"",P706-Parameter!$B$9)</f>
        <v/>
      </c>
      <c r="R706" s="34" t="str">
        <f aca="false">IF(OR(G706="",G706=0,H706=""),"",H706/G706)</f>
        <v/>
      </c>
      <c r="S706" s="35" t="str">
        <f aca="false">IF(C706="","",IFERROR(INDEX('Validasi Vendor'!$J$5:$J$505,MATCH(C706,'Validasi Vendor'!$C$5:$C$505,0)),"Belum terdaftar"))</f>
        <v/>
      </c>
      <c r="T706" s="35" t="str">
        <f aca="false">IF(E706="","",IF(L706&lt;&gt;"",IF(EOMONTH(L706,0)&gt;P706,"Dikreditkan lewat batas: periksa","Sudah dikreditkan"),IF(S706&lt;&gt;"Boleh diproses","Titik 1: periksa status vendor",IF(OR(I706&lt;&gt;"Cocok",J706&lt;&gt;"Valid"),"Titik 3: faktur bermasalah",IF(K706="Ya","Titik 2: periksa pembebanan biaya",IF(Q706&lt;0,"Titik 2: lewat batas kredit",IF(Q706&lt;=Parameter!$B$6,"Titik 2: segera kreditkan","Siap dikreditkan")))))))</f>
        <v/>
      </c>
    </row>
    <row r="707" customFormat="false" ht="15" hidden="false" customHeight="false" outlineLevel="0" collapsed="false">
      <c r="A707" s="27"/>
      <c r="B707" s="27"/>
      <c r="C707" s="28"/>
      <c r="D707" s="28"/>
      <c r="E707" s="29"/>
      <c r="F707" s="27"/>
      <c r="G707" s="30"/>
      <c r="H707" s="30"/>
      <c r="I707" s="27"/>
      <c r="J707" s="27"/>
      <c r="K707" s="27"/>
      <c r="L707" s="29"/>
      <c r="M707" s="27"/>
      <c r="N707" s="31" t="str">
        <f aca="false">IF(E707="","",EOMONTH(E707,0))</f>
        <v/>
      </c>
      <c r="O707" s="32" t="str">
        <f aca="false">IF(E707="","",EOMONTH(E707,0)+Parameter!$B$5)</f>
        <v/>
      </c>
      <c r="P707" s="32" t="str">
        <f aca="false">IF(E707="","",EOMONTH(E707,Parameter!$B$4))</f>
        <v/>
      </c>
      <c r="Q707" s="33" t="str">
        <f aca="false">IF(OR(E707="",L707&lt;&gt;""),"",P707-Parameter!$B$9)</f>
        <v/>
      </c>
      <c r="R707" s="34" t="str">
        <f aca="false">IF(OR(G707="",G707=0,H707=""),"",H707/G707)</f>
        <v/>
      </c>
      <c r="S707" s="35" t="str">
        <f aca="false">IF(C707="","",IFERROR(INDEX('Validasi Vendor'!$J$5:$J$505,MATCH(C707,'Validasi Vendor'!$C$5:$C$505,0)),"Belum terdaftar"))</f>
        <v/>
      </c>
      <c r="T707" s="35" t="str">
        <f aca="false">IF(E707="","",IF(L707&lt;&gt;"",IF(EOMONTH(L707,0)&gt;P707,"Dikreditkan lewat batas: periksa","Sudah dikreditkan"),IF(S707&lt;&gt;"Boleh diproses","Titik 1: periksa status vendor",IF(OR(I707&lt;&gt;"Cocok",J707&lt;&gt;"Valid"),"Titik 3: faktur bermasalah",IF(K707="Ya","Titik 2: periksa pembebanan biaya",IF(Q707&lt;0,"Titik 2: lewat batas kredit",IF(Q707&lt;=Parameter!$B$6,"Titik 2: segera kreditkan","Siap dikreditkan")))))))</f>
        <v/>
      </c>
    </row>
    <row r="708" customFormat="false" ht="15" hidden="false" customHeight="false" outlineLevel="0" collapsed="false">
      <c r="A708" s="27"/>
      <c r="B708" s="27"/>
      <c r="C708" s="28"/>
      <c r="D708" s="28"/>
      <c r="E708" s="29"/>
      <c r="F708" s="27"/>
      <c r="G708" s="30"/>
      <c r="H708" s="30"/>
      <c r="I708" s="27"/>
      <c r="J708" s="27"/>
      <c r="K708" s="27"/>
      <c r="L708" s="29"/>
      <c r="M708" s="27"/>
      <c r="N708" s="31" t="str">
        <f aca="false">IF(E708="","",EOMONTH(E708,0))</f>
        <v/>
      </c>
      <c r="O708" s="32" t="str">
        <f aca="false">IF(E708="","",EOMONTH(E708,0)+Parameter!$B$5)</f>
        <v/>
      </c>
      <c r="P708" s="32" t="str">
        <f aca="false">IF(E708="","",EOMONTH(E708,Parameter!$B$4))</f>
        <v/>
      </c>
      <c r="Q708" s="33" t="str">
        <f aca="false">IF(OR(E708="",L708&lt;&gt;""),"",P708-Parameter!$B$9)</f>
        <v/>
      </c>
      <c r="R708" s="34" t="str">
        <f aca="false">IF(OR(G708="",G708=0,H708=""),"",H708/G708)</f>
        <v/>
      </c>
      <c r="S708" s="35" t="str">
        <f aca="false">IF(C708="","",IFERROR(INDEX('Validasi Vendor'!$J$5:$J$505,MATCH(C708,'Validasi Vendor'!$C$5:$C$505,0)),"Belum terdaftar"))</f>
        <v/>
      </c>
      <c r="T708" s="35" t="str">
        <f aca="false">IF(E708="","",IF(L708&lt;&gt;"",IF(EOMONTH(L708,0)&gt;P708,"Dikreditkan lewat batas: periksa","Sudah dikreditkan"),IF(S708&lt;&gt;"Boleh diproses","Titik 1: periksa status vendor",IF(OR(I708&lt;&gt;"Cocok",J708&lt;&gt;"Valid"),"Titik 3: faktur bermasalah",IF(K708="Ya","Titik 2: periksa pembebanan biaya",IF(Q708&lt;0,"Titik 2: lewat batas kredit",IF(Q708&lt;=Parameter!$B$6,"Titik 2: segera kreditkan","Siap dikreditkan")))))))</f>
        <v/>
      </c>
    </row>
    <row r="709" customFormat="false" ht="15" hidden="false" customHeight="false" outlineLevel="0" collapsed="false">
      <c r="A709" s="27"/>
      <c r="B709" s="27"/>
      <c r="C709" s="28"/>
      <c r="D709" s="28"/>
      <c r="E709" s="29"/>
      <c r="F709" s="27"/>
      <c r="G709" s="30"/>
      <c r="H709" s="30"/>
      <c r="I709" s="27"/>
      <c r="J709" s="27"/>
      <c r="K709" s="27"/>
      <c r="L709" s="29"/>
      <c r="M709" s="27"/>
      <c r="N709" s="31" t="str">
        <f aca="false">IF(E709="","",EOMONTH(E709,0))</f>
        <v/>
      </c>
      <c r="O709" s="32" t="str">
        <f aca="false">IF(E709="","",EOMONTH(E709,0)+Parameter!$B$5)</f>
        <v/>
      </c>
      <c r="P709" s="32" t="str">
        <f aca="false">IF(E709="","",EOMONTH(E709,Parameter!$B$4))</f>
        <v/>
      </c>
      <c r="Q709" s="33" t="str">
        <f aca="false">IF(OR(E709="",L709&lt;&gt;""),"",P709-Parameter!$B$9)</f>
        <v/>
      </c>
      <c r="R709" s="34" t="str">
        <f aca="false">IF(OR(G709="",G709=0,H709=""),"",H709/G709)</f>
        <v/>
      </c>
      <c r="S709" s="35" t="str">
        <f aca="false">IF(C709="","",IFERROR(INDEX('Validasi Vendor'!$J$5:$J$505,MATCH(C709,'Validasi Vendor'!$C$5:$C$505,0)),"Belum terdaftar"))</f>
        <v/>
      </c>
      <c r="T709" s="35" t="str">
        <f aca="false">IF(E709="","",IF(L709&lt;&gt;"",IF(EOMONTH(L709,0)&gt;P709,"Dikreditkan lewat batas: periksa","Sudah dikreditkan"),IF(S709&lt;&gt;"Boleh diproses","Titik 1: periksa status vendor",IF(OR(I709&lt;&gt;"Cocok",J709&lt;&gt;"Valid"),"Titik 3: faktur bermasalah",IF(K709="Ya","Titik 2: periksa pembebanan biaya",IF(Q709&lt;0,"Titik 2: lewat batas kredit",IF(Q709&lt;=Parameter!$B$6,"Titik 2: segera kreditkan","Siap dikreditkan")))))))</f>
        <v/>
      </c>
    </row>
    <row r="710" customFormat="false" ht="15" hidden="false" customHeight="false" outlineLevel="0" collapsed="false">
      <c r="A710" s="27"/>
      <c r="B710" s="27"/>
      <c r="C710" s="28"/>
      <c r="D710" s="28"/>
      <c r="E710" s="29"/>
      <c r="F710" s="27"/>
      <c r="G710" s="30"/>
      <c r="H710" s="30"/>
      <c r="I710" s="27"/>
      <c r="J710" s="27"/>
      <c r="K710" s="27"/>
      <c r="L710" s="29"/>
      <c r="M710" s="27"/>
      <c r="N710" s="31" t="str">
        <f aca="false">IF(E710="","",EOMONTH(E710,0))</f>
        <v/>
      </c>
      <c r="O710" s="32" t="str">
        <f aca="false">IF(E710="","",EOMONTH(E710,0)+Parameter!$B$5)</f>
        <v/>
      </c>
      <c r="P710" s="32" t="str">
        <f aca="false">IF(E710="","",EOMONTH(E710,Parameter!$B$4))</f>
        <v/>
      </c>
      <c r="Q710" s="33" t="str">
        <f aca="false">IF(OR(E710="",L710&lt;&gt;""),"",P710-Parameter!$B$9)</f>
        <v/>
      </c>
      <c r="R710" s="34" t="str">
        <f aca="false">IF(OR(G710="",G710=0,H710=""),"",H710/G710)</f>
        <v/>
      </c>
      <c r="S710" s="35" t="str">
        <f aca="false">IF(C710="","",IFERROR(INDEX('Validasi Vendor'!$J$5:$J$505,MATCH(C710,'Validasi Vendor'!$C$5:$C$505,0)),"Belum terdaftar"))</f>
        <v/>
      </c>
      <c r="T710" s="35" t="str">
        <f aca="false">IF(E710="","",IF(L710&lt;&gt;"",IF(EOMONTH(L710,0)&gt;P710,"Dikreditkan lewat batas: periksa","Sudah dikreditkan"),IF(S710&lt;&gt;"Boleh diproses","Titik 1: periksa status vendor",IF(OR(I710&lt;&gt;"Cocok",J710&lt;&gt;"Valid"),"Titik 3: faktur bermasalah",IF(K710="Ya","Titik 2: periksa pembebanan biaya",IF(Q710&lt;0,"Titik 2: lewat batas kredit",IF(Q710&lt;=Parameter!$B$6,"Titik 2: segera kreditkan","Siap dikreditkan")))))))</f>
        <v/>
      </c>
    </row>
    <row r="711" customFormat="false" ht="15" hidden="false" customHeight="false" outlineLevel="0" collapsed="false">
      <c r="A711" s="27"/>
      <c r="B711" s="27"/>
      <c r="C711" s="28"/>
      <c r="D711" s="28"/>
      <c r="E711" s="29"/>
      <c r="F711" s="27"/>
      <c r="G711" s="30"/>
      <c r="H711" s="30"/>
      <c r="I711" s="27"/>
      <c r="J711" s="27"/>
      <c r="K711" s="27"/>
      <c r="L711" s="29"/>
      <c r="M711" s="27"/>
      <c r="N711" s="31" t="str">
        <f aca="false">IF(E711="","",EOMONTH(E711,0))</f>
        <v/>
      </c>
      <c r="O711" s="32" t="str">
        <f aca="false">IF(E711="","",EOMONTH(E711,0)+Parameter!$B$5)</f>
        <v/>
      </c>
      <c r="P711" s="32" t="str">
        <f aca="false">IF(E711="","",EOMONTH(E711,Parameter!$B$4))</f>
        <v/>
      </c>
      <c r="Q711" s="33" t="str">
        <f aca="false">IF(OR(E711="",L711&lt;&gt;""),"",P711-Parameter!$B$9)</f>
        <v/>
      </c>
      <c r="R711" s="34" t="str">
        <f aca="false">IF(OR(G711="",G711=0,H711=""),"",H711/G711)</f>
        <v/>
      </c>
      <c r="S711" s="35" t="str">
        <f aca="false">IF(C711="","",IFERROR(INDEX('Validasi Vendor'!$J$5:$J$505,MATCH(C711,'Validasi Vendor'!$C$5:$C$505,0)),"Belum terdaftar"))</f>
        <v/>
      </c>
      <c r="T711" s="35" t="str">
        <f aca="false">IF(E711="","",IF(L711&lt;&gt;"",IF(EOMONTH(L711,0)&gt;P711,"Dikreditkan lewat batas: periksa","Sudah dikreditkan"),IF(S711&lt;&gt;"Boleh diproses","Titik 1: periksa status vendor",IF(OR(I711&lt;&gt;"Cocok",J711&lt;&gt;"Valid"),"Titik 3: faktur bermasalah",IF(K711="Ya","Titik 2: periksa pembebanan biaya",IF(Q711&lt;0,"Titik 2: lewat batas kredit",IF(Q711&lt;=Parameter!$B$6,"Titik 2: segera kreditkan","Siap dikreditkan")))))))</f>
        <v/>
      </c>
    </row>
    <row r="712" customFormat="false" ht="15" hidden="false" customHeight="false" outlineLevel="0" collapsed="false">
      <c r="A712" s="27"/>
      <c r="B712" s="27"/>
      <c r="C712" s="28"/>
      <c r="D712" s="28"/>
      <c r="E712" s="29"/>
      <c r="F712" s="27"/>
      <c r="G712" s="30"/>
      <c r="H712" s="30"/>
      <c r="I712" s="27"/>
      <c r="J712" s="27"/>
      <c r="K712" s="27"/>
      <c r="L712" s="29"/>
      <c r="M712" s="27"/>
      <c r="N712" s="31" t="str">
        <f aca="false">IF(E712="","",EOMONTH(E712,0))</f>
        <v/>
      </c>
      <c r="O712" s="32" t="str">
        <f aca="false">IF(E712="","",EOMONTH(E712,0)+Parameter!$B$5)</f>
        <v/>
      </c>
      <c r="P712" s="32" t="str">
        <f aca="false">IF(E712="","",EOMONTH(E712,Parameter!$B$4))</f>
        <v/>
      </c>
      <c r="Q712" s="33" t="str">
        <f aca="false">IF(OR(E712="",L712&lt;&gt;""),"",P712-Parameter!$B$9)</f>
        <v/>
      </c>
      <c r="R712" s="34" t="str">
        <f aca="false">IF(OR(G712="",G712=0,H712=""),"",H712/G712)</f>
        <v/>
      </c>
      <c r="S712" s="35" t="str">
        <f aca="false">IF(C712="","",IFERROR(INDEX('Validasi Vendor'!$J$5:$J$505,MATCH(C712,'Validasi Vendor'!$C$5:$C$505,0)),"Belum terdaftar"))</f>
        <v/>
      </c>
      <c r="T712" s="35" t="str">
        <f aca="false">IF(E712="","",IF(L712&lt;&gt;"",IF(EOMONTH(L712,0)&gt;P712,"Dikreditkan lewat batas: periksa","Sudah dikreditkan"),IF(S712&lt;&gt;"Boleh diproses","Titik 1: periksa status vendor",IF(OR(I712&lt;&gt;"Cocok",J712&lt;&gt;"Valid"),"Titik 3: faktur bermasalah",IF(K712="Ya","Titik 2: periksa pembebanan biaya",IF(Q712&lt;0,"Titik 2: lewat batas kredit",IF(Q712&lt;=Parameter!$B$6,"Titik 2: segera kreditkan","Siap dikreditkan")))))))</f>
        <v/>
      </c>
    </row>
    <row r="713" customFormat="false" ht="15" hidden="false" customHeight="false" outlineLevel="0" collapsed="false">
      <c r="A713" s="27"/>
      <c r="B713" s="27"/>
      <c r="C713" s="28"/>
      <c r="D713" s="28"/>
      <c r="E713" s="29"/>
      <c r="F713" s="27"/>
      <c r="G713" s="30"/>
      <c r="H713" s="30"/>
      <c r="I713" s="27"/>
      <c r="J713" s="27"/>
      <c r="K713" s="27"/>
      <c r="L713" s="29"/>
      <c r="M713" s="27"/>
      <c r="N713" s="31" t="str">
        <f aca="false">IF(E713="","",EOMONTH(E713,0))</f>
        <v/>
      </c>
      <c r="O713" s="32" t="str">
        <f aca="false">IF(E713="","",EOMONTH(E713,0)+Parameter!$B$5)</f>
        <v/>
      </c>
      <c r="P713" s="32" t="str">
        <f aca="false">IF(E713="","",EOMONTH(E713,Parameter!$B$4))</f>
        <v/>
      </c>
      <c r="Q713" s="33" t="str">
        <f aca="false">IF(OR(E713="",L713&lt;&gt;""),"",P713-Parameter!$B$9)</f>
        <v/>
      </c>
      <c r="R713" s="34" t="str">
        <f aca="false">IF(OR(G713="",G713=0,H713=""),"",H713/G713)</f>
        <v/>
      </c>
      <c r="S713" s="35" t="str">
        <f aca="false">IF(C713="","",IFERROR(INDEX('Validasi Vendor'!$J$5:$J$505,MATCH(C713,'Validasi Vendor'!$C$5:$C$505,0)),"Belum terdaftar"))</f>
        <v/>
      </c>
      <c r="T713" s="35" t="str">
        <f aca="false">IF(E713="","",IF(L713&lt;&gt;"",IF(EOMONTH(L713,0)&gt;P713,"Dikreditkan lewat batas: periksa","Sudah dikreditkan"),IF(S713&lt;&gt;"Boleh diproses","Titik 1: periksa status vendor",IF(OR(I713&lt;&gt;"Cocok",J713&lt;&gt;"Valid"),"Titik 3: faktur bermasalah",IF(K713="Ya","Titik 2: periksa pembebanan biaya",IF(Q713&lt;0,"Titik 2: lewat batas kredit",IF(Q713&lt;=Parameter!$B$6,"Titik 2: segera kreditkan","Siap dikreditkan")))))))</f>
        <v/>
      </c>
    </row>
    <row r="714" customFormat="false" ht="15" hidden="false" customHeight="false" outlineLevel="0" collapsed="false">
      <c r="A714" s="27"/>
      <c r="B714" s="27"/>
      <c r="C714" s="28"/>
      <c r="D714" s="28"/>
      <c r="E714" s="29"/>
      <c r="F714" s="27"/>
      <c r="G714" s="30"/>
      <c r="H714" s="30"/>
      <c r="I714" s="27"/>
      <c r="J714" s="27"/>
      <c r="K714" s="27"/>
      <c r="L714" s="29"/>
      <c r="M714" s="27"/>
      <c r="N714" s="31" t="str">
        <f aca="false">IF(E714="","",EOMONTH(E714,0))</f>
        <v/>
      </c>
      <c r="O714" s="32" t="str">
        <f aca="false">IF(E714="","",EOMONTH(E714,0)+Parameter!$B$5)</f>
        <v/>
      </c>
      <c r="P714" s="32" t="str">
        <f aca="false">IF(E714="","",EOMONTH(E714,Parameter!$B$4))</f>
        <v/>
      </c>
      <c r="Q714" s="33" t="str">
        <f aca="false">IF(OR(E714="",L714&lt;&gt;""),"",P714-Parameter!$B$9)</f>
        <v/>
      </c>
      <c r="R714" s="34" t="str">
        <f aca="false">IF(OR(G714="",G714=0,H714=""),"",H714/G714)</f>
        <v/>
      </c>
      <c r="S714" s="35" t="str">
        <f aca="false">IF(C714="","",IFERROR(INDEX('Validasi Vendor'!$J$5:$J$505,MATCH(C714,'Validasi Vendor'!$C$5:$C$505,0)),"Belum terdaftar"))</f>
        <v/>
      </c>
      <c r="T714" s="35" t="str">
        <f aca="false">IF(E714="","",IF(L714&lt;&gt;"",IF(EOMONTH(L714,0)&gt;P714,"Dikreditkan lewat batas: periksa","Sudah dikreditkan"),IF(S714&lt;&gt;"Boleh diproses","Titik 1: periksa status vendor",IF(OR(I714&lt;&gt;"Cocok",J714&lt;&gt;"Valid"),"Titik 3: faktur bermasalah",IF(K714="Ya","Titik 2: periksa pembebanan biaya",IF(Q714&lt;0,"Titik 2: lewat batas kredit",IF(Q714&lt;=Parameter!$B$6,"Titik 2: segera kreditkan","Siap dikreditkan")))))))</f>
        <v/>
      </c>
    </row>
    <row r="715" customFormat="false" ht="15" hidden="false" customHeight="false" outlineLevel="0" collapsed="false">
      <c r="A715" s="27"/>
      <c r="B715" s="27"/>
      <c r="C715" s="28"/>
      <c r="D715" s="28"/>
      <c r="E715" s="29"/>
      <c r="F715" s="27"/>
      <c r="G715" s="30"/>
      <c r="H715" s="30"/>
      <c r="I715" s="27"/>
      <c r="J715" s="27"/>
      <c r="K715" s="27"/>
      <c r="L715" s="29"/>
      <c r="M715" s="27"/>
      <c r="N715" s="31" t="str">
        <f aca="false">IF(E715="","",EOMONTH(E715,0))</f>
        <v/>
      </c>
      <c r="O715" s="32" t="str">
        <f aca="false">IF(E715="","",EOMONTH(E715,0)+Parameter!$B$5)</f>
        <v/>
      </c>
      <c r="P715" s="32" t="str">
        <f aca="false">IF(E715="","",EOMONTH(E715,Parameter!$B$4))</f>
        <v/>
      </c>
      <c r="Q715" s="33" t="str">
        <f aca="false">IF(OR(E715="",L715&lt;&gt;""),"",P715-Parameter!$B$9)</f>
        <v/>
      </c>
      <c r="R715" s="34" t="str">
        <f aca="false">IF(OR(G715="",G715=0,H715=""),"",H715/G715)</f>
        <v/>
      </c>
      <c r="S715" s="35" t="str">
        <f aca="false">IF(C715="","",IFERROR(INDEX('Validasi Vendor'!$J$5:$J$505,MATCH(C715,'Validasi Vendor'!$C$5:$C$505,0)),"Belum terdaftar"))</f>
        <v/>
      </c>
      <c r="T715" s="35" t="str">
        <f aca="false">IF(E715="","",IF(L715&lt;&gt;"",IF(EOMONTH(L715,0)&gt;P715,"Dikreditkan lewat batas: periksa","Sudah dikreditkan"),IF(S715&lt;&gt;"Boleh diproses","Titik 1: periksa status vendor",IF(OR(I715&lt;&gt;"Cocok",J715&lt;&gt;"Valid"),"Titik 3: faktur bermasalah",IF(K715="Ya","Titik 2: periksa pembebanan biaya",IF(Q715&lt;0,"Titik 2: lewat batas kredit",IF(Q715&lt;=Parameter!$B$6,"Titik 2: segera kreditkan","Siap dikreditkan")))))))</f>
        <v/>
      </c>
    </row>
    <row r="716" customFormat="false" ht="15" hidden="false" customHeight="false" outlineLevel="0" collapsed="false">
      <c r="A716" s="27"/>
      <c r="B716" s="27"/>
      <c r="C716" s="28"/>
      <c r="D716" s="28"/>
      <c r="E716" s="29"/>
      <c r="F716" s="27"/>
      <c r="G716" s="30"/>
      <c r="H716" s="30"/>
      <c r="I716" s="27"/>
      <c r="J716" s="27"/>
      <c r="K716" s="27"/>
      <c r="L716" s="29"/>
      <c r="M716" s="27"/>
      <c r="N716" s="31" t="str">
        <f aca="false">IF(E716="","",EOMONTH(E716,0))</f>
        <v/>
      </c>
      <c r="O716" s="32" t="str">
        <f aca="false">IF(E716="","",EOMONTH(E716,0)+Parameter!$B$5)</f>
        <v/>
      </c>
      <c r="P716" s="32" t="str">
        <f aca="false">IF(E716="","",EOMONTH(E716,Parameter!$B$4))</f>
        <v/>
      </c>
      <c r="Q716" s="33" t="str">
        <f aca="false">IF(OR(E716="",L716&lt;&gt;""),"",P716-Parameter!$B$9)</f>
        <v/>
      </c>
      <c r="R716" s="34" t="str">
        <f aca="false">IF(OR(G716="",G716=0,H716=""),"",H716/G716)</f>
        <v/>
      </c>
      <c r="S716" s="35" t="str">
        <f aca="false">IF(C716="","",IFERROR(INDEX('Validasi Vendor'!$J$5:$J$505,MATCH(C716,'Validasi Vendor'!$C$5:$C$505,0)),"Belum terdaftar"))</f>
        <v/>
      </c>
      <c r="T716" s="35" t="str">
        <f aca="false">IF(E716="","",IF(L716&lt;&gt;"",IF(EOMONTH(L716,0)&gt;P716,"Dikreditkan lewat batas: periksa","Sudah dikreditkan"),IF(S716&lt;&gt;"Boleh diproses","Titik 1: periksa status vendor",IF(OR(I716&lt;&gt;"Cocok",J716&lt;&gt;"Valid"),"Titik 3: faktur bermasalah",IF(K716="Ya","Titik 2: periksa pembebanan biaya",IF(Q716&lt;0,"Titik 2: lewat batas kredit",IF(Q716&lt;=Parameter!$B$6,"Titik 2: segera kreditkan","Siap dikreditkan")))))))</f>
        <v/>
      </c>
    </row>
    <row r="717" customFormat="false" ht="15" hidden="false" customHeight="false" outlineLevel="0" collapsed="false">
      <c r="A717" s="27"/>
      <c r="B717" s="27"/>
      <c r="C717" s="28"/>
      <c r="D717" s="28"/>
      <c r="E717" s="29"/>
      <c r="F717" s="27"/>
      <c r="G717" s="30"/>
      <c r="H717" s="30"/>
      <c r="I717" s="27"/>
      <c r="J717" s="27"/>
      <c r="K717" s="27"/>
      <c r="L717" s="29"/>
      <c r="M717" s="27"/>
      <c r="N717" s="31" t="str">
        <f aca="false">IF(E717="","",EOMONTH(E717,0))</f>
        <v/>
      </c>
      <c r="O717" s="32" t="str">
        <f aca="false">IF(E717="","",EOMONTH(E717,0)+Parameter!$B$5)</f>
        <v/>
      </c>
      <c r="P717" s="32" t="str">
        <f aca="false">IF(E717="","",EOMONTH(E717,Parameter!$B$4))</f>
        <v/>
      </c>
      <c r="Q717" s="33" t="str">
        <f aca="false">IF(OR(E717="",L717&lt;&gt;""),"",P717-Parameter!$B$9)</f>
        <v/>
      </c>
      <c r="R717" s="34" t="str">
        <f aca="false">IF(OR(G717="",G717=0,H717=""),"",H717/G717)</f>
        <v/>
      </c>
      <c r="S717" s="35" t="str">
        <f aca="false">IF(C717="","",IFERROR(INDEX('Validasi Vendor'!$J$5:$J$505,MATCH(C717,'Validasi Vendor'!$C$5:$C$505,0)),"Belum terdaftar"))</f>
        <v/>
      </c>
      <c r="T717" s="35" t="str">
        <f aca="false">IF(E717="","",IF(L717&lt;&gt;"",IF(EOMONTH(L717,0)&gt;P717,"Dikreditkan lewat batas: periksa","Sudah dikreditkan"),IF(S717&lt;&gt;"Boleh diproses","Titik 1: periksa status vendor",IF(OR(I717&lt;&gt;"Cocok",J717&lt;&gt;"Valid"),"Titik 3: faktur bermasalah",IF(K717="Ya","Titik 2: periksa pembebanan biaya",IF(Q717&lt;0,"Titik 2: lewat batas kredit",IF(Q717&lt;=Parameter!$B$6,"Titik 2: segera kreditkan","Siap dikreditkan")))))))</f>
        <v/>
      </c>
    </row>
    <row r="718" customFormat="false" ht="15" hidden="false" customHeight="false" outlineLevel="0" collapsed="false">
      <c r="A718" s="27"/>
      <c r="B718" s="27"/>
      <c r="C718" s="28"/>
      <c r="D718" s="28"/>
      <c r="E718" s="29"/>
      <c r="F718" s="27"/>
      <c r="G718" s="30"/>
      <c r="H718" s="30"/>
      <c r="I718" s="27"/>
      <c r="J718" s="27"/>
      <c r="K718" s="27"/>
      <c r="L718" s="29"/>
      <c r="M718" s="27"/>
      <c r="N718" s="31" t="str">
        <f aca="false">IF(E718="","",EOMONTH(E718,0))</f>
        <v/>
      </c>
      <c r="O718" s="32" t="str">
        <f aca="false">IF(E718="","",EOMONTH(E718,0)+Parameter!$B$5)</f>
        <v/>
      </c>
      <c r="P718" s="32" t="str">
        <f aca="false">IF(E718="","",EOMONTH(E718,Parameter!$B$4))</f>
        <v/>
      </c>
      <c r="Q718" s="33" t="str">
        <f aca="false">IF(OR(E718="",L718&lt;&gt;""),"",P718-Parameter!$B$9)</f>
        <v/>
      </c>
      <c r="R718" s="34" t="str">
        <f aca="false">IF(OR(G718="",G718=0,H718=""),"",H718/G718)</f>
        <v/>
      </c>
      <c r="S718" s="35" t="str">
        <f aca="false">IF(C718="","",IFERROR(INDEX('Validasi Vendor'!$J$5:$J$505,MATCH(C718,'Validasi Vendor'!$C$5:$C$505,0)),"Belum terdaftar"))</f>
        <v/>
      </c>
      <c r="T718" s="35" t="str">
        <f aca="false">IF(E718="","",IF(L718&lt;&gt;"",IF(EOMONTH(L718,0)&gt;P718,"Dikreditkan lewat batas: periksa","Sudah dikreditkan"),IF(S718&lt;&gt;"Boleh diproses","Titik 1: periksa status vendor",IF(OR(I718&lt;&gt;"Cocok",J718&lt;&gt;"Valid"),"Titik 3: faktur bermasalah",IF(K718="Ya","Titik 2: periksa pembebanan biaya",IF(Q718&lt;0,"Titik 2: lewat batas kredit",IF(Q718&lt;=Parameter!$B$6,"Titik 2: segera kreditkan","Siap dikreditkan")))))))</f>
        <v/>
      </c>
    </row>
    <row r="719" customFormat="false" ht="15" hidden="false" customHeight="false" outlineLevel="0" collapsed="false">
      <c r="A719" s="27"/>
      <c r="B719" s="27"/>
      <c r="C719" s="28"/>
      <c r="D719" s="28"/>
      <c r="E719" s="29"/>
      <c r="F719" s="27"/>
      <c r="G719" s="30"/>
      <c r="H719" s="30"/>
      <c r="I719" s="27"/>
      <c r="J719" s="27"/>
      <c r="K719" s="27"/>
      <c r="L719" s="29"/>
      <c r="M719" s="27"/>
      <c r="N719" s="31" t="str">
        <f aca="false">IF(E719="","",EOMONTH(E719,0))</f>
        <v/>
      </c>
      <c r="O719" s="32" t="str">
        <f aca="false">IF(E719="","",EOMONTH(E719,0)+Parameter!$B$5)</f>
        <v/>
      </c>
      <c r="P719" s="32" t="str">
        <f aca="false">IF(E719="","",EOMONTH(E719,Parameter!$B$4))</f>
        <v/>
      </c>
      <c r="Q719" s="33" t="str">
        <f aca="false">IF(OR(E719="",L719&lt;&gt;""),"",P719-Parameter!$B$9)</f>
        <v/>
      </c>
      <c r="R719" s="34" t="str">
        <f aca="false">IF(OR(G719="",G719=0,H719=""),"",H719/G719)</f>
        <v/>
      </c>
      <c r="S719" s="35" t="str">
        <f aca="false">IF(C719="","",IFERROR(INDEX('Validasi Vendor'!$J$5:$J$505,MATCH(C719,'Validasi Vendor'!$C$5:$C$505,0)),"Belum terdaftar"))</f>
        <v/>
      </c>
      <c r="T719" s="35" t="str">
        <f aca="false">IF(E719="","",IF(L719&lt;&gt;"",IF(EOMONTH(L719,0)&gt;P719,"Dikreditkan lewat batas: periksa","Sudah dikreditkan"),IF(S719&lt;&gt;"Boleh diproses","Titik 1: periksa status vendor",IF(OR(I719&lt;&gt;"Cocok",J719&lt;&gt;"Valid"),"Titik 3: faktur bermasalah",IF(K719="Ya","Titik 2: periksa pembebanan biaya",IF(Q719&lt;0,"Titik 2: lewat batas kredit",IF(Q719&lt;=Parameter!$B$6,"Titik 2: segera kreditkan","Siap dikreditkan")))))))</f>
        <v/>
      </c>
    </row>
    <row r="720" customFormat="false" ht="15" hidden="false" customHeight="false" outlineLevel="0" collapsed="false">
      <c r="A720" s="27"/>
      <c r="B720" s="27"/>
      <c r="C720" s="28"/>
      <c r="D720" s="28"/>
      <c r="E720" s="29"/>
      <c r="F720" s="27"/>
      <c r="G720" s="30"/>
      <c r="H720" s="30"/>
      <c r="I720" s="27"/>
      <c r="J720" s="27"/>
      <c r="K720" s="27"/>
      <c r="L720" s="29"/>
      <c r="M720" s="27"/>
      <c r="N720" s="31" t="str">
        <f aca="false">IF(E720="","",EOMONTH(E720,0))</f>
        <v/>
      </c>
      <c r="O720" s="32" t="str">
        <f aca="false">IF(E720="","",EOMONTH(E720,0)+Parameter!$B$5)</f>
        <v/>
      </c>
      <c r="P720" s="32" t="str">
        <f aca="false">IF(E720="","",EOMONTH(E720,Parameter!$B$4))</f>
        <v/>
      </c>
      <c r="Q720" s="33" t="str">
        <f aca="false">IF(OR(E720="",L720&lt;&gt;""),"",P720-Parameter!$B$9)</f>
        <v/>
      </c>
      <c r="R720" s="34" t="str">
        <f aca="false">IF(OR(G720="",G720=0,H720=""),"",H720/G720)</f>
        <v/>
      </c>
      <c r="S720" s="35" t="str">
        <f aca="false">IF(C720="","",IFERROR(INDEX('Validasi Vendor'!$J$5:$J$505,MATCH(C720,'Validasi Vendor'!$C$5:$C$505,0)),"Belum terdaftar"))</f>
        <v/>
      </c>
      <c r="T720" s="35" t="str">
        <f aca="false">IF(E720="","",IF(L720&lt;&gt;"",IF(EOMONTH(L720,0)&gt;P720,"Dikreditkan lewat batas: periksa","Sudah dikreditkan"),IF(S720&lt;&gt;"Boleh diproses","Titik 1: periksa status vendor",IF(OR(I720&lt;&gt;"Cocok",J720&lt;&gt;"Valid"),"Titik 3: faktur bermasalah",IF(K720="Ya","Titik 2: periksa pembebanan biaya",IF(Q720&lt;0,"Titik 2: lewat batas kredit",IF(Q720&lt;=Parameter!$B$6,"Titik 2: segera kreditkan","Siap dikreditkan")))))))</f>
        <v/>
      </c>
    </row>
    <row r="721" customFormat="false" ht="15" hidden="false" customHeight="false" outlineLevel="0" collapsed="false">
      <c r="A721" s="27"/>
      <c r="B721" s="27"/>
      <c r="C721" s="28"/>
      <c r="D721" s="28"/>
      <c r="E721" s="29"/>
      <c r="F721" s="27"/>
      <c r="G721" s="30"/>
      <c r="H721" s="30"/>
      <c r="I721" s="27"/>
      <c r="J721" s="27"/>
      <c r="K721" s="27"/>
      <c r="L721" s="29"/>
      <c r="M721" s="27"/>
      <c r="N721" s="31" t="str">
        <f aca="false">IF(E721="","",EOMONTH(E721,0))</f>
        <v/>
      </c>
      <c r="O721" s="32" t="str">
        <f aca="false">IF(E721="","",EOMONTH(E721,0)+Parameter!$B$5)</f>
        <v/>
      </c>
      <c r="P721" s="32" t="str">
        <f aca="false">IF(E721="","",EOMONTH(E721,Parameter!$B$4))</f>
        <v/>
      </c>
      <c r="Q721" s="33" t="str">
        <f aca="false">IF(OR(E721="",L721&lt;&gt;""),"",P721-Parameter!$B$9)</f>
        <v/>
      </c>
      <c r="R721" s="34" t="str">
        <f aca="false">IF(OR(G721="",G721=0,H721=""),"",H721/G721)</f>
        <v/>
      </c>
      <c r="S721" s="35" t="str">
        <f aca="false">IF(C721="","",IFERROR(INDEX('Validasi Vendor'!$J$5:$J$505,MATCH(C721,'Validasi Vendor'!$C$5:$C$505,0)),"Belum terdaftar"))</f>
        <v/>
      </c>
      <c r="T721" s="35" t="str">
        <f aca="false">IF(E721="","",IF(L721&lt;&gt;"",IF(EOMONTH(L721,0)&gt;P721,"Dikreditkan lewat batas: periksa","Sudah dikreditkan"),IF(S721&lt;&gt;"Boleh diproses","Titik 1: periksa status vendor",IF(OR(I721&lt;&gt;"Cocok",J721&lt;&gt;"Valid"),"Titik 3: faktur bermasalah",IF(K721="Ya","Titik 2: periksa pembebanan biaya",IF(Q721&lt;0,"Titik 2: lewat batas kredit",IF(Q721&lt;=Parameter!$B$6,"Titik 2: segera kreditkan","Siap dikreditkan")))))))</f>
        <v/>
      </c>
    </row>
    <row r="722" customFormat="false" ht="15" hidden="false" customHeight="false" outlineLevel="0" collapsed="false">
      <c r="A722" s="27"/>
      <c r="B722" s="27"/>
      <c r="C722" s="28"/>
      <c r="D722" s="28"/>
      <c r="E722" s="29"/>
      <c r="F722" s="27"/>
      <c r="G722" s="30"/>
      <c r="H722" s="30"/>
      <c r="I722" s="27"/>
      <c r="J722" s="27"/>
      <c r="K722" s="27"/>
      <c r="L722" s="29"/>
      <c r="M722" s="27"/>
      <c r="N722" s="31" t="str">
        <f aca="false">IF(E722="","",EOMONTH(E722,0))</f>
        <v/>
      </c>
      <c r="O722" s="32" t="str">
        <f aca="false">IF(E722="","",EOMONTH(E722,0)+Parameter!$B$5)</f>
        <v/>
      </c>
      <c r="P722" s="32" t="str">
        <f aca="false">IF(E722="","",EOMONTH(E722,Parameter!$B$4))</f>
        <v/>
      </c>
      <c r="Q722" s="33" t="str">
        <f aca="false">IF(OR(E722="",L722&lt;&gt;""),"",P722-Parameter!$B$9)</f>
        <v/>
      </c>
      <c r="R722" s="34" t="str">
        <f aca="false">IF(OR(G722="",G722=0,H722=""),"",H722/G722)</f>
        <v/>
      </c>
      <c r="S722" s="35" t="str">
        <f aca="false">IF(C722="","",IFERROR(INDEX('Validasi Vendor'!$J$5:$J$505,MATCH(C722,'Validasi Vendor'!$C$5:$C$505,0)),"Belum terdaftar"))</f>
        <v/>
      </c>
      <c r="T722" s="35" t="str">
        <f aca="false">IF(E722="","",IF(L722&lt;&gt;"",IF(EOMONTH(L722,0)&gt;P722,"Dikreditkan lewat batas: periksa","Sudah dikreditkan"),IF(S722&lt;&gt;"Boleh diproses","Titik 1: periksa status vendor",IF(OR(I722&lt;&gt;"Cocok",J722&lt;&gt;"Valid"),"Titik 3: faktur bermasalah",IF(K722="Ya","Titik 2: periksa pembebanan biaya",IF(Q722&lt;0,"Titik 2: lewat batas kredit",IF(Q722&lt;=Parameter!$B$6,"Titik 2: segera kreditkan","Siap dikreditkan")))))))</f>
        <v/>
      </c>
    </row>
    <row r="723" customFormat="false" ht="15" hidden="false" customHeight="false" outlineLevel="0" collapsed="false">
      <c r="A723" s="27"/>
      <c r="B723" s="27"/>
      <c r="C723" s="28"/>
      <c r="D723" s="28"/>
      <c r="E723" s="29"/>
      <c r="F723" s="27"/>
      <c r="G723" s="30"/>
      <c r="H723" s="30"/>
      <c r="I723" s="27"/>
      <c r="J723" s="27"/>
      <c r="K723" s="27"/>
      <c r="L723" s="29"/>
      <c r="M723" s="27"/>
      <c r="N723" s="31" t="str">
        <f aca="false">IF(E723="","",EOMONTH(E723,0))</f>
        <v/>
      </c>
      <c r="O723" s="32" t="str">
        <f aca="false">IF(E723="","",EOMONTH(E723,0)+Parameter!$B$5)</f>
        <v/>
      </c>
      <c r="P723" s="32" t="str">
        <f aca="false">IF(E723="","",EOMONTH(E723,Parameter!$B$4))</f>
        <v/>
      </c>
      <c r="Q723" s="33" t="str">
        <f aca="false">IF(OR(E723="",L723&lt;&gt;""),"",P723-Parameter!$B$9)</f>
        <v/>
      </c>
      <c r="R723" s="34" t="str">
        <f aca="false">IF(OR(G723="",G723=0,H723=""),"",H723/G723)</f>
        <v/>
      </c>
      <c r="S723" s="35" t="str">
        <f aca="false">IF(C723="","",IFERROR(INDEX('Validasi Vendor'!$J$5:$J$505,MATCH(C723,'Validasi Vendor'!$C$5:$C$505,0)),"Belum terdaftar"))</f>
        <v/>
      </c>
      <c r="T723" s="35" t="str">
        <f aca="false">IF(E723="","",IF(L723&lt;&gt;"",IF(EOMONTH(L723,0)&gt;P723,"Dikreditkan lewat batas: periksa","Sudah dikreditkan"),IF(S723&lt;&gt;"Boleh diproses","Titik 1: periksa status vendor",IF(OR(I723&lt;&gt;"Cocok",J723&lt;&gt;"Valid"),"Titik 3: faktur bermasalah",IF(K723="Ya","Titik 2: periksa pembebanan biaya",IF(Q723&lt;0,"Titik 2: lewat batas kredit",IF(Q723&lt;=Parameter!$B$6,"Titik 2: segera kreditkan","Siap dikreditkan")))))))</f>
        <v/>
      </c>
    </row>
    <row r="724" customFormat="false" ht="15" hidden="false" customHeight="false" outlineLevel="0" collapsed="false">
      <c r="A724" s="27"/>
      <c r="B724" s="27"/>
      <c r="C724" s="28"/>
      <c r="D724" s="28"/>
      <c r="E724" s="29"/>
      <c r="F724" s="27"/>
      <c r="G724" s="30"/>
      <c r="H724" s="30"/>
      <c r="I724" s="27"/>
      <c r="J724" s="27"/>
      <c r="K724" s="27"/>
      <c r="L724" s="29"/>
      <c r="M724" s="27"/>
      <c r="N724" s="31" t="str">
        <f aca="false">IF(E724="","",EOMONTH(E724,0))</f>
        <v/>
      </c>
      <c r="O724" s="32" t="str">
        <f aca="false">IF(E724="","",EOMONTH(E724,0)+Parameter!$B$5)</f>
        <v/>
      </c>
      <c r="P724" s="32" t="str">
        <f aca="false">IF(E724="","",EOMONTH(E724,Parameter!$B$4))</f>
        <v/>
      </c>
      <c r="Q724" s="33" t="str">
        <f aca="false">IF(OR(E724="",L724&lt;&gt;""),"",P724-Parameter!$B$9)</f>
        <v/>
      </c>
      <c r="R724" s="34" t="str">
        <f aca="false">IF(OR(G724="",G724=0,H724=""),"",H724/G724)</f>
        <v/>
      </c>
      <c r="S724" s="35" t="str">
        <f aca="false">IF(C724="","",IFERROR(INDEX('Validasi Vendor'!$J$5:$J$505,MATCH(C724,'Validasi Vendor'!$C$5:$C$505,0)),"Belum terdaftar"))</f>
        <v/>
      </c>
      <c r="T724" s="35" t="str">
        <f aca="false">IF(E724="","",IF(L724&lt;&gt;"",IF(EOMONTH(L724,0)&gt;P724,"Dikreditkan lewat batas: periksa","Sudah dikreditkan"),IF(S724&lt;&gt;"Boleh diproses","Titik 1: periksa status vendor",IF(OR(I724&lt;&gt;"Cocok",J724&lt;&gt;"Valid"),"Titik 3: faktur bermasalah",IF(K724="Ya","Titik 2: periksa pembebanan biaya",IF(Q724&lt;0,"Titik 2: lewat batas kredit",IF(Q724&lt;=Parameter!$B$6,"Titik 2: segera kreditkan","Siap dikreditkan")))))))</f>
        <v/>
      </c>
    </row>
    <row r="725" customFormat="false" ht="15" hidden="false" customHeight="false" outlineLevel="0" collapsed="false">
      <c r="A725" s="27"/>
      <c r="B725" s="27"/>
      <c r="C725" s="28"/>
      <c r="D725" s="28"/>
      <c r="E725" s="29"/>
      <c r="F725" s="27"/>
      <c r="G725" s="30"/>
      <c r="H725" s="30"/>
      <c r="I725" s="27"/>
      <c r="J725" s="27"/>
      <c r="K725" s="27"/>
      <c r="L725" s="29"/>
      <c r="M725" s="27"/>
      <c r="N725" s="31" t="str">
        <f aca="false">IF(E725="","",EOMONTH(E725,0))</f>
        <v/>
      </c>
      <c r="O725" s="32" t="str">
        <f aca="false">IF(E725="","",EOMONTH(E725,0)+Parameter!$B$5)</f>
        <v/>
      </c>
      <c r="P725" s="32" t="str">
        <f aca="false">IF(E725="","",EOMONTH(E725,Parameter!$B$4))</f>
        <v/>
      </c>
      <c r="Q725" s="33" t="str">
        <f aca="false">IF(OR(E725="",L725&lt;&gt;""),"",P725-Parameter!$B$9)</f>
        <v/>
      </c>
      <c r="R725" s="34" t="str">
        <f aca="false">IF(OR(G725="",G725=0,H725=""),"",H725/G725)</f>
        <v/>
      </c>
      <c r="S725" s="35" t="str">
        <f aca="false">IF(C725="","",IFERROR(INDEX('Validasi Vendor'!$J$5:$J$505,MATCH(C725,'Validasi Vendor'!$C$5:$C$505,0)),"Belum terdaftar"))</f>
        <v/>
      </c>
      <c r="T725" s="35" t="str">
        <f aca="false">IF(E725="","",IF(L725&lt;&gt;"",IF(EOMONTH(L725,0)&gt;P725,"Dikreditkan lewat batas: periksa","Sudah dikreditkan"),IF(S725&lt;&gt;"Boleh diproses","Titik 1: periksa status vendor",IF(OR(I725&lt;&gt;"Cocok",J725&lt;&gt;"Valid"),"Titik 3: faktur bermasalah",IF(K725="Ya","Titik 2: periksa pembebanan biaya",IF(Q725&lt;0,"Titik 2: lewat batas kredit",IF(Q725&lt;=Parameter!$B$6,"Titik 2: segera kreditkan","Siap dikreditkan")))))))</f>
        <v/>
      </c>
    </row>
    <row r="726" customFormat="false" ht="15" hidden="false" customHeight="false" outlineLevel="0" collapsed="false">
      <c r="A726" s="27"/>
      <c r="B726" s="27"/>
      <c r="C726" s="28"/>
      <c r="D726" s="28"/>
      <c r="E726" s="29"/>
      <c r="F726" s="27"/>
      <c r="G726" s="30"/>
      <c r="H726" s="30"/>
      <c r="I726" s="27"/>
      <c r="J726" s="27"/>
      <c r="K726" s="27"/>
      <c r="L726" s="29"/>
      <c r="M726" s="27"/>
      <c r="N726" s="31" t="str">
        <f aca="false">IF(E726="","",EOMONTH(E726,0))</f>
        <v/>
      </c>
      <c r="O726" s="32" t="str">
        <f aca="false">IF(E726="","",EOMONTH(E726,0)+Parameter!$B$5)</f>
        <v/>
      </c>
      <c r="P726" s="32" t="str">
        <f aca="false">IF(E726="","",EOMONTH(E726,Parameter!$B$4))</f>
        <v/>
      </c>
      <c r="Q726" s="33" t="str">
        <f aca="false">IF(OR(E726="",L726&lt;&gt;""),"",P726-Parameter!$B$9)</f>
        <v/>
      </c>
      <c r="R726" s="34" t="str">
        <f aca="false">IF(OR(G726="",G726=0,H726=""),"",H726/G726)</f>
        <v/>
      </c>
      <c r="S726" s="35" t="str">
        <f aca="false">IF(C726="","",IFERROR(INDEX('Validasi Vendor'!$J$5:$J$505,MATCH(C726,'Validasi Vendor'!$C$5:$C$505,0)),"Belum terdaftar"))</f>
        <v/>
      </c>
      <c r="T726" s="35" t="str">
        <f aca="false">IF(E726="","",IF(L726&lt;&gt;"",IF(EOMONTH(L726,0)&gt;P726,"Dikreditkan lewat batas: periksa","Sudah dikreditkan"),IF(S726&lt;&gt;"Boleh diproses","Titik 1: periksa status vendor",IF(OR(I726&lt;&gt;"Cocok",J726&lt;&gt;"Valid"),"Titik 3: faktur bermasalah",IF(K726="Ya","Titik 2: periksa pembebanan biaya",IF(Q726&lt;0,"Titik 2: lewat batas kredit",IF(Q726&lt;=Parameter!$B$6,"Titik 2: segera kreditkan","Siap dikreditkan")))))))</f>
        <v/>
      </c>
    </row>
    <row r="727" customFormat="false" ht="15" hidden="false" customHeight="false" outlineLevel="0" collapsed="false">
      <c r="A727" s="27"/>
      <c r="B727" s="27"/>
      <c r="C727" s="28"/>
      <c r="D727" s="28"/>
      <c r="E727" s="29"/>
      <c r="F727" s="27"/>
      <c r="G727" s="30"/>
      <c r="H727" s="30"/>
      <c r="I727" s="27"/>
      <c r="J727" s="27"/>
      <c r="K727" s="27"/>
      <c r="L727" s="29"/>
      <c r="M727" s="27"/>
      <c r="N727" s="31" t="str">
        <f aca="false">IF(E727="","",EOMONTH(E727,0))</f>
        <v/>
      </c>
      <c r="O727" s="32" t="str">
        <f aca="false">IF(E727="","",EOMONTH(E727,0)+Parameter!$B$5)</f>
        <v/>
      </c>
      <c r="P727" s="32" t="str">
        <f aca="false">IF(E727="","",EOMONTH(E727,Parameter!$B$4))</f>
        <v/>
      </c>
      <c r="Q727" s="33" t="str">
        <f aca="false">IF(OR(E727="",L727&lt;&gt;""),"",P727-Parameter!$B$9)</f>
        <v/>
      </c>
      <c r="R727" s="34" t="str">
        <f aca="false">IF(OR(G727="",G727=0,H727=""),"",H727/G727)</f>
        <v/>
      </c>
      <c r="S727" s="35" t="str">
        <f aca="false">IF(C727="","",IFERROR(INDEX('Validasi Vendor'!$J$5:$J$505,MATCH(C727,'Validasi Vendor'!$C$5:$C$505,0)),"Belum terdaftar"))</f>
        <v/>
      </c>
      <c r="T727" s="35" t="str">
        <f aca="false">IF(E727="","",IF(L727&lt;&gt;"",IF(EOMONTH(L727,0)&gt;P727,"Dikreditkan lewat batas: periksa","Sudah dikreditkan"),IF(S727&lt;&gt;"Boleh diproses","Titik 1: periksa status vendor",IF(OR(I727&lt;&gt;"Cocok",J727&lt;&gt;"Valid"),"Titik 3: faktur bermasalah",IF(K727="Ya","Titik 2: periksa pembebanan biaya",IF(Q727&lt;0,"Titik 2: lewat batas kredit",IF(Q727&lt;=Parameter!$B$6,"Titik 2: segera kreditkan","Siap dikreditkan")))))))</f>
        <v/>
      </c>
    </row>
    <row r="728" customFormat="false" ht="15" hidden="false" customHeight="false" outlineLevel="0" collapsed="false">
      <c r="A728" s="27"/>
      <c r="B728" s="27"/>
      <c r="C728" s="28"/>
      <c r="D728" s="28"/>
      <c r="E728" s="29"/>
      <c r="F728" s="27"/>
      <c r="G728" s="30"/>
      <c r="H728" s="30"/>
      <c r="I728" s="27"/>
      <c r="J728" s="27"/>
      <c r="K728" s="27"/>
      <c r="L728" s="29"/>
      <c r="M728" s="27"/>
      <c r="N728" s="31" t="str">
        <f aca="false">IF(E728="","",EOMONTH(E728,0))</f>
        <v/>
      </c>
      <c r="O728" s="32" t="str">
        <f aca="false">IF(E728="","",EOMONTH(E728,0)+Parameter!$B$5)</f>
        <v/>
      </c>
      <c r="P728" s="32" t="str">
        <f aca="false">IF(E728="","",EOMONTH(E728,Parameter!$B$4))</f>
        <v/>
      </c>
      <c r="Q728" s="33" t="str">
        <f aca="false">IF(OR(E728="",L728&lt;&gt;""),"",P728-Parameter!$B$9)</f>
        <v/>
      </c>
      <c r="R728" s="34" t="str">
        <f aca="false">IF(OR(G728="",G728=0,H728=""),"",H728/G728)</f>
        <v/>
      </c>
      <c r="S728" s="35" t="str">
        <f aca="false">IF(C728="","",IFERROR(INDEX('Validasi Vendor'!$J$5:$J$505,MATCH(C728,'Validasi Vendor'!$C$5:$C$505,0)),"Belum terdaftar"))</f>
        <v/>
      </c>
      <c r="T728" s="35" t="str">
        <f aca="false">IF(E728="","",IF(L728&lt;&gt;"",IF(EOMONTH(L728,0)&gt;P728,"Dikreditkan lewat batas: periksa","Sudah dikreditkan"),IF(S728&lt;&gt;"Boleh diproses","Titik 1: periksa status vendor",IF(OR(I728&lt;&gt;"Cocok",J728&lt;&gt;"Valid"),"Titik 3: faktur bermasalah",IF(K728="Ya","Titik 2: periksa pembebanan biaya",IF(Q728&lt;0,"Titik 2: lewat batas kredit",IF(Q728&lt;=Parameter!$B$6,"Titik 2: segera kreditkan","Siap dikreditkan")))))))</f>
        <v/>
      </c>
    </row>
    <row r="729" customFormat="false" ht="15" hidden="false" customHeight="false" outlineLevel="0" collapsed="false">
      <c r="A729" s="27"/>
      <c r="B729" s="27"/>
      <c r="C729" s="28"/>
      <c r="D729" s="28"/>
      <c r="E729" s="29"/>
      <c r="F729" s="27"/>
      <c r="G729" s="30"/>
      <c r="H729" s="30"/>
      <c r="I729" s="27"/>
      <c r="J729" s="27"/>
      <c r="K729" s="27"/>
      <c r="L729" s="29"/>
      <c r="M729" s="27"/>
      <c r="N729" s="31" t="str">
        <f aca="false">IF(E729="","",EOMONTH(E729,0))</f>
        <v/>
      </c>
      <c r="O729" s="32" t="str">
        <f aca="false">IF(E729="","",EOMONTH(E729,0)+Parameter!$B$5)</f>
        <v/>
      </c>
      <c r="P729" s="32" t="str">
        <f aca="false">IF(E729="","",EOMONTH(E729,Parameter!$B$4))</f>
        <v/>
      </c>
      <c r="Q729" s="33" t="str">
        <f aca="false">IF(OR(E729="",L729&lt;&gt;""),"",P729-Parameter!$B$9)</f>
        <v/>
      </c>
      <c r="R729" s="34" t="str">
        <f aca="false">IF(OR(G729="",G729=0,H729=""),"",H729/G729)</f>
        <v/>
      </c>
      <c r="S729" s="35" t="str">
        <f aca="false">IF(C729="","",IFERROR(INDEX('Validasi Vendor'!$J$5:$J$505,MATCH(C729,'Validasi Vendor'!$C$5:$C$505,0)),"Belum terdaftar"))</f>
        <v/>
      </c>
      <c r="T729" s="35" t="str">
        <f aca="false">IF(E729="","",IF(L729&lt;&gt;"",IF(EOMONTH(L729,0)&gt;P729,"Dikreditkan lewat batas: periksa","Sudah dikreditkan"),IF(S729&lt;&gt;"Boleh diproses","Titik 1: periksa status vendor",IF(OR(I729&lt;&gt;"Cocok",J729&lt;&gt;"Valid"),"Titik 3: faktur bermasalah",IF(K729="Ya","Titik 2: periksa pembebanan biaya",IF(Q729&lt;0,"Titik 2: lewat batas kredit",IF(Q729&lt;=Parameter!$B$6,"Titik 2: segera kreditkan","Siap dikreditkan")))))))</f>
        <v/>
      </c>
    </row>
    <row r="730" customFormat="false" ht="15" hidden="false" customHeight="false" outlineLevel="0" collapsed="false">
      <c r="A730" s="27"/>
      <c r="B730" s="27"/>
      <c r="C730" s="28"/>
      <c r="D730" s="28"/>
      <c r="E730" s="29"/>
      <c r="F730" s="27"/>
      <c r="G730" s="30"/>
      <c r="H730" s="30"/>
      <c r="I730" s="27"/>
      <c r="J730" s="27"/>
      <c r="K730" s="27"/>
      <c r="L730" s="29"/>
      <c r="M730" s="27"/>
      <c r="N730" s="31" t="str">
        <f aca="false">IF(E730="","",EOMONTH(E730,0))</f>
        <v/>
      </c>
      <c r="O730" s="32" t="str">
        <f aca="false">IF(E730="","",EOMONTH(E730,0)+Parameter!$B$5)</f>
        <v/>
      </c>
      <c r="P730" s="32" t="str">
        <f aca="false">IF(E730="","",EOMONTH(E730,Parameter!$B$4))</f>
        <v/>
      </c>
      <c r="Q730" s="33" t="str">
        <f aca="false">IF(OR(E730="",L730&lt;&gt;""),"",P730-Parameter!$B$9)</f>
        <v/>
      </c>
      <c r="R730" s="34" t="str">
        <f aca="false">IF(OR(G730="",G730=0,H730=""),"",H730/G730)</f>
        <v/>
      </c>
      <c r="S730" s="35" t="str">
        <f aca="false">IF(C730="","",IFERROR(INDEX('Validasi Vendor'!$J$5:$J$505,MATCH(C730,'Validasi Vendor'!$C$5:$C$505,0)),"Belum terdaftar"))</f>
        <v/>
      </c>
      <c r="T730" s="35" t="str">
        <f aca="false">IF(E730="","",IF(L730&lt;&gt;"",IF(EOMONTH(L730,0)&gt;P730,"Dikreditkan lewat batas: periksa","Sudah dikreditkan"),IF(S730&lt;&gt;"Boleh diproses","Titik 1: periksa status vendor",IF(OR(I730&lt;&gt;"Cocok",J730&lt;&gt;"Valid"),"Titik 3: faktur bermasalah",IF(K730="Ya","Titik 2: periksa pembebanan biaya",IF(Q730&lt;0,"Titik 2: lewat batas kredit",IF(Q730&lt;=Parameter!$B$6,"Titik 2: segera kreditkan","Siap dikreditkan")))))))</f>
        <v/>
      </c>
    </row>
    <row r="731" customFormat="false" ht="15" hidden="false" customHeight="false" outlineLevel="0" collapsed="false">
      <c r="A731" s="27"/>
      <c r="B731" s="27"/>
      <c r="C731" s="28"/>
      <c r="D731" s="28"/>
      <c r="E731" s="29"/>
      <c r="F731" s="27"/>
      <c r="G731" s="30"/>
      <c r="H731" s="30"/>
      <c r="I731" s="27"/>
      <c r="J731" s="27"/>
      <c r="K731" s="27"/>
      <c r="L731" s="29"/>
      <c r="M731" s="27"/>
      <c r="N731" s="31" t="str">
        <f aca="false">IF(E731="","",EOMONTH(E731,0))</f>
        <v/>
      </c>
      <c r="O731" s="32" t="str">
        <f aca="false">IF(E731="","",EOMONTH(E731,0)+Parameter!$B$5)</f>
        <v/>
      </c>
      <c r="P731" s="32" t="str">
        <f aca="false">IF(E731="","",EOMONTH(E731,Parameter!$B$4))</f>
        <v/>
      </c>
      <c r="Q731" s="33" t="str">
        <f aca="false">IF(OR(E731="",L731&lt;&gt;""),"",P731-Parameter!$B$9)</f>
        <v/>
      </c>
      <c r="R731" s="34" t="str">
        <f aca="false">IF(OR(G731="",G731=0,H731=""),"",H731/G731)</f>
        <v/>
      </c>
      <c r="S731" s="35" t="str">
        <f aca="false">IF(C731="","",IFERROR(INDEX('Validasi Vendor'!$J$5:$J$505,MATCH(C731,'Validasi Vendor'!$C$5:$C$505,0)),"Belum terdaftar"))</f>
        <v/>
      </c>
      <c r="T731" s="35" t="str">
        <f aca="false">IF(E731="","",IF(L731&lt;&gt;"",IF(EOMONTH(L731,0)&gt;P731,"Dikreditkan lewat batas: periksa","Sudah dikreditkan"),IF(S731&lt;&gt;"Boleh diproses","Titik 1: periksa status vendor",IF(OR(I731&lt;&gt;"Cocok",J731&lt;&gt;"Valid"),"Titik 3: faktur bermasalah",IF(K731="Ya","Titik 2: periksa pembebanan biaya",IF(Q731&lt;0,"Titik 2: lewat batas kredit",IF(Q731&lt;=Parameter!$B$6,"Titik 2: segera kreditkan","Siap dikreditkan")))))))</f>
        <v/>
      </c>
    </row>
    <row r="732" customFormat="false" ht="15" hidden="false" customHeight="false" outlineLevel="0" collapsed="false">
      <c r="A732" s="27"/>
      <c r="B732" s="27"/>
      <c r="C732" s="28"/>
      <c r="D732" s="28"/>
      <c r="E732" s="29"/>
      <c r="F732" s="27"/>
      <c r="G732" s="30"/>
      <c r="H732" s="30"/>
      <c r="I732" s="27"/>
      <c r="J732" s="27"/>
      <c r="K732" s="27"/>
      <c r="L732" s="29"/>
      <c r="M732" s="27"/>
      <c r="N732" s="31" t="str">
        <f aca="false">IF(E732="","",EOMONTH(E732,0))</f>
        <v/>
      </c>
      <c r="O732" s="32" t="str">
        <f aca="false">IF(E732="","",EOMONTH(E732,0)+Parameter!$B$5)</f>
        <v/>
      </c>
      <c r="P732" s="32" t="str">
        <f aca="false">IF(E732="","",EOMONTH(E732,Parameter!$B$4))</f>
        <v/>
      </c>
      <c r="Q732" s="33" t="str">
        <f aca="false">IF(OR(E732="",L732&lt;&gt;""),"",P732-Parameter!$B$9)</f>
        <v/>
      </c>
      <c r="R732" s="34" t="str">
        <f aca="false">IF(OR(G732="",G732=0,H732=""),"",H732/G732)</f>
        <v/>
      </c>
      <c r="S732" s="35" t="str">
        <f aca="false">IF(C732="","",IFERROR(INDEX('Validasi Vendor'!$J$5:$J$505,MATCH(C732,'Validasi Vendor'!$C$5:$C$505,0)),"Belum terdaftar"))</f>
        <v/>
      </c>
      <c r="T732" s="35" t="str">
        <f aca="false">IF(E732="","",IF(L732&lt;&gt;"",IF(EOMONTH(L732,0)&gt;P732,"Dikreditkan lewat batas: periksa","Sudah dikreditkan"),IF(S732&lt;&gt;"Boleh diproses","Titik 1: periksa status vendor",IF(OR(I732&lt;&gt;"Cocok",J732&lt;&gt;"Valid"),"Titik 3: faktur bermasalah",IF(K732="Ya","Titik 2: periksa pembebanan biaya",IF(Q732&lt;0,"Titik 2: lewat batas kredit",IF(Q732&lt;=Parameter!$B$6,"Titik 2: segera kreditkan","Siap dikreditkan")))))))</f>
        <v/>
      </c>
    </row>
    <row r="733" customFormat="false" ht="15" hidden="false" customHeight="false" outlineLevel="0" collapsed="false">
      <c r="A733" s="27"/>
      <c r="B733" s="27"/>
      <c r="C733" s="28"/>
      <c r="D733" s="28"/>
      <c r="E733" s="29"/>
      <c r="F733" s="27"/>
      <c r="G733" s="30"/>
      <c r="H733" s="30"/>
      <c r="I733" s="27"/>
      <c r="J733" s="27"/>
      <c r="K733" s="27"/>
      <c r="L733" s="29"/>
      <c r="M733" s="27"/>
      <c r="N733" s="31" t="str">
        <f aca="false">IF(E733="","",EOMONTH(E733,0))</f>
        <v/>
      </c>
      <c r="O733" s="32" t="str">
        <f aca="false">IF(E733="","",EOMONTH(E733,0)+Parameter!$B$5)</f>
        <v/>
      </c>
      <c r="P733" s="32" t="str">
        <f aca="false">IF(E733="","",EOMONTH(E733,Parameter!$B$4))</f>
        <v/>
      </c>
      <c r="Q733" s="33" t="str">
        <f aca="false">IF(OR(E733="",L733&lt;&gt;""),"",P733-Parameter!$B$9)</f>
        <v/>
      </c>
      <c r="R733" s="34" t="str">
        <f aca="false">IF(OR(G733="",G733=0,H733=""),"",H733/G733)</f>
        <v/>
      </c>
      <c r="S733" s="35" t="str">
        <f aca="false">IF(C733="","",IFERROR(INDEX('Validasi Vendor'!$J$5:$J$505,MATCH(C733,'Validasi Vendor'!$C$5:$C$505,0)),"Belum terdaftar"))</f>
        <v/>
      </c>
      <c r="T733" s="35" t="str">
        <f aca="false">IF(E733="","",IF(L733&lt;&gt;"",IF(EOMONTH(L733,0)&gt;P733,"Dikreditkan lewat batas: periksa","Sudah dikreditkan"),IF(S733&lt;&gt;"Boleh diproses","Titik 1: periksa status vendor",IF(OR(I733&lt;&gt;"Cocok",J733&lt;&gt;"Valid"),"Titik 3: faktur bermasalah",IF(K733="Ya","Titik 2: periksa pembebanan biaya",IF(Q733&lt;0,"Titik 2: lewat batas kredit",IF(Q733&lt;=Parameter!$B$6,"Titik 2: segera kreditkan","Siap dikreditkan")))))))</f>
        <v/>
      </c>
    </row>
    <row r="734" customFormat="false" ht="15" hidden="false" customHeight="false" outlineLevel="0" collapsed="false">
      <c r="A734" s="27"/>
      <c r="B734" s="27"/>
      <c r="C734" s="28"/>
      <c r="D734" s="28"/>
      <c r="E734" s="29"/>
      <c r="F734" s="27"/>
      <c r="G734" s="30"/>
      <c r="H734" s="30"/>
      <c r="I734" s="27"/>
      <c r="J734" s="27"/>
      <c r="K734" s="27"/>
      <c r="L734" s="29"/>
      <c r="M734" s="27"/>
      <c r="N734" s="31" t="str">
        <f aca="false">IF(E734="","",EOMONTH(E734,0))</f>
        <v/>
      </c>
      <c r="O734" s="32" t="str">
        <f aca="false">IF(E734="","",EOMONTH(E734,0)+Parameter!$B$5)</f>
        <v/>
      </c>
      <c r="P734" s="32" t="str">
        <f aca="false">IF(E734="","",EOMONTH(E734,Parameter!$B$4))</f>
        <v/>
      </c>
      <c r="Q734" s="33" t="str">
        <f aca="false">IF(OR(E734="",L734&lt;&gt;""),"",P734-Parameter!$B$9)</f>
        <v/>
      </c>
      <c r="R734" s="34" t="str">
        <f aca="false">IF(OR(G734="",G734=0,H734=""),"",H734/G734)</f>
        <v/>
      </c>
      <c r="S734" s="35" t="str">
        <f aca="false">IF(C734="","",IFERROR(INDEX('Validasi Vendor'!$J$5:$J$505,MATCH(C734,'Validasi Vendor'!$C$5:$C$505,0)),"Belum terdaftar"))</f>
        <v/>
      </c>
      <c r="T734" s="35" t="str">
        <f aca="false">IF(E734="","",IF(L734&lt;&gt;"",IF(EOMONTH(L734,0)&gt;P734,"Dikreditkan lewat batas: periksa","Sudah dikreditkan"),IF(S734&lt;&gt;"Boleh diproses","Titik 1: periksa status vendor",IF(OR(I734&lt;&gt;"Cocok",J734&lt;&gt;"Valid"),"Titik 3: faktur bermasalah",IF(K734="Ya","Titik 2: periksa pembebanan biaya",IF(Q734&lt;0,"Titik 2: lewat batas kredit",IF(Q734&lt;=Parameter!$B$6,"Titik 2: segera kreditkan","Siap dikreditkan")))))))</f>
        <v/>
      </c>
    </row>
    <row r="735" customFormat="false" ht="15" hidden="false" customHeight="false" outlineLevel="0" collapsed="false">
      <c r="A735" s="27"/>
      <c r="B735" s="27"/>
      <c r="C735" s="28"/>
      <c r="D735" s="28"/>
      <c r="E735" s="29"/>
      <c r="F735" s="27"/>
      <c r="G735" s="30"/>
      <c r="H735" s="30"/>
      <c r="I735" s="27"/>
      <c r="J735" s="27"/>
      <c r="K735" s="27"/>
      <c r="L735" s="29"/>
      <c r="M735" s="27"/>
      <c r="N735" s="31" t="str">
        <f aca="false">IF(E735="","",EOMONTH(E735,0))</f>
        <v/>
      </c>
      <c r="O735" s="32" t="str">
        <f aca="false">IF(E735="","",EOMONTH(E735,0)+Parameter!$B$5)</f>
        <v/>
      </c>
      <c r="P735" s="32" t="str">
        <f aca="false">IF(E735="","",EOMONTH(E735,Parameter!$B$4))</f>
        <v/>
      </c>
      <c r="Q735" s="33" t="str">
        <f aca="false">IF(OR(E735="",L735&lt;&gt;""),"",P735-Parameter!$B$9)</f>
        <v/>
      </c>
      <c r="R735" s="34" t="str">
        <f aca="false">IF(OR(G735="",G735=0,H735=""),"",H735/G735)</f>
        <v/>
      </c>
      <c r="S735" s="35" t="str">
        <f aca="false">IF(C735="","",IFERROR(INDEX('Validasi Vendor'!$J$5:$J$505,MATCH(C735,'Validasi Vendor'!$C$5:$C$505,0)),"Belum terdaftar"))</f>
        <v/>
      </c>
      <c r="T735" s="35" t="str">
        <f aca="false">IF(E735="","",IF(L735&lt;&gt;"",IF(EOMONTH(L735,0)&gt;P735,"Dikreditkan lewat batas: periksa","Sudah dikreditkan"),IF(S735&lt;&gt;"Boleh diproses","Titik 1: periksa status vendor",IF(OR(I735&lt;&gt;"Cocok",J735&lt;&gt;"Valid"),"Titik 3: faktur bermasalah",IF(K735="Ya","Titik 2: periksa pembebanan biaya",IF(Q735&lt;0,"Titik 2: lewat batas kredit",IF(Q735&lt;=Parameter!$B$6,"Titik 2: segera kreditkan","Siap dikreditkan")))))))</f>
        <v/>
      </c>
    </row>
    <row r="736" customFormat="false" ht="15" hidden="false" customHeight="false" outlineLevel="0" collapsed="false">
      <c r="A736" s="27"/>
      <c r="B736" s="27"/>
      <c r="C736" s="28"/>
      <c r="D736" s="28"/>
      <c r="E736" s="29"/>
      <c r="F736" s="27"/>
      <c r="G736" s="30"/>
      <c r="H736" s="30"/>
      <c r="I736" s="27"/>
      <c r="J736" s="27"/>
      <c r="K736" s="27"/>
      <c r="L736" s="29"/>
      <c r="M736" s="27"/>
      <c r="N736" s="31" t="str">
        <f aca="false">IF(E736="","",EOMONTH(E736,0))</f>
        <v/>
      </c>
      <c r="O736" s="32" t="str">
        <f aca="false">IF(E736="","",EOMONTH(E736,0)+Parameter!$B$5)</f>
        <v/>
      </c>
      <c r="P736" s="32" t="str">
        <f aca="false">IF(E736="","",EOMONTH(E736,Parameter!$B$4))</f>
        <v/>
      </c>
      <c r="Q736" s="33" t="str">
        <f aca="false">IF(OR(E736="",L736&lt;&gt;""),"",P736-Parameter!$B$9)</f>
        <v/>
      </c>
      <c r="R736" s="34" t="str">
        <f aca="false">IF(OR(G736="",G736=0,H736=""),"",H736/G736)</f>
        <v/>
      </c>
      <c r="S736" s="35" t="str">
        <f aca="false">IF(C736="","",IFERROR(INDEX('Validasi Vendor'!$J$5:$J$505,MATCH(C736,'Validasi Vendor'!$C$5:$C$505,0)),"Belum terdaftar"))</f>
        <v/>
      </c>
      <c r="T736" s="35" t="str">
        <f aca="false">IF(E736="","",IF(L736&lt;&gt;"",IF(EOMONTH(L736,0)&gt;P736,"Dikreditkan lewat batas: periksa","Sudah dikreditkan"),IF(S736&lt;&gt;"Boleh diproses","Titik 1: periksa status vendor",IF(OR(I736&lt;&gt;"Cocok",J736&lt;&gt;"Valid"),"Titik 3: faktur bermasalah",IF(K736="Ya","Titik 2: periksa pembebanan biaya",IF(Q736&lt;0,"Titik 2: lewat batas kredit",IF(Q736&lt;=Parameter!$B$6,"Titik 2: segera kreditkan","Siap dikreditkan")))))))</f>
        <v/>
      </c>
    </row>
    <row r="737" customFormat="false" ht="15" hidden="false" customHeight="false" outlineLevel="0" collapsed="false">
      <c r="A737" s="27"/>
      <c r="B737" s="27"/>
      <c r="C737" s="28"/>
      <c r="D737" s="28"/>
      <c r="E737" s="29"/>
      <c r="F737" s="27"/>
      <c r="G737" s="30"/>
      <c r="H737" s="30"/>
      <c r="I737" s="27"/>
      <c r="J737" s="27"/>
      <c r="K737" s="27"/>
      <c r="L737" s="29"/>
      <c r="M737" s="27"/>
      <c r="N737" s="31" t="str">
        <f aca="false">IF(E737="","",EOMONTH(E737,0))</f>
        <v/>
      </c>
      <c r="O737" s="32" t="str">
        <f aca="false">IF(E737="","",EOMONTH(E737,0)+Parameter!$B$5)</f>
        <v/>
      </c>
      <c r="P737" s="32" t="str">
        <f aca="false">IF(E737="","",EOMONTH(E737,Parameter!$B$4))</f>
        <v/>
      </c>
      <c r="Q737" s="33" t="str">
        <f aca="false">IF(OR(E737="",L737&lt;&gt;""),"",P737-Parameter!$B$9)</f>
        <v/>
      </c>
      <c r="R737" s="34" t="str">
        <f aca="false">IF(OR(G737="",G737=0,H737=""),"",H737/G737)</f>
        <v/>
      </c>
      <c r="S737" s="35" t="str">
        <f aca="false">IF(C737="","",IFERROR(INDEX('Validasi Vendor'!$J$5:$J$505,MATCH(C737,'Validasi Vendor'!$C$5:$C$505,0)),"Belum terdaftar"))</f>
        <v/>
      </c>
      <c r="T737" s="35" t="str">
        <f aca="false">IF(E737="","",IF(L737&lt;&gt;"",IF(EOMONTH(L737,0)&gt;P737,"Dikreditkan lewat batas: periksa","Sudah dikreditkan"),IF(S737&lt;&gt;"Boleh diproses","Titik 1: periksa status vendor",IF(OR(I737&lt;&gt;"Cocok",J737&lt;&gt;"Valid"),"Titik 3: faktur bermasalah",IF(K737="Ya","Titik 2: periksa pembebanan biaya",IF(Q737&lt;0,"Titik 2: lewat batas kredit",IF(Q737&lt;=Parameter!$B$6,"Titik 2: segera kreditkan","Siap dikreditkan")))))))</f>
        <v/>
      </c>
    </row>
    <row r="738" customFormat="false" ht="15" hidden="false" customHeight="false" outlineLevel="0" collapsed="false">
      <c r="A738" s="27"/>
      <c r="B738" s="27"/>
      <c r="C738" s="28"/>
      <c r="D738" s="28"/>
      <c r="E738" s="29"/>
      <c r="F738" s="27"/>
      <c r="G738" s="30"/>
      <c r="H738" s="30"/>
      <c r="I738" s="27"/>
      <c r="J738" s="27"/>
      <c r="K738" s="27"/>
      <c r="L738" s="29"/>
      <c r="M738" s="27"/>
      <c r="N738" s="31" t="str">
        <f aca="false">IF(E738="","",EOMONTH(E738,0))</f>
        <v/>
      </c>
      <c r="O738" s="32" t="str">
        <f aca="false">IF(E738="","",EOMONTH(E738,0)+Parameter!$B$5)</f>
        <v/>
      </c>
      <c r="P738" s="32" t="str">
        <f aca="false">IF(E738="","",EOMONTH(E738,Parameter!$B$4))</f>
        <v/>
      </c>
      <c r="Q738" s="33" t="str">
        <f aca="false">IF(OR(E738="",L738&lt;&gt;""),"",P738-Parameter!$B$9)</f>
        <v/>
      </c>
      <c r="R738" s="34" t="str">
        <f aca="false">IF(OR(G738="",G738=0,H738=""),"",H738/G738)</f>
        <v/>
      </c>
      <c r="S738" s="35" t="str">
        <f aca="false">IF(C738="","",IFERROR(INDEX('Validasi Vendor'!$J$5:$J$505,MATCH(C738,'Validasi Vendor'!$C$5:$C$505,0)),"Belum terdaftar"))</f>
        <v/>
      </c>
      <c r="T738" s="35" t="str">
        <f aca="false">IF(E738="","",IF(L738&lt;&gt;"",IF(EOMONTH(L738,0)&gt;P738,"Dikreditkan lewat batas: periksa","Sudah dikreditkan"),IF(S738&lt;&gt;"Boleh diproses","Titik 1: periksa status vendor",IF(OR(I738&lt;&gt;"Cocok",J738&lt;&gt;"Valid"),"Titik 3: faktur bermasalah",IF(K738="Ya","Titik 2: periksa pembebanan biaya",IF(Q738&lt;0,"Titik 2: lewat batas kredit",IF(Q738&lt;=Parameter!$B$6,"Titik 2: segera kreditkan","Siap dikreditkan")))))))</f>
        <v/>
      </c>
    </row>
    <row r="739" customFormat="false" ht="15" hidden="false" customHeight="false" outlineLevel="0" collapsed="false">
      <c r="A739" s="27"/>
      <c r="B739" s="27"/>
      <c r="C739" s="28"/>
      <c r="D739" s="28"/>
      <c r="E739" s="29"/>
      <c r="F739" s="27"/>
      <c r="G739" s="30"/>
      <c r="H739" s="30"/>
      <c r="I739" s="27"/>
      <c r="J739" s="27"/>
      <c r="K739" s="27"/>
      <c r="L739" s="29"/>
      <c r="M739" s="27"/>
      <c r="N739" s="31" t="str">
        <f aca="false">IF(E739="","",EOMONTH(E739,0))</f>
        <v/>
      </c>
      <c r="O739" s="32" t="str">
        <f aca="false">IF(E739="","",EOMONTH(E739,0)+Parameter!$B$5)</f>
        <v/>
      </c>
      <c r="P739" s="32" t="str">
        <f aca="false">IF(E739="","",EOMONTH(E739,Parameter!$B$4))</f>
        <v/>
      </c>
      <c r="Q739" s="33" t="str">
        <f aca="false">IF(OR(E739="",L739&lt;&gt;""),"",P739-Parameter!$B$9)</f>
        <v/>
      </c>
      <c r="R739" s="34" t="str">
        <f aca="false">IF(OR(G739="",G739=0,H739=""),"",H739/G739)</f>
        <v/>
      </c>
      <c r="S739" s="35" t="str">
        <f aca="false">IF(C739="","",IFERROR(INDEX('Validasi Vendor'!$J$5:$J$505,MATCH(C739,'Validasi Vendor'!$C$5:$C$505,0)),"Belum terdaftar"))</f>
        <v/>
      </c>
      <c r="T739" s="35" t="str">
        <f aca="false">IF(E739="","",IF(L739&lt;&gt;"",IF(EOMONTH(L739,0)&gt;P739,"Dikreditkan lewat batas: periksa","Sudah dikreditkan"),IF(S739&lt;&gt;"Boleh diproses","Titik 1: periksa status vendor",IF(OR(I739&lt;&gt;"Cocok",J739&lt;&gt;"Valid"),"Titik 3: faktur bermasalah",IF(K739="Ya","Titik 2: periksa pembebanan biaya",IF(Q739&lt;0,"Titik 2: lewat batas kredit",IF(Q739&lt;=Parameter!$B$6,"Titik 2: segera kreditkan","Siap dikreditkan")))))))</f>
        <v/>
      </c>
    </row>
    <row r="740" customFormat="false" ht="15" hidden="false" customHeight="false" outlineLevel="0" collapsed="false">
      <c r="A740" s="27"/>
      <c r="B740" s="27"/>
      <c r="C740" s="28"/>
      <c r="D740" s="28"/>
      <c r="E740" s="29"/>
      <c r="F740" s="27"/>
      <c r="G740" s="30"/>
      <c r="H740" s="30"/>
      <c r="I740" s="27"/>
      <c r="J740" s="27"/>
      <c r="K740" s="27"/>
      <c r="L740" s="29"/>
      <c r="M740" s="27"/>
      <c r="N740" s="31" t="str">
        <f aca="false">IF(E740="","",EOMONTH(E740,0))</f>
        <v/>
      </c>
      <c r="O740" s="32" t="str">
        <f aca="false">IF(E740="","",EOMONTH(E740,0)+Parameter!$B$5)</f>
        <v/>
      </c>
      <c r="P740" s="32" t="str">
        <f aca="false">IF(E740="","",EOMONTH(E740,Parameter!$B$4))</f>
        <v/>
      </c>
      <c r="Q740" s="33" t="str">
        <f aca="false">IF(OR(E740="",L740&lt;&gt;""),"",P740-Parameter!$B$9)</f>
        <v/>
      </c>
      <c r="R740" s="34" t="str">
        <f aca="false">IF(OR(G740="",G740=0,H740=""),"",H740/G740)</f>
        <v/>
      </c>
      <c r="S740" s="35" t="str">
        <f aca="false">IF(C740="","",IFERROR(INDEX('Validasi Vendor'!$J$5:$J$505,MATCH(C740,'Validasi Vendor'!$C$5:$C$505,0)),"Belum terdaftar"))</f>
        <v/>
      </c>
      <c r="T740" s="35" t="str">
        <f aca="false">IF(E740="","",IF(L740&lt;&gt;"",IF(EOMONTH(L740,0)&gt;P740,"Dikreditkan lewat batas: periksa","Sudah dikreditkan"),IF(S740&lt;&gt;"Boleh diproses","Titik 1: periksa status vendor",IF(OR(I740&lt;&gt;"Cocok",J740&lt;&gt;"Valid"),"Titik 3: faktur bermasalah",IF(K740="Ya","Titik 2: periksa pembebanan biaya",IF(Q740&lt;0,"Titik 2: lewat batas kredit",IF(Q740&lt;=Parameter!$B$6,"Titik 2: segera kreditkan","Siap dikreditkan")))))))</f>
        <v/>
      </c>
    </row>
    <row r="741" customFormat="false" ht="15" hidden="false" customHeight="false" outlineLevel="0" collapsed="false">
      <c r="A741" s="27"/>
      <c r="B741" s="27"/>
      <c r="C741" s="28"/>
      <c r="D741" s="28"/>
      <c r="E741" s="29"/>
      <c r="F741" s="27"/>
      <c r="G741" s="30"/>
      <c r="H741" s="30"/>
      <c r="I741" s="27"/>
      <c r="J741" s="27"/>
      <c r="K741" s="27"/>
      <c r="L741" s="29"/>
      <c r="M741" s="27"/>
      <c r="N741" s="31" t="str">
        <f aca="false">IF(E741="","",EOMONTH(E741,0))</f>
        <v/>
      </c>
      <c r="O741" s="32" t="str">
        <f aca="false">IF(E741="","",EOMONTH(E741,0)+Parameter!$B$5)</f>
        <v/>
      </c>
      <c r="P741" s="32" t="str">
        <f aca="false">IF(E741="","",EOMONTH(E741,Parameter!$B$4))</f>
        <v/>
      </c>
      <c r="Q741" s="33" t="str">
        <f aca="false">IF(OR(E741="",L741&lt;&gt;""),"",P741-Parameter!$B$9)</f>
        <v/>
      </c>
      <c r="R741" s="34" t="str">
        <f aca="false">IF(OR(G741="",G741=0,H741=""),"",H741/G741)</f>
        <v/>
      </c>
      <c r="S741" s="35" t="str">
        <f aca="false">IF(C741="","",IFERROR(INDEX('Validasi Vendor'!$J$5:$J$505,MATCH(C741,'Validasi Vendor'!$C$5:$C$505,0)),"Belum terdaftar"))</f>
        <v/>
      </c>
      <c r="T741" s="35" t="str">
        <f aca="false">IF(E741="","",IF(L741&lt;&gt;"",IF(EOMONTH(L741,0)&gt;P741,"Dikreditkan lewat batas: periksa","Sudah dikreditkan"),IF(S741&lt;&gt;"Boleh diproses","Titik 1: periksa status vendor",IF(OR(I741&lt;&gt;"Cocok",J741&lt;&gt;"Valid"),"Titik 3: faktur bermasalah",IF(K741="Ya","Titik 2: periksa pembebanan biaya",IF(Q741&lt;0,"Titik 2: lewat batas kredit",IF(Q741&lt;=Parameter!$B$6,"Titik 2: segera kreditkan","Siap dikreditkan")))))))</f>
        <v/>
      </c>
    </row>
    <row r="742" customFormat="false" ht="15" hidden="false" customHeight="false" outlineLevel="0" collapsed="false">
      <c r="A742" s="27"/>
      <c r="B742" s="27"/>
      <c r="C742" s="28"/>
      <c r="D742" s="28"/>
      <c r="E742" s="29"/>
      <c r="F742" s="27"/>
      <c r="G742" s="30"/>
      <c r="H742" s="30"/>
      <c r="I742" s="27"/>
      <c r="J742" s="27"/>
      <c r="K742" s="27"/>
      <c r="L742" s="29"/>
      <c r="M742" s="27"/>
      <c r="N742" s="31" t="str">
        <f aca="false">IF(E742="","",EOMONTH(E742,0))</f>
        <v/>
      </c>
      <c r="O742" s="32" t="str">
        <f aca="false">IF(E742="","",EOMONTH(E742,0)+Parameter!$B$5)</f>
        <v/>
      </c>
      <c r="P742" s="32" t="str">
        <f aca="false">IF(E742="","",EOMONTH(E742,Parameter!$B$4))</f>
        <v/>
      </c>
      <c r="Q742" s="33" t="str">
        <f aca="false">IF(OR(E742="",L742&lt;&gt;""),"",P742-Parameter!$B$9)</f>
        <v/>
      </c>
      <c r="R742" s="34" t="str">
        <f aca="false">IF(OR(G742="",G742=0,H742=""),"",H742/G742)</f>
        <v/>
      </c>
      <c r="S742" s="35" t="str">
        <f aca="false">IF(C742="","",IFERROR(INDEX('Validasi Vendor'!$J$5:$J$505,MATCH(C742,'Validasi Vendor'!$C$5:$C$505,0)),"Belum terdaftar"))</f>
        <v/>
      </c>
      <c r="T742" s="35" t="str">
        <f aca="false">IF(E742="","",IF(L742&lt;&gt;"",IF(EOMONTH(L742,0)&gt;P742,"Dikreditkan lewat batas: periksa","Sudah dikreditkan"),IF(S742&lt;&gt;"Boleh diproses","Titik 1: periksa status vendor",IF(OR(I742&lt;&gt;"Cocok",J742&lt;&gt;"Valid"),"Titik 3: faktur bermasalah",IF(K742="Ya","Titik 2: periksa pembebanan biaya",IF(Q742&lt;0,"Titik 2: lewat batas kredit",IF(Q742&lt;=Parameter!$B$6,"Titik 2: segera kreditkan","Siap dikreditkan")))))))</f>
        <v/>
      </c>
    </row>
    <row r="743" customFormat="false" ht="15" hidden="false" customHeight="false" outlineLevel="0" collapsed="false">
      <c r="A743" s="27"/>
      <c r="B743" s="27"/>
      <c r="C743" s="28"/>
      <c r="D743" s="28"/>
      <c r="E743" s="29"/>
      <c r="F743" s="27"/>
      <c r="G743" s="30"/>
      <c r="H743" s="30"/>
      <c r="I743" s="27"/>
      <c r="J743" s="27"/>
      <c r="K743" s="27"/>
      <c r="L743" s="29"/>
      <c r="M743" s="27"/>
      <c r="N743" s="31" t="str">
        <f aca="false">IF(E743="","",EOMONTH(E743,0))</f>
        <v/>
      </c>
      <c r="O743" s="32" t="str">
        <f aca="false">IF(E743="","",EOMONTH(E743,0)+Parameter!$B$5)</f>
        <v/>
      </c>
      <c r="P743" s="32" t="str">
        <f aca="false">IF(E743="","",EOMONTH(E743,Parameter!$B$4))</f>
        <v/>
      </c>
      <c r="Q743" s="33" t="str">
        <f aca="false">IF(OR(E743="",L743&lt;&gt;""),"",P743-Parameter!$B$9)</f>
        <v/>
      </c>
      <c r="R743" s="34" t="str">
        <f aca="false">IF(OR(G743="",G743=0,H743=""),"",H743/G743)</f>
        <v/>
      </c>
      <c r="S743" s="35" t="str">
        <f aca="false">IF(C743="","",IFERROR(INDEX('Validasi Vendor'!$J$5:$J$505,MATCH(C743,'Validasi Vendor'!$C$5:$C$505,0)),"Belum terdaftar"))</f>
        <v/>
      </c>
      <c r="T743" s="35" t="str">
        <f aca="false">IF(E743="","",IF(L743&lt;&gt;"",IF(EOMONTH(L743,0)&gt;P743,"Dikreditkan lewat batas: periksa","Sudah dikreditkan"),IF(S743&lt;&gt;"Boleh diproses","Titik 1: periksa status vendor",IF(OR(I743&lt;&gt;"Cocok",J743&lt;&gt;"Valid"),"Titik 3: faktur bermasalah",IF(K743="Ya","Titik 2: periksa pembebanan biaya",IF(Q743&lt;0,"Titik 2: lewat batas kredit",IF(Q743&lt;=Parameter!$B$6,"Titik 2: segera kreditkan","Siap dikreditkan")))))))</f>
        <v/>
      </c>
    </row>
    <row r="744" customFormat="false" ht="15" hidden="false" customHeight="false" outlineLevel="0" collapsed="false">
      <c r="A744" s="27"/>
      <c r="B744" s="27"/>
      <c r="C744" s="28"/>
      <c r="D744" s="28"/>
      <c r="E744" s="29"/>
      <c r="F744" s="27"/>
      <c r="G744" s="30"/>
      <c r="H744" s="30"/>
      <c r="I744" s="27"/>
      <c r="J744" s="27"/>
      <c r="K744" s="27"/>
      <c r="L744" s="29"/>
      <c r="M744" s="27"/>
      <c r="N744" s="31" t="str">
        <f aca="false">IF(E744="","",EOMONTH(E744,0))</f>
        <v/>
      </c>
      <c r="O744" s="32" t="str">
        <f aca="false">IF(E744="","",EOMONTH(E744,0)+Parameter!$B$5)</f>
        <v/>
      </c>
      <c r="P744" s="32" t="str">
        <f aca="false">IF(E744="","",EOMONTH(E744,Parameter!$B$4))</f>
        <v/>
      </c>
      <c r="Q744" s="33" t="str">
        <f aca="false">IF(OR(E744="",L744&lt;&gt;""),"",P744-Parameter!$B$9)</f>
        <v/>
      </c>
      <c r="R744" s="34" t="str">
        <f aca="false">IF(OR(G744="",G744=0,H744=""),"",H744/G744)</f>
        <v/>
      </c>
      <c r="S744" s="35" t="str">
        <f aca="false">IF(C744="","",IFERROR(INDEX('Validasi Vendor'!$J$5:$J$505,MATCH(C744,'Validasi Vendor'!$C$5:$C$505,0)),"Belum terdaftar"))</f>
        <v/>
      </c>
      <c r="T744" s="35" t="str">
        <f aca="false">IF(E744="","",IF(L744&lt;&gt;"",IF(EOMONTH(L744,0)&gt;P744,"Dikreditkan lewat batas: periksa","Sudah dikreditkan"),IF(S744&lt;&gt;"Boleh diproses","Titik 1: periksa status vendor",IF(OR(I744&lt;&gt;"Cocok",J744&lt;&gt;"Valid"),"Titik 3: faktur bermasalah",IF(K744="Ya","Titik 2: periksa pembebanan biaya",IF(Q744&lt;0,"Titik 2: lewat batas kredit",IF(Q744&lt;=Parameter!$B$6,"Titik 2: segera kreditkan","Siap dikreditkan")))))))</f>
        <v/>
      </c>
    </row>
    <row r="745" customFormat="false" ht="15" hidden="false" customHeight="false" outlineLevel="0" collapsed="false">
      <c r="A745" s="27"/>
      <c r="B745" s="27"/>
      <c r="C745" s="28"/>
      <c r="D745" s="28"/>
      <c r="E745" s="29"/>
      <c r="F745" s="27"/>
      <c r="G745" s="30"/>
      <c r="H745" s="30"/>
      <c r="I745" s="27"/>
      <c r="J745" s="27"/>
      <c r="K745" s="27"/>
      <c r="L745" s="29"/>
      <c r="M745" s="27"/>
      <c r="N745" s="31" t="str">
        <f aca="false">IF(E745="","",EOMONTH(E745,0))</f>
        <v/>
      </c>
      <c r="O745" s="32" t="str">
        <f aca="false">IF(E745="","",EOMONTH(E745,0)+Parameter!$B$5)</f>
        <v/>
      </c>
      <c r="P745" s="32" t="str">
        <f aca="false">IF(E745="","",EOMONTH(E745,Parameter!$B$4))</f>
        <v/>
      </c>
      <c r="Q745" s="33" t="str">
        <f aca="false">IF(OR(E745="",L745&lt;&gt;""),"",P745-Parameter!$B$9)</f>
        <v/>
      </c>
      <c r="R745" s="34" t="str">
        <f aca="false">IF(OR(G745="",G745=0,H745=""),"",H745/G745)</f>
        <v/>
      </c>
      <c r="S745" s="35" t="str">
        <f aca="false">IF(C745="","",IFERROR(INDEX('Validasi Vendor'!$J$5:$J$505,MATCH(C745,'Validasi Vendor'!$C$5:$C$505,0)),"Belum terdaftar"))</f>
        <v/>
      </c>
      <c r="T745" s="35" t="str">
        <f aca="false">IF(E745="","",IF(L745&lt;&gt;"",IF(EOMONTH(L745,0)&gt;P745,"Dikreditkan lewat batas: periksa","Sudah dikreditkan"),IF(S745&lt;&gt;"Boleh diproses","Titik 1: periksa status vendor",IF(OR(I745&lt;&gt;"Cocok",J745&lt;&gt;"Valid"),"Titik 3: faktur bermasalah",IF(K745="Ya","Titik 2: periksa pembebanan biaya",IF(Q745&lt;0,"Titik 2: lewat batas kredit",IF(Q745&lt;=Parameter!$B$6,"Titik 2: segera kreditkan","Siap dikreditkan")))))))</f>
        <v/>
      </c>
    </row>
    <row r="746" customFormat="false" ht="15" hidden="false" customHeight="false" outlineLevel="0" collapsed="false">
      <c r="A746" s="27"/>
      <c r="B746" s="27"/>
      <c r="C746" s="28"/>
      <c r="D746" s="28"/>
      <c r="E746" s="29"/>
      <c r="F746" s="27"/>
      <c r="G746" s="30"/>
      <c r="H746" s="30"/>
      <c r="I746" s="27"/>
      <c r="J746" s="27"/>
      <c r="K746" s="27"/>
      <c r="L746" s="29"/>
      <c r="M746" s="27"/>
      <c r="N746" s="31" t="str">
        <f aca="false">IF(E746="","",EOMONTH(E746,0))</f>
        <v/>
      </c>
      <c r="O746" s="32" t="str">
        <f aca="false">IF(E746="","",EOMONTH(E746,0)+Parameter!$B$5)</f>
        <v/>
      </c>
      <c r="P746" s="32" t="str">
        <f aca="false">IF(E746="","",EOMONTH(E746,Parameter!$B$4))</f>
        <v/>
      </c>
      <c r="Q746" s="33" t="str">
        <f aca="false">IF(OR(E746="",L746&lt;&gt;""),"",P746-Parameter!$B$9)</f>
        <v/>
      </c>
      <c r="R746" s="34" t="str">
        <f aca="false">IF(OR(G746="",G746=0,H746=""),"",H746/G746)</f>
        <v/>
      </c>
      <c r="S746" s="35" t="str">
        <f aca="false">IF(C746="","",IFERROR(INDEX('Validasi Vendor'!$J$5:$J$505,MATCH(C746,'Validasi Vendor'!$C$5:$C$505,0)),"Belum terdaftar"))</f>
        <v/>
      </c>
      <c r="T746" s="35" t="str">
        <f aca="false">IF(E746="","",IF(L746&lt;&gt;"",IF(EOMONTH(L746,0)&gt;P746,"Dikreditkan lewat batas: periksa","Sudah dikreditkan"),IF(S746&lt;&gt;"Boleh diproses","Titik 1: periksa status vendor",IF(OR(I746&lt;&gt;"Cocok",J746&lt;&gt;"Valid"),"Titik 3: faktur bermasalah",IF(K746="Ya","Titik 2: periksa pembebanan biaya",IF(Q746&lt;0,"Titik 2: lewat batas kredit",IF(Q746&lt;=Parameter!$B$6,"Titik 2: segera kreditkan","Siap dikreditkan")))))))</f>
        <v/>
      </c>
    </row>
    <row r="747" customFormat="false" ht="15" hidden="false" customHeight="false" outlineLevel="0" collapsed="false">
      <c r="A747" s="27"/>
      <c r="B747" s="27"/>
      <c r="C747" s="28"/>
      <c r="D747" s="28"/>
      <c r="E747" s="29"/>
      <c r="F747" s="27"/>
      <c r="G747" s="30"/>
      <c r="H747" s="30"/>
      <c r="I747" s="27"/>
      <c r="J747" s="27"/>
      <c r="K747" s="27"/>
      <c r="L747" s="29"/>
      <c r="M747" s="27"/>
      <c r="N747" s="31" t="str">
        <f aca="false">IF(E747="","",EOMONTH(E747,0))</f>
        <v/>
      </c>
      <c r="O747" s="32" t="str">
        <f aca="false">IF(E747="","",EOMONTH(E747,0)+Parameter!$B$5)</f>
        <v/>
      </c>
      <c r="P747" s="32" t="str">
        <f aca="false">IF(E747="","",EOMONTH(E747,Parameter!$B$4))</f>
        <v/>
      </c>
      <c r="Q747" s="33" t="str">
        <f aca="false">IF(OR(E747="",L747&lt;&gt;""),"",P747-Parameter!$B$9)</f>
        <v/>
      </c>
      <c r="R747" s="34" t="str">
        <f aca="false">IF(OR(G747="",G747=0,H747=""),"",H747/G747)</f>
        <v/>
      </c>
      <c r="S747" s="35" t="str">
        <f aca="false">IF(C747="","",IFERROR(INDEX('Validasi Vendor'!$J$5:$J$505,MATCH(C747,'Validasi Vendor'!$C$5:$C$505,0)),"Belum terdaftar"))</f>
        <v/>
      </c>
      <c r="T747" s="35" t="str">
        <f aca="false">IF(E747="","",IF(L747&lt;&gt;"",IF(EOMONTH(L747,0)&gt;P747,"Dikreditkan lewat batas: periksa","Sudah dikreditkan"),IF(S747&lt;&gt;"Boleh diproses","Titik 1: periksa status vendor",IF(OR(I747&lt;&gt;"Cocok",J747&lt;&gt;"Valid"),"Titik 3: faktur bermasalah",IF(K747="Ya","Titik 2: periksa pembebanan biaya",IF(Q747&lt;0,"Titik 2: lewat batas kredit",IF(Q747&lt;=Parameter!$B$6,"Titik 2: segera kreditkan","Siap dikreditkan")))))))</f>
        <v/>
      </c>
    </row>
    <row r="748" customFormat="false" ht="15" hidden="false" customHeight="false" outlineLevel="0" collapsed="false">
      <c r="A748" s="27"/>
      <c r="B748" s="27"/>
      <c r="C748" s="28"/>
      <c r="D748" s="28"/>
      <c r="E748" s="29"/>
      <c r="F748" s="27"/>
      <c r="G748" s="30"/>
      <c r="H748" s="30"/>
      <c r="I748" s="27"/>
      <c r="J748" s="27"/>
      <c r="K748" s="27"/>
      <c r="L748" s="29"/>
      <c r="M748" s="27"/>
      <c r="N748" s="31" t="str">
        <f aca="false">IF(E748="","",EOMONTH(E748,0))</f>
        <v/>
      </c>
      <c r="O748" s="32" t="str">
        <f aca="false">IF(E748="","",EOMONTH(E748,0)+Parameter!$B$5)</f>
        <v/>
      </c>
      <c r="P748" s="32" t="str">
        <f aca="false">IF(E748="","",EOMONTH(E748,Parameter!$B$4))</f>
        <v/>
      </c>
      <c r="Q748" s="33" t="str">
        <f aca="false">IF(OR(E748="",L748&lt;&gt;""),"",P748-Parameter!$B$9)</f>
        <v/>
      </c>
      <c r="R748" s="34" t="str">
        <f aca="false">IF(OR(G748="",G748=0,H748=""),"",H748/G748)</f>
        <v/>
      </c>
      <c r="S748" s="35" t="str">
        <f aca="false">IF(C748="","",IFERROR(INDEX('Validasi Vendor'!$J$5:$J$505,MATCH(C748,'Validasi Vendor'!$C$5:$C$505,0)),"Belum terdaftar"))</f>
        <v/>
      </c>
      <c r="T748" s="35" t="str">
        <f aca="false">IF(E748="","",IF(L748&lt;&gt;"",IF(EOMONTH(L748,0)&gt;P748,"Dikreditkan lewat batas: periksa","Sudah dikreditkan"),IF(S748&lt;&gt;"Boleh diproses","Titik 1: periksa status vendor",IF(OR(I748&lt;&gt;"Cocok",J748&lt;&gt;"Valid"),"Titik 3: faktur bermasalah",IF(K748="Ya","Titik 2: periksa pembebanan biaya",IF(Q748&lt;0,"Titik 2: lewat batas kredit",IF(Q748&lt;=Parameter!$B$6,"Titik 2: segera kreditkan","Siap dikreditkan")))))))</f>
        <v/>
      </c>
    </row>
    <row r="749" customFormat="false" ht="15" hidden="false" customHeight="false" outlineLevel="0" collapsed="false">
      <c r="A749" s="27"/>
      <c r="B749" s="27"/>
      <c r="C749" s="28"/>
      <c r="D749" s="28"/>
      <c r="E749" s="29"/>
      <c r="F749" s="27"/>
      <c r="G749" s="30"/>
      <c r="H749" s="30"/>
      <c r="I749" s="27"/>
      <c r="J749" s="27"/>
      <c r="K749" s="27"/>
      <c r="L749" s="29"/>
      <c r="M749" s="27"/>
      <c r="N749" s="31" t="str">
        <f aca="false">IF(E749="","",EOMONTH(E749,0))</f>
        <v/>
      </c>
      <c r="O749" s="32" t="str">
        <f aca="false">IF(E749="","",EOMONTH(E749,0)+Parameter!$B$5)</f>
        <v/>
      </c>
      <c r="P749" s="32" t="str">
        <f aca="false">IF(E749="","",EOMONTH(E749,Parameter!$B$4))</f>
        <v/>
      </c>
      <c r="Q749" s="33" t="str">
        <f aca="false">IF(OR(E749="",L749&lt;&gt;""),"",P749-Parameter!$B$9)</f>
        <v/>
      </c>
      <c r="R749" s="34" t="str">
        <f aca="false">IF(OR(G749="",G749=0,H749=""),"",H749/G749)</f>
        <v/>
      </c>
      <c r="S749" s="35" t="str">
        <f aca="false">IF(C749="","",IFERROR(INDEX('Validasi Vendor'!$J$5:$J$505,MATCH(C749,'Validasi Vendor'!$C$5:$C$505,0)),"Belum terdaftar"))</f>
        <v/>
      </c>
      <c r="T749" s="35" t="str">
        <f aca="false">IF(E749="","",IF(L749&lt;&gt;"",IF(EOMONTH(L749,0)&gt;P749,"Dikreditkan lewat batas: periksa","Sudah dikreditkan"),IF(S749&lt;&gt;"Boleh diproses","Titik 1: periksa status vendor",IF(OR(I749&lt;&gt;"Cocok",J749&lt;&gt;"Valid"),"Titik 3: faktur bermasalah",IF(K749="Ya","Titik 2: periksa pembebanan biaya",IF(Q749&lt;0,"Titik 2: lewat batas kredit",IF(Q749&lt;=Parameter!$B$6,"Titik 2: segera kreditkan","Siap dikreditkan")))))))</f>
        <v/>
      </c>
    </row>
    <row r="750" customFormat="false" ht="15" hidden="false" customHeight="false" outlineLevel="0" collapsed="false">
      <c r="A750" s="27"/>
      <c r="B750" s="27"/>
      <c r="C750" s="28"/>
      <c r="D750" s="28"/>
      <c r="E750" s="29"/>
      <c r="F750" s="27"/>
      <c r="G750" s="30"/>
      <c r="H750" s="30"/>
      <c r="I750" s="27"/>
      <c r="J750" s="27"/>
      <c r="K750" s="27"/>
      <c r="L750" s="29"/>
      <c r="M750" s="27"/>
      <c r="N750" s="31" t="str">
        <f aca="false">IF(E750="","",EOMONTH(E750,0))</f>
        <v/>
      </c>
      <c r="O750" s="32" t="str">
        <f aca="false">IF(E750="","",EOMONTH(E750,0)+Parameter!$B$5)</f>
        <v/>
      </c>
      <c r="P750" s="32" t="str">
        <f aca="false">IF(E750="","",EOMONTH(E750,Parameter!$B$4))</f>
        <v/>
      </c>
      <c r="Q750" s="33" t="str">
        <f aca="false">IF(OR(E750="",L750&lt;&gt;""),"",P750-Parameter!$B$9)</f>
        <v/>
      </c>
      <c r="R750" s="34" t="str">
        <f aca="false">IF(OR(G750="",G750=0,H750=""),"",H750/G750)</f>
        <v/>
      </c>
      <c r="S750" s="35" t="str">
        <f aca="false">IF(C750="","",IFERROR(INDEX('Validasi Vendor'!$J$5:$J$505,MATCH(C750,'Validasi Vendor'!$C$5:$C$505,0)),"Belum terdaftar"))</f>
        <v/>
      </c>
      <c r="T750" s="35" t="str">
        <f aca="false">IF(E750="","",IF(L750&lt;&gt;"",IF(EOMONTH(L750,0)&gt;P750,"Dikreditkan lewat batas: periksa","Sudah dikreditkan"),IF(S750&lt;&gt;"Boleh diproses","Titik 1: periksa status vendor",IF(OR(I750&lt;&gt;"Cocok",J750&lt;&gt;"Valid"),"Titik 3: faktur bermasalah",IF(K750="Ya","Titik 2: periksa pembebanan biaya",IF(Q750&lt;0,"Titik 2: lewat batas kredit",IF(Q750&lt;=Parameter!$B$6,"Titik 2: segera kreditkan","Siap dikreditkan")))))))</f>
        <v/>
      </c>
    </row>
    <row r="751" customFormat="false" ht="15" hidden="false" customHeight="false" outlineLevel="0" collapsed="false">
      <c r="A751" s="27"/>
      <c r="B751" s="27"/>
      <c r="C751" s="28"/>
      <c r="D751" s="28"/>
      <c r="E751" s="29"/>
      <c r="F751" s="27"/>
      <c r="G751" s="30"/>
      <c r="H751" s="30"/>
      <c r="I751" s="27"/>
      <c r="J751" s="27"/>
      <c r="K751" s="27"/>
      <c r="L751" s="29"/>
      <c r="M751" s="27"/>
      <c r="N751" s="31" t="str">
        <f aca="false">IF(E751="","",EOMONTH(E751,0))</f>
        <v/>
      </c>
      <c r="O751" s="32" t="str">
        <f aca="false">IF(E751="","",EOMONTH(E751,0)+Parameter!$B$5)</f>
        <v/>
      </c>
      <c r="P751" s="32" t="str">
        <f aca="false">IF(E751="","",EOMONTH(E751,Parameter!$B$4))</f>
        <v/>
      </c>
      <c r="Q751" s="33" t="str">
        <f aca="false">IF(OR(E751="",L751&lt;&gt;""),"",P751-Parameter!$B$9)</f>
        <v/>
      </c>
      <c r="R751" s="34" t="str">
        <f aca="false">IF(OR(G751="",G751=0,H751=""),"",H751/G751)</f>
        <v/>
      </c>
      <c r="S751" s="35" t="str">
        <f aca="false">IF(C751="","",IFERROR(INDEX('Validasi Vendor'!$J$5:$J$505,MATCH(C751,'Validasi Vendor'!$C$5:$C$505,0)),"Belum terdaftar"))</f>
        <v/>
      </c>
      <c r="T751" s="35" t="str">
        <f aca="false">IF(E751="","",IF(L751&lt;&gt;"",IF(EOMONTH(L751,0)&gt;P751,"Dikreditkan lewat batas: periksa","Sudah dikreditkan"),IF(S751&lt;&gt;"Boleh diproses","Titik 1: periksa status vendor",IF(OR(I751&lt;&gt;"Cocok",J751&lt;&gt;"Valid"),"Titik 3: faktur bermasalah",IF(K751="Ya","Titik 2: periksa pembebanan biaya",IF(Q751&lt;0,"Titik 2: lewat batas kredit",IF(Q751&lt;=Parameter!$B$6,"Titik 2: segera kreditkan","Siap dikreditkan")))))))</f>
        <v/>
      </c>
    </row>
    <row r="752" customFormat="false" ht="15" hidden="false" customHeight="false" outlineLevel="0" collapsed="false">
      <c r="A752" s="27"/>
      <c r="B752" s="27"/>
      <c r="C752" s="28"/>
      <c r="D752" s="28"/>
      <c r="E752" s="29"/>
      <c r="F752" s="27"/>
      <c r="G752" s="30"/>
      <c r="H752" s="30"/>
      <c r="I752" s="27"/>
      <c r="J752" s="27"/>
      <c r="K752" s="27"/>
      <c r="L752" s="29"/>
      <c r="M752" s="27"/>
      <c r="N752" s="31" t="str">
        <f aca="false">IF(E752="","",EOMONTH(E752,0))</f>
        <v/>
      </c>
      <c r="O752" s="32" t="str">
        <f aca="false">IF(E752="","",EOMONTH(E752,0)+Parameter!$B$5)</f>
        <v/>
      </c>
      <c r="P752" s="32" t="str">
        <f aca="false">IF(E752="","",EOMONTH(E752,Parameter!$B$4))</f>
        <v/>
      </c>
      <c r="Q752" s="33" t="str">
        <f aca="false">IF(OR(E752="",L752&lt;&gt;""),"",P752-Parameter!$B$9)</f>
        <v/>
      </c>
      <c r="R752" s="34" t="str">
        <f aca="false">IF(OR(G752="",G752=0,H752=""),"",H752/G752)</f>
        <v/>
      </c>
      <c r="S752" s="35" t="str">
        <f aca="false">IF(C752="","",IFERROR(INDEX('Validasi Vendor'!$J$5:$J$505,MATCH(C752,'Validasi Vendor'!$C$5:$C$505,0)),"Belum terdaftar"))</f>
        <v/>
      </c>
      <c r="T752" s="35" t="str">
        <f aca="false">IF(E752="","",IF(L752&lt;&gt;"",IF(EOMONTH(L752,0)&gt;P752,"Dikreditkan lewat batas: periksa","Sudah dikreditkan"),IF(S752&lt;&gt;"Boleh diproses","Titik 1: periksa status vendor",IF(OR(I752&lt;&gt;"Cocok",J752&lt;&gt;"Valid"),"Titik 3: faktur bermasalah",IF(K752="Ya","Titik 2: periksa pembebanan biaya",IF(Q752&lt;0,"Titik 2: lewat batas kredit",IF(Q752&lt;=Parameter!$B$6,"Titik 2: segera kreditkan","Siap dikreditkan")))))))</f>
        <v/>
      </c>
    </row>
    <row r="753" customFormat="false" ht="15" hidden="false" customHeight="false" outlineLevel="0" collapsed="false">
      <c r="A753" s="27"/>
      <c r="B753" s="27"/>
      <c r="C753" s="28"/>
      <c r="D753" s="28"/>
      <c r="E753" s="29"/>
      <c r="F753" s="27"/>
      <c r="G753" s="30"/>
      <c r="H753" s="30"/>
      <c r="I753" s="27"/>
      <c r="J753" s="27"/>
      <c r="K753" s="27"/>
      <c r="L753" s="29"/>
      <c r="M753" s="27"/>
      <c r="N753" s="31" t="str">
        <f aca="false">IF(E753="","",EOMONTH(E753,0))</f>
        <v/>
      </c>
      <c r="O753" s="32" t="str">
        <f aca="false">IF(E753="","",EOMONTH(E753,0)+Parameter!$B$5)</f>
        <v/>
      </c>
      <c r="P753" s="32" t="str">
        <f aca="false">IF(E753="","",EOMONTH(E753,Parameter!$B$4))</f>
        <v/>
      </c>
      <c r="Q753" s="33" t="str">
        <f aca="false">IF(OR(E753="",L753&lt;&gt;""),"",P753-Parameter!$B$9)</f>
        <v/>
      </c>
      <c r="R753" s="34" t="str">
        <f aca="false">IF(OR(G753="",G753=0,H753=""),"",H753/G753)</f>
        <v/>
      </c>
      <c r="S753" s="35" t="str">
        <f aca="false">IF(C753="","",IFERROR(INDEX('Validasi Vendor'!$J$5:$J$505,MATCH(C753,'Validasi Vendor'!$C$5:$C$505,0)),"Belum terdaftar"))</f>
        <v/>
      </c>
      <c r="T753" s="35" t="str">
        <f aca="false">IF(E753="","",IF(L753&lt;&gt;"",IF(EOMONTH(L753,0)&gt;P753,"Dikreditkan lewat batas: periksa","Sudah dikreditkan"),IF(S753&lt;&gt;"Boleh diproses","Titik 1: periksa status vendor",IF(OR(I753&lt;&gt;"Cocok",J753&lt;&gt;"Valid"),"Titik 3: faktur bermasalah",IF(K753="Ya","Titik 2: periksa pembebanan biaya",IF(Q753&lt;0,"Titik 2: lewat batas kredit",IF(Q753&lt;=Parameter!$B$6,"Titik 2: segera kreditkan","Siap dikreditkan")))))))</f>
        <v/>
      </c>
    </row>
    <row r="754" customFormat="false" ht="15" hidden="false" customHeight="false" outlineLevel="0" collapsed="false">
      <c r="A754" s="27"/>
      <c r="B754" s="27"/>
      <c r="C754" s="28"/>
      <c r="D754" s="28"/>
      <c r="E754" s="29"/>
      <c r="F754" s="27"/>
      <c r="G754" s="30"/>
      <c r="H754" s="30"/>
      <c r="I754" s="27"/>
      <c r="J754" s="27"/>
      <c r="K754" s="27"/>
      <c r="L754" s="29"/>
      <c r="M754" s="27"/>
      <c r="N754" s="31" t="str">
        <f aca="false">IF(E754="","",EOMONTH(E754,0))</f>
        <v/>
      </c>
      <c r="O754" s="32" t="str">
        <f aca="false">IF(E754="","",EOMONTH(E754,0)+Parameter!$B$5)</f>
        <v/>
      </c>
      <c r="P754" s="32" t="str">
        <f aca="false">IF(E754="","",EOMONTH(E754,Parameter!$B$4))</f>
        <v/>
      </c>
      <c r="Q754" s="33" t="str">
        <f aca="false">IF(OR(E754="",L754&lt;&gt;""),"",P754-Parameter!$B$9)</f>
        <v/>
      </c>
      <c r="R754" s="34" t="str">
        <f aca="false">IF(OR(G754="",G754=0,H754=""),"",H754/G754)</f>
        <v/>
      </c>
      <c r="S754" s="35" t="str">
        <f aca="false">IF(C754="","",IFERROR(INDEX('Validasi Vendor'!$J$5:$J$505,MATCH(C754,'Validasi Vendor'!$C$5:$C$505,0)),"Belum terdaftar"))</f>
        <v/>
      </c>
      <c r="T754" s="35" t="str">
        <f aca="false">IF(E754="","",IF(L754&lt;&gt;"",IF(EOMONTH(L754,0)&gt;P754,"Dikreditkan lewat batas: periksa","Sudah dikreditkan"),IF(S754&lt;&gt;"Boleh diproses","Titik 1: periksa status vendor",IF(OR(I754&lt;&gt;"Cocok",J754&lt;&gt;"Valid"),"Titik 3: faktur bermasalah",IF(K754="Ya","Titik 2: periksa pembebanan biaya",IF(Q754&lt;0,"Titik 2: lewat batas kredit",IF(Q754&lt;=Parameter!$B$6,"Titik 2: segera kreditkan","Siap dikreditkan")))))))</f>
        <v/>
      </c>
    </row>
    <row r="755" customFormat="false" ht="15" hidden="false" customHeight="false" outlineLevel="0" collapsed="false">
      <c r="A755" s="27"/>
      <c r="B755" s="27"/>
      <c r="C755" s="28"/>
      <c r="D755" s="28"/>
      <c r="E755" s="29"/>
      <c r="F755" s="27"/>
      <c r="G755" s="30"/>
      <c r="H755" s="30"/>
      <c r="I755" s="27"/>
      <c r="J755" s="27"/>
      <c r="K755" s="27"/>
      <c r="L755" s="29"/>
      <c r="M755" s="27"/>
      <c r="N755" s="31" t="str">
        <f aca="false">IF(E755="","",EOMONTH(E755,0))</f>
        <v/>
      </c>
      <c r="O755" s="32" t="str">
        <f aca="false">IF(E755="","",EOMONTH(E755,0)+Parameter!$B$5)</f>
        <v/>
      </c>
      <c r="P755" s="32" t="str">
        <f aca="false">IF(E755="","",EOMONTH(E755,Parameter!$B$4))</f>
        <v/>
      </c>
      <c r="Q755" s="33" t="str">
        <f aca="false">IF(OR(E755="",L755&lt;&gt;""),"",P755-Parameter!$B$9)</f>
        <v/>
      </c>
      <c r="R755" s="34" t="str">
        <f aca="false">IF(OR(G755="",G755=0,H755=""),"",H755/G755)</f>
        <v/>
      </c>
      <c r="S755" s="35" t="str">
        <f aca="false">IF(C755="","",IFERROR(INDEX('Validasi Vendor'!$J$5:$J$505,MATCH(C755,'Validasi Vendor'!$C$5:$C$505,0)),"Belum terdaftar"))</f>
        <v/>
      </c>
      <c r="T755" s="35" t="str">
        <f aca="false">IF(E755="","",IF(L755&lt;&gt;"",IF(EOMONTH(L755,0)&gt;P755,"Dikreditkan lewat batas: periksa","Sudah dikreditkan"),IF(S755&lt;&gt;"Boleh diproses","Titik 1: periksa status vendor",IF(OR(I755&lt;&gt;"Cocok",J755&lt;&gt;"Valid"),"Titik 3: faktur bermasalah",IF(K755="Ya","Titik 2: periksa pembebanan biaya",IF(Q755&lt;0,"Titik 2: lewat batas kredit",IF(Q755&lt;=Parameter!$B$6,"Titik 2: segera kreditkan","Siap dikreditkan")))))))</f>
        <v/>
      </c>
    </row>
    <row r="756" customFormat="false" ht="15" hidden="false" customHeight="false" outlineLevel="0" collapsed="false">
      <c r="A756" s="27"/>
      <c r="B756" s="27"/>
      <c r="C756" s="28"/>
      <c r="D756" s="28"/>
      <c r="E756" s="29"/>
      <c r="F756" s="27"/>
      <c r="G756" s="30"/>
      <c r="H756" s="30"/>
      <c r="I756" s="27"/>
      <c r="J756" s="27"/>
      <c r="K756" s="27"/>
      <c r="L756" s="29"/>
      <c r="M756" s="27"/>
      <c r="N756" s="31" t="str">
        <f aca="false">IF(E756="","",EOMONTH(E756,0))</f>
        <v/>
      </c>
      <c r="O756" s="32" t="str">
        <f aca="false">IF(E756="","",EOMONTH(E756,0)+Parameter!$B$5)</f>
        <v/>
      </c>
      <c r="P756" s="32" t="str">
        <f aca="false">IF(E756="","",EOMONTH(E756,Parameter!$B$4))</f>
        <v/>
      </c>
      <c r="Q756" s="33" t="str">
        <f aca="false">IF(OR(E756="",L756&lt;&gt;""),"",P756-Parameter!$B$9)</f>
        <v/>
      </c>
      <c r="R756" s="34" t="str">
        <f aca="false">IF(OR(G756="",G756=0,H756=""),"",H756/G756)</f>
        <v/>
      </c>
      <c r="S756" s="35" t="str">
        <f aca="false">IF(C756="","",IFERROR(INDEX('Validasi Vendor'!$J$5:$J$505,MATCH(C756,'Validasi Vendor'!$C$5:$C$505,0)),"Belum terdaftar"))</f>
        <v/>
      </c>
      <c r="T756" s="35" t="str">
        <f aca="false">IF(E756="","",IF(L756&lt;&gt;"",IF(EOMONTH(L756,0)&gt;P756,"Dikreditkan lewat batas: periksa","Sudah dikreditkan"),IF(S756&lt;&gt;"Boleh diproses","Titik 1: periksa status vendor",IF(OR(I756&lt;&gt;"Cocok",J756&lt;&gt;"Valid"),"Titik 3: faktur bermasalah",IF(K756="Ya","Titik 2: periksa pembebanan biaya",IF(Q756&lt;0,"Titik 2: lewat batas kredit",IF(Q756&lt;=Parameter!$B$6,"Titik 2: segera kreditkan","Siap dikreditkan")))))))</f>
        <v/>
      </c>
    </row>
    <row r="757" customFormat="false" ht="15" hidden="false" customHeight="false" outlineLevel="0" collapsed="false">
      <c r="A757" s="27"/>
      <c r="B757" s="27"/>
      <c r="C757" s="28"/>
      <c r="D757" s="28"/>
      <c r="E757" s="29"/>
      <c r="F757" s="27"/>
      <c r="G757" s="30"/>
      <c r="H757" s="30"/>
      <c r="I757" s="27"/>
      <c r="J757" s="27"/>
      <c r="K757" s="27"/>
      <c r="L757" s="29"/>
      <c r="M757" s="27"/>
      <c r="N757" s="31" t="str">
        <f aca="false">IF(E757="","",EOMONTH(E757,0))</f>
        <v/>
      </c>
      <c r="O757" s="32" t="str">
        <f aca="false">IF(E757="","",EOMONTH(E757,0)+Parameter!$B$5)</f>
        <v/>
      </c>
      <c r="P757" s="32" t="str">
        <f aca="false">IF(E757="","",EOMONTH(E757,Parameter!$B$4))</f>
        <v/>
      </c>
      <c r="Q757" s="33" t="str">
        <f aca="false">IF(OR(E757="",L757&lt;&gt;""),"",P757-Parameter!$B$9)</f>
        <v/>
      </c>
      <c r="R757" s="34" t="str">
        <f aca="false">IF(OR(G757="",G757=0,H757=""),"",H757/G757)</f>
        <v/>
      </c>
      <c r="S757" s="35" t="str">
        <f aca="false">IF(C757="","",IFERROR(INDEX('Validasi Vendor'!$J$5:$J$505,MATCH(C757,'Validasi Vendor'!$C$5:$C$505,0)),"Belum terdaftar"))</f>
        <v/>
      </c>
      <c r="T757" s="35" t="str">
        <f aca="false">IF(E757="","",IF(L757&lt;&gt;"",IF(EOMONTH(L757,0)&gt;P757,"Dikreditkan lewat batas: periksa","Sudah dikreditkan"),IF(S757&lt;&gt;"Boleh diproses","Titik 1: periksa status vendor",IF(OR(I757&lt;&gt;"Cocok",J757&lt;&gt;"Valid"),"Titik 3: faktur bermasalah",IF(K757="Ya","Titik 2: periksa pembebanan biaya",IF(Q757&lt;0,"Titik 2: lewat batas kredit",IF(Q757&lt;=Parameter!$B$6,"Titik 2: segera kreditkan","Siap dikreditkan")))))))</f>
        <v/>
      </c>
    </row>
    <row r="758" customFormat="false" ht="15" hidden="false" customHeight="false" outlineLevel="0" collapsed="false">
      <c r="A758" s="27"/>
      <c r="B758" s="27"/>
      <c r="C758" s="28"/>
      <c r="D758" s="28"/>
      <c r="E758" s="29"/>
      <c r="F758" s="27"/>
      <c r="G758" s="30"/>
      <c r="H758" s="30"/>
      <c r="I758" s="27"/>
      <c r="J758" s="27"/>
      <c r="K758" s="27"/>
      <c r="L758" s="29"/>
      <c r="M758" s="27"/>
      <c r="N758" s="31" t="str">
        <f aca="false">IF(E758="","",EOMONTH(E758,0))</f>
        <v/>
      </c>
      <c r="O758" s="32" t="str">
        <f aca="false">IF(E758="","",EOMONTH(E758,0)+Parameter!$B$5)</f>
        <v/>
      </c>
      <c r="P758" s="32" t="str">
        <f aca="false">IF(E758="","",EOMONTH(E758,Parameter!$B$4))</f>
        <v/>
      </c>
      <c r="Q758" s="33" t="str">
        <f aca="false">IF(OR(E758="",L758&lt;&gt;""),"",P758-Parameter!$B$9)</f>
        <v/>
      </c>
      <c r="R758" s="34" t="str">
        <f aca="false">IF(OR(G758="",G758=0,H758=""),"",H758/G758)</f>
        <v/>
      </c>
      <c r="S758" s="35" t="str">
        <f aca="false">IF(C758="","",IFERROR(INDEX('Validasi Vendor'!$J$5:$J$505,MATCH(C758,'Validasi Vendor'!$C$5:$C$505,0)),"Belum terdaftar"))</f>
        <v/>
      </c>
      <c r="T758" s="35" t="str">
        <f aca="false">IF(E758="","",IF(L758&lt;&gt;"",IF(EOMONTH(L758,0)&gt;P758,"Dikreditkan lewat batas: periksa","Sudah dikreditkan"),IF(S758&lt;&gt;"Boleh diproses","Titik 1: periksa status vendor",IF(OR(I758&lt;&gt;"Cocok",J758&lt;&gt;"Valid"),"Titik 3: faktur bermasalah",IF(K758="Ya","Titik 2: periksa pembebanan biaya",IF(Q758&lt;0,"Titik 2: lewat batas kredit",IF(Q758&lt;=Parameter!$B$6,"Titik 2: segera kreditkan","Siap dikreditkan")))))))</f>
        <v/>
      </c>
    </row>
    <row r="759" customFormat="false" ht="15" hidden="false" customHeight="false" outlineLevel="0" collapsed="false">
      <c r="A759" s="27"/>
      <c r="B759" s="27"/>
      <c r="C759" s="28"/>
      <c r="D759" s="28"/>
      <c r="E759" s="29"/>
      <c r="F759" s="27"/>
      <c r="G759" s="30"/>
      <c r="H759" s="30"/>
      <c r="I759" s="27"/>
      <c r="J759" s="27"/>
      <c r="K759" s="27"/>
      <c r="L759" s="29"/>
      <c r="M759" s="27"/>
      <c r="N759" s="31" t="str">
        <f aca="false">IF(E759="","",EOMONTH(E759,0))</f>
        <v/>
      </c>
      <c r="O759" s="32" t="str">
        <f aca="false">IF(E759="","",EOMONTH(E759,0)+Parameter!$B$5)</f>
        <v/>
      </c>
      <c r="P759" s="32" t="str">
        <f aca="false">IF(E759="","",EOMONTH(E759,Parameter!$B$4))</f>
        <v/>
      </c>
      <c r="Q759" s="33" t="str">
        <f aca="false">IF(OR(E759="",L759&lt;&gt;""),"",P759-Parameter!$B$9)</f>
        <v/>
      </c>
      <c r="R759" s="34" t="str">
        <f aca="false">IF(OR(G759="",G759=0,H759=""),"",H759/G759)</f>
        <v/>
      </c>
      <c r="S759" s="35" t="str">
        <f aca="false">IF(C759="","",IFERROR(INDEX('Validasi Vendor'!$J$5:$J$505,MATCH(C759,'Validasi Vendor'!$C$5:$C$505,0)),"Belum terdaftar"))</f>
        <v/>
      </c>
      <c r="T759" s="35" t="str">
        <f aca="false">IF(E759="","",IF(L759&lt;&gt;"",IF(EOMONTH(L759,0)&gt;P759,"Dikreditkan lewat batas: periksa","Sudah dikreditkan"),IF(S759&lt;&gt;"Boleh diproses","Titik 1: periksa status vendor",IF(OR(I759&lt;&gt;"Cocok",J759&lt;&gt;"Valid"),"Titik 3: faktur bermasalah",IF(K759="Ya","Titik 2: periksa pembebanan biaya",IF(Q759&lt;0,"Titik 2: lewat batas kredit",IF(Q759&lt;=Parameter!$B$6,"Titik 2: segera kreditkan","Siap dikreditkan")))))))</f>
        <v/>
      </c>
    </row>
    <row r="760" customFormat="false" ht="15" hidden="false" customHeight="false" outlineLevel="0" collapsed="false">
      <c r="A760" s="27"/>
      <c r="B760" s="27"/>
      <c r="C760" s="28"/>
      <c r="D760" s="28"/>
      <c r="E760" s="29"/>
      <c r="F760" s="27"/>
      <c r="G760" s="30"/>
      <c r="H760" s="30"/>
      <c r="I760" s="27"/>
      <c r="J760" s="27"/>
      <c r="K760" s="27"/>
      <c r="L760" s="29"/>
      <c r="M760" s="27"/>
      <c r="N760" s="31" t="str">
        <f aca="false">IF(E760="","",EOMONTH(E760,0))</f>
        <v/>
      </c>
      <c r="O760" s="32" t="str">
        <f aca="false">IF(E760="","",EOMONTH(E760,0)+Parameter!$B$5)</f>
        <v/>
      </c>
      <c r="P760" s="32" t="str">
        <f aca="false">IF(E760="","",EOMONTH(E760,Parameter!$B$4))</f>
        <v/>
      </c>
      <c r="Q760" s="33" t="str">
        <f aca="false">IF(OR(E760="",L760&lt;&gt;""),"",P760-Parameter!$B$9)</f>
        <v/>
      </c>
      <c r="R760" s="34" t="str">
        <f aca="false">IF(OR(G760="",G760=0,H760=""),"",H760/G760)</f>
        <v/>
      </c>
      <c r="S760" s="35" t="str">
        <f aca="false">IF(C760="","",IFERROR(INDEX('Validasi Vendor'!$J$5:$J$505,MATCH(C760,'Validasi Vendor'!$C$5:$C$505,0)),"Belum terdaftar"))</f>
        <v/>
      </c>
      <c r="T760" s="35" t="str">
        <f aca="false">IF(E760="","",IF(L760&lt;&gt;"",IF(EOMONTH(L760,0)&gt;P760,"Dikreditkan lewat batas: periksa","Sudah dikreditkan"),IF(S760&lt;&gt;"Boleh diproses","Titik 1: periksa status vendor",IF(OR(I760&lt;&gt;"Cocok",J760&lt;&gt;"Valid"),"Titik 3: faktur bermasalah",IF(K760="Ya","Titik 2: periksa pembebanan biaya",IF(Q760&lt;0,"Titik 2: lewat batas kredit",IF(Q760&lt;=Parameter!$B$6,"Titik 2: segera kreditkan","Siap dikreditkan")))))))</f>
        <v/>
      </c>
    </row>
    <row r="761" customFormat="false" ht="15" hidden="false" customHeight="false" outlineLevel="0" collapsed="false">
      <c r="A761" s="27"/>
      <c r="B761" s="27"/>
      <c r="C761" s="28"/>
      <c r="D761" s="28"/>
      <c r="E761" s="29"/>
      <c r="F761" s="27"/>
      <c r="G761" s="30"/>
      <c r="H761" s="30"/>
      <c r="I761" s="27"/>
      <c r="J761" s="27"/>
      <c r="K761" s="27"/>
      <c r="L761" s="29"/>
      <c r="M761" s="27"/>
      <c r="N761" s="31" t="str">
        <f aca="false">IF(E761="","",EOMONTH(E761,0))</f>
        <v/>
      </c>
      <c r="O761" s="32" t="str">
        <f aca="false">IF(E761="","",EOMONTH(E761,0)+Parameter!$B$5)</f>
        <v/>
      </c>
      <c r="P761" s="32" t="str">
        <f aca="false">IF(E761="","",EOMONTH(E761,Parameter!$B$4))</f>
        <v/>
      </c>
      <c r="Q761" s="33" t="str">
        <f aca="false">IF(OR(E761="",L761&lt;&gt;""),"",P761-Parameter!$B$9)</f>
        <v/>
      </c>
      <c r="R761" s="34" t="str">
        <f aca="false">IF(OR(G761="",G761=0,H761=""),"",H761/G761)</f>
        <v/>
      </c>
      <c r="S761" s="35" t="str">
        <f aca="false">IF(C761="","",IFERROR(INDEX('Validasi Vendor'!$J$5:$J$505,MATCH(C761,'Validasi Vendor'!$C$5:$C$505,0)),"Belum terdaftar"))</f>
        <v/>
      </c>
      <c r="T761" s="35" t="str">
        <f aca="false">IF(E761="","",IF(L761&lt;&gt;"",IF(EOMONTH(L761,0)&gt;P761,"Dikreditkan lewat batas: periksa","Sudah dikreditkan"),IF(S761&lt;&gt;"Boleh diproses","Titik 1: periksa status vendor",IF(OR(I761&lt;&gt;"Cocok",J761&lt;&gt;"Valid"),"Titik 3: faktur bermasalah",IF(K761="Ya","Titik 2: periksa pembebanan biaya",IF(Q761&lt;0,"Titik 2: lewat batas kredit",IF(Q761&lt;=Parameter!$B$6,"Titik 2: segera kreditkan","Siap dikreditkan")))))))</f>
        <v/>
      </c>
    </row>
    <row r="762" customFormat="false" ht="15" hidden="false" customHeight="false" outlineLevel="0" collapsed="false">
      <c r="A762" s="27"/>
      <c r="B762" s="27"/>
      <c r="C762" s="28"/>
      <c r="D762" s="28"/>
      <c r="E762" s="29"/>
      <c r="F762" s="27"/>
      <c r="G762" s="30"/>
      <c r="H762" s="30"/>
      <c r="I762" s="27"/>
      <c r="J762" s="27"/>
      <c r="K762" s="27"/>
      <c r="L762" s="29"/>
      <c r="M762" s="27"/>
      <c r="N762" s="31" t="str">
        <f aca="false">IF(E762="","",EOMONTH(E762,0))</f>
        <v/>
      </c>
      <c r="O762" s="32" t="str">
        <f aca="false">IF(E762="","",EOMONTH(E762,0)+Parameter!$B$5)</f>
        <v/>
      </c>
      <c r="P762" s="32" t="str">
        <f aca="false">IF(E762="","",EOMONTH(E762,Parameter!$B$4))</f>
        <v/>
      </c>
      <c r="Q762" s="33" t="str">
        <f aca="false">IF(OR(E762="",L762&lt;&gt;""),"",P762-Parameter!$B$9)</f>
        <v/>
      </c>
      <c r="R762" s="34" t="str">
        <f aca="false">IF(OR(G762="",G762=0,H762=""),"",H762/G762)</f>
        <v/>
      </c>
      <c r="S762" s="35" t="str">
        <f aca="false">IF(C762="","",IFERROR(INDEX('Validasi Vendor'!$J$5:$J$505,MATCH(C762,'Validasi Vendor'!$C$5:$C$505,0)),"Belum terdaftar"))</f>
        <v/>
      </c>
      <c r="T762" s="35" t="str">
        <f aca="false">IF(E762="","",IF(L762&lt;&gt;"",IF(EOMONTH(L762,0)&gt;P762,"Dikreditkan lewat batas: periksa","Sudah dikreditkan"),IF(S762&lt;&gt;"Boleh diproses","Titik 1: periksa status vendor",IF(OR(I762&lt;&gt;"Cocok",J762&lt;&gt;"Valid"),"Titik 3: faktur bermasalah",IF(K762="Ya","Titik 2: periksa pembebanan biaya",IF(Q762&lt;0,"Titik 2: lewat batas kredit",IF(Q762&lt;=Parameter!$B$6,"Titik 2: segera kreditkan","Siap dikreditkan")))))))</f>
        <v/>
      </c>
    </row>
    <row r="763" customFormat="false" ht="15" hidden="false" customHeight="false" outlineLevel="0" collapsed="false">
      <c r="A763" s="27"/>
      <c r="B763" s="27"/>
      <c r="C763" s="28"/>
      <c r="D763" s="28"/>
      <c r="E763" s="29"/>
      <c r="F763" s="27"/>
      <c r="G763" s="30"/>
      <c r="H763" s="30"/>
      <c r="I763" s="27"/>
      <c r="J763" s="27"/>
      <c r="K763" s="27"/>
      <c r="L763" s="29"/>
      <c r="M763" s="27"/>
      <c r="N763" s="31" t="str">
        <f aca="false">IF(E763="","",EOMONTH(E763,0))</f>
        <v/>
      </c>
      <c r="O763" s="32" t="str">
        <f aca="false">IF(E763="","",EOMONTH(E763,0)+Parameter!$B$5)</f>
        <v/>
      </c>
      <c r="P763" s="32" t="str">
        <f aca="false">IF(E763="","",EOMONTH(E763,Parameter!$B$4))</f>
        <v/>
      </c>
      <c r="Q763" s="33" t="str">
        <f aca="false">IF(OR(E763="",L763&lt;&gt;""),"",P763-Parameter!$B$9)</f>
        <v/>
      </c>
      <c r="R763" s="34" t="str">
        <f aca="false">IF(OR(G763="",G763=0,H763=""),"",H763/G763)</f>
        <v/>
      </c>
      <c r="S763" s="35" t="str">
        <f aca="false">IF(C763="","",IFERROR(INDEX('Validasi Vendor'!$J$5:$J$505,MATCH(C763,'Validasi Vendor'!$C$5:$C$505,0)),"Belum terdaftar"))</f>
        <v/>
      </c>
      <c r="T763" s="35" t="str">
        <f aca="false">IF(E763="","",IF(L763&lt;&gt;"",IF(EOMONTH(L763,0)&gt;P763,"Dikreditkan lewat batas: periksa","Sudah dikreditkan"),IF(S763&lt;&gt;"Boleh diproses","Titik 1: periksa status vendor",IF(OR(I763&lt;&gt;"Cocok",J763&lt;&gt;"Valid"),"Titik 3: faktur bermasalah",IF(K763="Ya","Titik 2: periksa pembebanan biaya",IF(Q763&lt;0,"Titik 2: lewat batas kredit",IF(Q763&lt;=Parameter!$B$6,"Titik 2: segera kreditkan","Siap dikreditkan")))))))</f>
        <v/>
      </c>
    </row>
    <row r="764" customFormat="false" ht="15" hidden="false" customHeight="false" outlineLevel="0" collapsed="false">
      <c r="A764" s="27"/>
      <c r="B764" s="27"/>
      <c r="C764" s="28"/>
      <c r="D764" s="28"/>
      <c r="E764" s="29"/>
      <c r="F764" s="27"/>
      <c r="G764" s="30"/>
      <c r="H764" s="30"/>
      <c r="I764" s="27"/>
      <c r="J764" s="27"/>
      <c r="K764" s="27"/>
      <c r="L764" s="29"/>
      <c r="M764" s="27"/>
      <c r="N764" s="31" t="str">
        <f aca="false">IF(E764="","",EOMONTH(E764,0))</f>
        <v/>
      </c>
      <c r="O764" s="32" t="str">
        <f aca="false">IF(E764="","",EOMONTH(E764,0)+Parameter!$B$5)</f>
        <v/>
      </c>
      <c r="P764" s="32" t="str">
        <f aca="false">IF(E764="","",EOMONTH(E764,Parameter!$B$4))</f>
        <v/>
      </c>
      <c r="Q764" s="33" t="str">
        <f aca="false">IF(OR(E764="",L764&lt;&gt;""),"",P764-Parameter!$B$9)</f>
        <v/>
      </c>
      <c r="R764" s="34" t="str">
        <f aca="false">IF(OR(G764="",G764=0,H764=""),"",H764/G764)</f>
        <v/>
      </c>
      <c r="S764" s="35" t="str">
        <f aca="false">IF(C764="","",IFERROR(INDEX('Validasi Vendor'!$J$5:$J$505,MATCH(C764,'Validasi Vendor'!$C$5:$C$505,0)),"Belum terdaftar"))</f>
        <v/>
      </c>
      <c r="T764" s="35" t="str">
        <f aca="false">IF(E764="","",IF(L764&lt;&gt;"",IF(EOMONTH(L764,0)&gt;P764,"Dikreditkan lewat batas: periksa","Sudah dikreditkan"),IF(S764&lt;&gt;"Boleh diproses","Titik 1: periksa status vendor",IF(OR(I764&lt;&gt;"Cocok",J764&lt;&gt;"Valid"),"Titik 3: faktur bermasalah",IF(K764="Ya","Titik 2: periksa pembebanan biaya",IF(Q764&lt;0,"Titik 2: lewat batas kredit",IF(Q764&lt;=Parameter!$B$6,"Titik 2: segera kreditkan","Siap dikreditkan")))))))</f>
        <v/>
      </c>
    </row>
    <row r="765" customFormat="false" ht="15" hidden="false" customHeight="false" outlineLevel="0" collapsed="false">
      <c r="A765" s="27"/>
      <c r="B765" s="27"/>
      <c r="C765" s="28"/>
      <c r="D765" s="28"/>
      <c r="E765" s="29"/>
      <c r="F765" s="27"/>
      <c r="G765" s="30"/>
      <c r="H765" s="30"/>
      <c r="I765" s="27"/>
      <c r="J765" s="27"/>
      <c r="K765" s="27"/>
      <c r="L765" s="29"/>
      <c r="M765" s="27"/>
      <c r="N765" s="31" t="str">
        <f aca="false">IF(E765="","",EOMONTH(E765,0))</f>
        <v/>
      </c>
      <c r="O765" s="32" t="str">
        <f aca="false">IF(E765="","",EOMONTH(E765,0)+Parameter!$B$5)</f>
        <v/>
      </c>
      <c r="P765" s="32" t="str">
        <f aca="false">IF(E765="","",EOMONTH(E765,Parameter!$B$4))</f>
        <v/>
      </c>
      <c r="Q765" s="33" t="str">
        <f aca="false">IF(OR(E765="",L765&lt;&gt;""),"",P765-Parameter!$B$9)</f>
        <v/>
      </c>
      <c r="R765" s="34" t="str">
        <f aca="false">IF(OR(G765="",G765=0,H765=""),"",H765/G765)</f>
        <v/>
      </c>
      <c r="S765" s="35" t="str">
        <f aca="false">IF(C765="","",IFERROR(INDEX('Validasi Vendor'!$J$5:$J$505,MATCH(C765,'Validasi Vendor'!$C$5:$C$505,0)),"Belum terdaftar"))</f>
        <v/>
      </c>
      <c r="T765" s="35" t="str">
        <f aca="false">IF(E765="","",IF(L765&lt;&gt;"",IF(EOMONTH(L765,0)&gt;P765,"Dikreditkan lewat batas: periksa","Sudah dikreditkan"),IF(S765&lt;&gt;"Boleh diproses","Titik 1: periksa status vendor",IF(OR(I765&lt;&gt;"Cocok",J765&lt;&gt;"Valid"),"Titik 3: faktur bermasalah",IF(K765="Ya","Titik 2: periksa pembebanan biaya",IF(Q765&lt;0,"Titik 2: lewat batas kredit",IF(Q765&lt;=Parameter!$B$6,"Titik 2: segera kreditkan","Siap dikreditkan")))))))</f>
        <v/>
      </c>
    </row>
    <row r="766" customFormat="false" ht="15" hidden="false" customHeight="false" outlineLevel="0" collapsed="false">
      <c r="A766" s="27"/>
      <c r="B766" s="27"/>
      <c r="C766" s="28"/>
      <c r="D766" s="28"/>
      <c r="E766" s="29"/>
      <c r="F766" s="27"/>
      <c r="G766" s="30"/>
      <c r="H766" s="30"/>
      <c r="I766" s="27"/>
      <c r="J766" s="27"/>
      <c r="K766" s="27"/>
      <c r="L766" s="29"/>
      <c r="M766" s="27"/>
      <c r="N766" s="31" t="str">
        <f aca="false">IF(E766="","",EOMONTH(E766,0))</f>
        <v/>
      </c>
      <c r="O766" s="32" t="str">
        <f aca="false">IF(E766="","",EOMONTH(E766,0)+Parameter!$B$5)</f>
        <v/>
      </c>
      <c r="P766" s="32" t="str">
        <f aca="false">IF(E766="","",EOMONTH(E766,Parameter!$B$4))</f>
        <v/>
      </c>
      <c r="Q766" s="33" t="str">
        <f aca="false">IF(OR(E766="",L766&lt;&gt;""),"",P766-Parameter!$B$9)</f>
        <v/>
      </c>
      <c r="R766" s="34" t="str">
        <f aca="false">IF(OR(G766="",G766=0,H766=""),"",H766/G766)</f>
        <v/>
      </c>
      <c r="S766" s="35" t="str">
        <f aca="false">IF(C766="","",IFERROR(INDEX('Validasi Vendor'!$J$5:$J$505,MATCH(C766,'Validasi Vendor'!$C$5:$C$505,0)),"Belum terdaftar"))</f>
        <v/>
      </c>
      <c r="T766" s="35" t="str">
        <f aca="false">IF(E766="","",IF(L766&lt;&gt;"",IF(EOMONTH(L766,0)&gt;P766,"Dikreditkan lewat batas: periksa","Sudah dikreditkan"),IF(S766&lt;&gt;"Boleh diproses","Titik 1: periksa status vendor",IF(OR(I766&lt;&gt;"Cocok",J766&lt;&gt;"Valid"),"Titik 3: faktur bermasalah",IF(K766="Ya","Titik 2: periksa pembebanan biaya",IF(Q766&lt;0,"Titik 2: lewat batas kredit",IF(Q766&lt;=Parameter!$B$6,"Titik 2: segera kreditkan","Siap dikreditkan")))))))</f>
        <v/>
      </c>
    </row>
    <row r="767" customFormat="false" ht="15" hidden="false" customHeight="false" outlineLevel="0" collapsed="false">
      <c r="A767" s="27"/>
      <c r="B767" s="27"/>
      <c r="C767" s="28"/>
      <c r="D767" s="28"/>
      <c r="E767" s="29"/>
      <c r="F767" s="27"/>
      <c r="G767" s="30"/>
      <c r="H767" s="30"/>
      <c r="I767" s="27"/>
      <c r="J767" s="27"/>
      <c r="K767" s="27"/>
      <c r="L767" s="29"/>
      <c r="M767" s="27"/>
      <c r="N767" s="31" t="str">
        <f aca="false">IF(E767="","",EOMONTH(E767,0))</f>
        <v/>
      </c>
      <c r="O767" s="32" t="str">
        <f aca="false">IF(E767="","",EOMONTH(E767,0)+Parameter!$B$5)</f>
        <v/>
      </c>
      <c r="P767" s="32" t="str">
        <f aca="false">IF(E767="","",EOMONTH(E767,Parameter!$B$4))</f>
        <v/>
      </c>
      <c r="Q767" s="33" t="str">
        <f aca="false">IF(OR(E767="",L767&lt;&gt;""),"",P767-Parameter!$B$9)</f>
        <v/>
      </c>
      <c r="R767" s="34" t="str">
        <f aca="false">IF(OR(G767="",G767=0,H767=""),"",H767/G767)</f>
        <v/>
      </c>
      <c r="S767" s="35" t="str">
        <f aca="false">IF(C767="","",IFERROR(INDEX('Validasi Vendor'!$J$5:$J$505,MATCH(C767,'Validasi Vendor'!$C$5:$C$505,0)),"Belum terdaftar"))</f>
        <v/>
      </c>
      <c r="T767" s="35" t="str">
        <f aca="false">IF(E767="","",IF(L767&lt;&gt;"",IF(EOMONTH(L767,0)&gt;P767,"Dikreditkan lewat batas: periksa","Sudah dikreditkan"),IF(S767&lt;&gt;"Boleh diproses","Titik 1: periksa status vendor",IF(OR(I767&lt;&gt;"Cocok",J767&lt;&gt;"Valid"),"Titik 3: faktur bermasalah",IF(K767="Ya","Titik 2: periksa pembebanan biaya",IF(Q767&lt;0,"Titik 2: lewat batas kredit",IF(Q767&lt;=Parameter!$B$6,"Titik 2: segera kreditkan","Siap dikreditkan")))))))</f>
        <v/>
      </c>
    </row>
    <row r="768" customFormat="false" ht="15" hidden="false" customHeight="false" outlineLevel="0" collapsed="false">
      <c r="A768" s="27"/>
      <c r="B768" s="27"/>
      <c r="C768" s="28"/>
      <c r="D768" s="28"/>
      <c r="E768" s="29"/>
      <c r="F768" s="27"/>
      <c r="G768" s="30"/>
      <c r="H768" s="30"/>
      <c r="I768" s="27"/>
      <c r="J768" s="27"/>
      <c r="K768" s="27"/>
      <c r="L768" s="29"/>
      <c r="M768" s="27"/>
      <c r="N768" s="31" t="str">
        <f aca="false">IF(E768="","",EOMONTH(E768,0))</f>
        <v/>
      </c>
      <c r="O768" s="32" t="str">
        <f aca="false">IF(E768="","",EOMONTH(E768,0)+Parameter!$B$5)</f>
        <v/>
      </c>
      <c r="P768" s="32" t="str">
        <f aca="false">IF(E768="","",EOMONTH(E768,Parameter!$B$4))</f>
        <v/>
      </c>
      <c r="Q768" s="33" t="str">
        <f aca="false">IF(OR(E768="",L768&lt;&gt;""),"",P768-Parameter!$B$9)</f>
        <v/>
      </c>
      <c r="R768" s="34" t="str">
        <f aca="false">IF(OR(G768="",G768=0,H768=""),"",H768/G768)</f>
        <v/>
      </c>
      <c r="S768" s="35" t="str">
        <f aca="false">IF(C768="","",IFERROR(INDEX('Validasi Vendor'!$J$5:$J$505,MATCH(C768,'Validasi Vendor'!$C$5:$C$505,0)),"Belum terdaftar"))</f>
        <v/>
      </c>
      <c r="T768" s="35" t="str">
        <f aca="false">IF(E768="","",IF(L768&lt;&gt;"",IF(EOMONTH(L768,0)&gt;P768,"Dikreditkan lewat batas: periksa","Sudah dikreditkan"),IF(S768&lt;&gt;"Boleh diproses","Titik 1: periksa status vendor",IF(OR(I768&lt;&gt;"Cocok",J768&lt;&gt;"Valid"),"Titik 3: faktur bermasalah",IF(K768="Ya","Titik 2: periksa pembebanan biaya",IF(Q768&lt;0,"Titik 2: lewat batas kredit",IF(Q768&lt;=Parameter!$B$6,"Titik 2: segera kreditkan","Siap dikreditkan")))))))</f>
        <v/>
      </c>
    </row>
    <row r="769" customFormat="false" ht="15" hidden="false" customHeight="false" outlineLevel="0" collapsed="false">
      <c r="A769" s="27"/>
      <c r="B769" s="27"/>
      <c r="C769" s="28"/>
      <c r="D769" s="28"/>
      <c r="E769" s="29"/>
      <c r="F769" s="27"/>
      <c r="G769" s="30"/>
      <c r="H769" s="30"/>
      <c r="I769" s="27"/>
      <c r="J769" s="27"/>
      <c r="K769" s="27"/>
      <c r="L769" s="29"/>
      <c r="M769" s="27"/>
      <c r="N769" s="31" t="str">
        <f aca="false">IF(E769="","",EOMONTH(E769,0))</f>
        <v/>
      </c>
      <c r="O769" s="32" t="str">
        <f aca="false">IF(E769="","",EOMONTH(E769,0)+Parameter!$B$5)</f>
        <v/>
      </c>
      <c r="P769" s="32" t="str">
        <f aca="false">IF(E769="","",EOMONTH(E769,Parameter!$B$4))</f>
        <v/>
      </c>
      <c r="Q769" s="33" t="str">
        <f aca="false">IF(OR(E769="",L769&lt;&gt;""),"",P769-Parameter!$B$9)</f>
        <v/>
      </c>
      <c r="R769" s="34" t="str">
        <f aca="false">IF(OR(G769="",G769=0,H769=""),"",H769/G769)</f>
        <v/>
      </c>
      <c r="S769" s="35" t="str">
        <f aca="false">IF(C769="","",IFERROR(INDEX('Validasi Vendor'!$J$5:$J$505,MATCH(C769,'Validasi Vendor'!$C$5:$C$505,0)),"Belum terdaftar"))</f>
        <v/>
      </c>
      <c r="T769" s="35" t="str">
        <f aca="false">IF(E769="","",IF(L769&lt;&gt;"",IF(EOMONTH(L769,0)&gt;P769,"Dikreditkan lewat batas: periksa","Sudah dikreditkan"),IF(S769&lt;&gt;"Boleh diproses","Titik 1: periksa status vendor",IF(OR(I769&lt;&gt;"Cocok",J769&lt;&gt;"Valid"),"Titik 3: faktur bermasalah",IF(K769="Ya","Titik 2: periksa pembebanan biaya",IF(Q769&lt;0,"Titik 2: lewat batas kredit",IF(Q769&lt;=Parameter!$B$6,"Titik 2: segera kreditkan","Siap dikreditkan")))))))</f>
        <v/>
      </c>
    </row>
    <row r="770" customFormat="false" ht="15" hidden="false" customHeight="false" outlineLevel="0" collapsed="false">
      <c r="A770" s="27"/>
      <c r="B770" s="27"/>
      <c r="C770" s="28"/>
      <c r="D770" s="28"/>
      <c r="E770" s="29"/>
      <c r="F770" s="27"/>
      <c r="G770" s="30"/>
      <c r="H770" s="30"/>
      <c r="I770" s="27"/>
      <c r="J770" s="27"/>
      <c r="K770" s="27"/>
      <c r="L770" s="29"/>
      <c r="M770" s="27"/>
      <c r="N770" s="31" t="str">
        <f aca="false">IF(E770="","",EOMONTH(E770,0))</f>
        <v/>
      </c>
      <c r="O770" s="32" t="str">
        <f aca="false">IF(E770="","",EOMONTH(E770,0)+Parameter!$B$5)</f>
        <v/>
      </c>
      <c r="P770" s="32" t="str">
        <f aca="false">IF(E770="","",EOMONTH(E770,Parameter!$B$4))</f>
        <v/>
      </c>
      <c r="Q770" s="33" t="str">
        <f aca="false">IF(OR(E770="",L770&lt;&gt;""),"",P770-Parameter!$B$9)</f>
        <v/>
      </c>
      <c r="R770" s="34" t="str">
        <f aca="false">IF(OR(G770="",G770=0,H770=""),"",H770/G770)</f>
        <v/>
      </c>
      <c r="S770" s="35" t="str">
        <f aca="false">IF(C770="","",IFERROR(INDEX('Validasi Vendor'!$J$5:$J$505,MATCH(C770,'Validasi Vendor'!$C$5:$C$505,0)),"Belum terdaftar"))</f>
        <v/>
      </c>
      <c r="T770" s="35" t="str">
        <f aca="false">IF(E770="","",IF(L770&lt;&gt;"",IF(EOMONTH(L770,0)&gt;P770,"Dikreditkan lewat batas: periksa","Sudah dikreditkan"),IF(S770&lt;&gt;"Boleh diproses","Titik 1: periksa status vendor",IF(OR(I770&lt;&gt;"Cocok",J770&lt;&gt;"Valid"),"Titik 3: faktur bermasalah",IF(K770="Ya","Titik 2: periksa pembebanan biaya",IF(Q770&lt;0,"Titik 2: lewat batas kredit",IF(Q770&lt;=Parameter!$B$6,"Titik 2: segera kreditkan","Siap dikreditkan")))))))</f>
        <v/>
      </c>
    </row>
    <row r="771" customFormat="false" ht="15" hidden="false" customHeight="false" outlineLevel="0" collapsed="false">
      <c r="A771" s="27"/>
      <c r="B771" s="27"/>
      <c r="C771" s="28"/>
      <c r="D771" s="28"/>
      <c r="E771" s="29"/>
      <c r="F771" s="27"/>
      <c r="G771" s="30"/>
      <c r="H771" s="30"/>
      <c r="I771" s="27"/>
      <c r="J771" s="27"/>
      <c r="K771" s="27"/>
      <c r="L771" s="29"/>
      <c r="M771" s="27"/>
      <c r="N771" s="31" t="str">
        <f aca="false">IF(E771="","",EOMONTH(E771,0))</f>
        <v/>
      </c>
      <c r="O771" s="32" t="str">
        <f aca="false">IF(E771="","",EOMONTH(E771,0)+Parameter!$B$5)</f>
        <v/>
      </c>
      <c r="P771" s="32" t="str">
        <f aca="false">IF(E771="","",EOMONTH(E771,Parameter!$B$4))</f>
        <v/>
      </c>
      <c r="Q771" s="33" t="str">
        <f aca="false">IF(OR(E771="",L771&lt;&gt;""),"",P771-Parameter!$B$9)</f>
        <v/>
      </c>
      <c r="R771" s="34" t="str">
        <f aca="false">IF(OR(G771="",G771=0,H771=""),"",H771/G771)</f>
        <v/>
      </c>
      <c r="S771" s="35" t="str">
        <f aca="false">IF(C771="","",IFERROR(INDEX('Validasi Vendor'!$J$5:$J$505,MATCH(C771,'Validasi Vendor'!$C$5:$C$505,0)),"Belum terdaftar"))</f>
        <v/>
      </c>
      <c r="T771" s="35" t="str">
        <f aca="false">IF(E771="","",IF(L771&lt;&gt;"",IF(EOMONTH(L771,0)&gt;P771,"Dikreditkan lewat batas: periksa","Sudah dikreditkan"),IF(S771&lt;&gt;"Boleh diproses","Titik 1: periksa status vendor",IF(OR(I771&lt;&gt;"Cocok",J771&lt;&gt;"Valid"),"Titik 3: faktur bermasalah",IF(K771="Ya","Titik 2: periksa pembebanan biaya",IF(Q771&lt;0,"Titik 2: lewat batas kredit",IF(Q771&lt;=Parameter!$B$6,"Titik 2: segera kreditkan","Siap dikreditkan")))))))</f>
        <v/>
      </c>
    </row>
    <row r="772" customFormat="false" ht="15" hidden="false" customHeight="false" outlineLevel="0" collapsed="false">
      <c r="A772" s="27"/>
      <c r="B772" s="27"/>
      <c r="C772" s="28"/>
      <c r="D772" s="28"/>
      <c r="E772" s="29"/>
      <c r="F772" s="27"/>
      <c r="G772" s="30"/>
      <c r="H772" s="30"/>
      <c r="I772" s="27"/>
      <c r="J772" s="27"/>
      <c r="K772" s="27"/>
      <c r="L772" s="29"/>
      <c r="M772" s="27"/>
      <c r="N772" s="31" t="str">
        <f aca="false">IF(E772="","",EOMONTH(E772,0))</f>
        <v/>
      </c>
      <c r="O772" s="32" t="str">
        <f aca="false">IF(E772="","",EOMONTH(E772,0)+Parameter!$B$5)</f>
        <v/>
      </c>
      <c r="P772" s="32" t="str">
        <f aca="false">IF(E772="","",EOMONTH(E772,Parameter!$B$4))</f>
        <v/>
      </c>
      <c r="Q772" s="33" t="str">
        <f aca="false">IF(OR(E772="",L772&lt;&gt;""),"",P772-Parameter!$B$9)</f>
        <v/>
      </c>
      <c r="R772" s="34" t="str">
        <f aca="false">IF(OR(G772="",G772=0,H772=""),"",H772/G772)</f>
        <v/>
      </c>
      <c r="S772" s="35" t="str">
        <f aca="false">IF(C772="","",IFERROR(INDEX('Validasi Vendor'!$J$5:$J$505,MATCH(C772,'Validasi Vendor'!$C$5:$C$505,0)),"Belum terdaftar"))</f>
        <v/>
      </c>
      <c r="T772" s="35" t="str">
        <f aca="false">IF(E772="","",IF(L772&lt;&gt;"",IF(EOMONTH(L772,0)&gt;P772,"Dikreditkan lewat batas: periksa","Sudah dikreditkan"),IF(S772&lt;&gt;"Boleh diproses","Titik 1: periksa status vendor",IF(OR(I772&lt;&gt;"Cocok",J772&lt;&gt;"Valid"),"Titik 3: faktur bermasalah",IF(K772="Ya","Titik 2: periksa pembebanan biaya",IF(Q772&lt;0,"Titik 2: lewat batas kredit",IF(Q772&lt;=Parameter!$B$6,"Titik 2: segera kreditkan","Siap dikreditkan")))))))</f>
        <v/>
      </c>
    </row>
    <row r="773" customFormat="false" ht="15" hidden="false" customHeight="false" outlineLevel="0" collapsed="false">
      <c r="A773" s="27"/>
      <c r="B773" s="27"/>
      <c r="C773" s="28"/>
      <c r="D773" s="28"/>
      <c r="E773" s="29"/>
      <c r="F773" s="27"/>
      <c r="G773" s="30"/>
      <c r="H773" s="30"/>
      <c r="I773" s="27"/>
      <c r="J773" s="27"/>
      <c r="K773" s="27"/>
      <c r="L773" s="29"/>
      <c r="M773" s="27"/>
      <c r="N773" s="31" t="str">
        <f aca="false">IF(E773="","",EOMONTH(E773,0))</f>
        <v/>
      </c>
      <c r="O773" s="32" t="str">
        <f aca="false">IF(E773="","",EOMONTH(E773,0)+Parameter!$B$5)</f>
        <v/>
      </c>
      <c r="P773" s="32" t="str">
        <f aca="false">IF(E773="","",EOMONTH(E773,Parameter!$B$4))</f>
        <v/>
      </c>
      <c r="Q773" s="33" t="str">
        <f aca="false">IF(OR(E773="",L773&lt;&gt;""),"",P773-Parameter!$B$9)</f>
        <v/>
      </c>
      <c r="R773" s="34" t="str">
        <f aca="false">IF(OR(G773="",G773=0,H773=""),"",H773/G773)</f>
        <v/>
      </c>
      <c r="S773" s="35" t="str">
        <f aca="false">IF(C773="","",IFERROR(INDEX('Validasi Vendor'!$J$5:$J$505,MATCH(C773,'Validasi Vendor'!$C$5:$C$505,0)),"Belum terdaftar"))</f>
        <v/>
      </c>
      <c r="T773" s="35" t="str">
        <f aca="false">IF(E773="","",IF(L773&lt;&gt;"",IF(EOMONTH(L773,0)&gt;P773,"Dikreditkan lewat batas: periksa","Sudah dikreditkan"),IF(S773&lt;&gt;"Boleh diproses","Titik 1: periksa status vendor",IF(OR(I773&lt;&gt;"Cocok",J773&lt;&gt;"Valid"),"Titik 3: faktur bermasalah",IF(K773="Ya","Titik 2: periksa pembebanan biaya",IF(Q773&lt;0,"Titik 2: lewat batas kredit",IF(Q773&lt;=Parameter!$B$6,"Titik 2: segera kreditkan","Siap dikreditkan")))))))</f>
        <v/>
      </c>
    </row>
    <row r="774" customFormat="false" ht="15" hidden="false" customHeight="false" outlineLevel="0" collapsed="false">
      <c r="A774" s="27"/>
      <c r="B774" s="27"/>
      <c r="C774" s="28"/>
      <c r="D774" s="28"/>
      <c r="E774" s="29"/>
      <c r="F774" s="27"/>
      <c r="G774" s="30"/>
      <c r="H774" s="30"/>
      <c r="I774" s="27"/>
      <c r="J774" s="27"/>
      <c r="K774" s="27"/>
      <c r="L774" s="29"/>
      <c r="M774" s="27"/>
      <c r="N774" s="31" t="str">
        <f aca="false">IF(E774="","",EOMONTH(E774,0))</f>
        <v/>
      </c>
      <c r="O774" s="32" t="str">
        <f aca="false">IF(E774="","",EOMONTH(E774,0)+Parameter!$B$5)</f>
        <v/>
      </c>
      <c r="P774" s="32" t="str">
        <f aca="false">IF(E774="","",EOMONTH(E774,Parameter!$B$4))</f>
        <v/>
      </c>
      <c r="Q774" s="33" t="str">
        <f aca="false">IF(OR(E774="",L774&lt;&gt;""),"",P774-Parameter!$B$9)</f>
        <v/>
      </c>
      <c r="R774" s="34" t="str">
        <f aca="false">IF(OR(G774="",G774=0,H774=""),"",H774/G774)</f>
        <v/>
      </c>
      <c r="S774" s="35" t="str">
        <f aca="false">IF(C774="","",IFERROR(INDEX('Validasi Vendor'!$J$5:$J$505,MATCH(C774,'Validasi Vendor'!$C$5:$C$505,0)),"Belum terdaftar"))</f>
        <v/>
      </c>
      <c r="T774" s="35" t="str">
        <f aca="false">IF(E774="","",IF(L774&lt;&gt;"",IF(EOMONTH(L774,0)&gt;P774,"Dikreditkan lewat batas: periksa","Sudah dikreditkan"),IF(S774&lt;&gt;"Boleh diproses","Titik 1: periksa status vendor",IF(OR(I774&lt;&gt;"Cocok",J774&lt;&gt;"Valid"),"Titik 3: faktur bermasalah",IF(K774="Ya","Titik 2: periksa pembebanan biaya",IF(Q774&lt;0,"Titik 2: lewat batas kredit",IF(Q774&lt;=Parameter!$B$6,"Titik 2: segera kreditkan","Siap dikreditkan")))))))</f>
        <v/>
      </c>
    </row>
    <row r="775" customFormat="false" ht="15" hidden="false" customHeight="false" outlineLevel="0" collapsed="false">
      <c r="A775" s="27"/>
      <c r="B775" s="27"/>
      <c r="C775" s="28"/>
      <c r="D775" s="28"/>
      <c r="E775" s="29"/>
      <c r="F775" s="27"/>
      <c r="G775" s="30"/>
      <c r="H775" s="30"/>
      <c r="I775" s="27"/>
      <c r="J775" s="27"/>
      <c r="K775" s="27"/>
      <c r="L775" s="29"/>
      <c r="M775" s="27"/>
      <c r="N775" s="31" t="str">
        <f aca="false">IF(E775="","",EOMONTH(E775,0))</f>
        <v/>
      </c>
      <c r="O775" s="32" t="str">
        <f aca="false">IF(E775="","",EOMONTH(E775,0)+Parameter!$B$5)</f>
        <v/>
      </c>
      <c r="P775" s="32" t="str">
        <f aca="false">IF(E775="","",EOMONTH(E775,Parameter!$B$4))</f>
        <v/>
      </c>
      <c r="Q775" s="33" t="str">
        <f aca="false">IF(OR(E775="",L775&lt;&gt;""),"",P775-Parameter!$B$9)</f>
        <v/>
      </c>
      <c r="R775" s="34" t="str">
        <f aca="false">IF(OR(G775="",G775=0,H775=""),"",H775/G775)</f>
        <v/>
      </c>
      <c r="S775" s="35" t="str">
        <f aca="false">IF(C775="","",IFERROR(INDEX('Validasi Vendor'!$J$5:$J$505,MATCH(C775,'Validasi Vendor'!$C$5:$C$505,0)),"Belum terdaftar"))</f>
        <v/>
      </c>
      <c r="T775" s="35" t="str">
        <f aca="false">IF(E775="","",IF(L775&lt;&gt;"",IF(EOMONTH(L775,0)&gt;P775,"Dikreditkan lewat batas: periksa","Sudah dikreditkan"),IF(S775&lt;&gt;"Boleh diproses","Titik 1: periksa status vendor",IF(OR(I775&lt;&gt;"Cocok",J775&lt;&gt;"Valid"),"Titik 3: faktur bermasalah",IF(K775="Ya","Titik 2: periksa pembebanan biaya",IF(Q775&lt;0,"Titik 2: lewat batas kredit",IF(Q775&lt;=Parameter!$B$6,"Titik 2: segera kreditkan","Siap dikreditkan")))))))</f>
        <v/>
      </c>
    </row>
    <row r="776" customFormat="false" ht="15" hidden="false" customHeight="false" outlineLevel="0" collapsed="false">
      <c r="A776" s="27"/>
      <c r="B776" s="27"/>
      <c r="C776" s="28"/>
      <c r="D776" s="28"/>
      <c r="E776" s="29"/>
      <c r="F776" s="27"/>
      <c r="G776" s="30"/>
      <c r="H776" s="30"/>
      <c r="I776" s="27"/>
      <c r="J776" s="27"/>
      <c r="K776" s="27"/>
      <c r="L776" s="29"/>
      <c r="M776" s="27"/>
      <c r="N776" s="31" t="str">
        <f aca="false">IF(E776="","",EOMONTH(E776,0))</f>
        <v/>
      </c>
      <c r="O776" s="32" t="str">
        <f aca="false">IF(E776="","",EOMONTH(E776,0)+Parameter!$B$5)</f>
        <v/>
      </c>
      <c r="P776" s="32" t="str">
        <f aca="false">IF(E776="","",EOMONTH(E776,Parameter!$B$4))</f>
        <v/>
      </c>
      <c r="Q776" s="33" t="str">
        <f aca="false">IF(OR(E776="",L776&lt;&gt;""),"",P776-Parameter!$B$9)</f>
        <v/>
      </c>
      <c r="R776" s="34" t="str">
        <f aca="false">IF(OR(G776="",G776=0,H776=""),"",H776/G776)</f>
        <v/>
      </c>
      <c r="S776" s="35" t="str">
        <f aca="false">IF(C776="","",IFERROR(INDEX('Validasi Vendor'!$J$5:$J$505,MATCH(C776,'Validasi Vendor'!$C$5:$C$505,0)),"Belum terdaftar"))</f>
        <v/>
      </c>
      <c r="T776" s="35" t="str">
        <f aca="false">IF(E776="","",IF(L776&lt;&gt;"",IF(EOMONTH(L776,0)&gt;P776,"Dikreditkan lewat batas: periksa","Sudah dikreditkan"),IF(S776&lt;&gt;"Boleh diproses","Titik 1: periksa status vendor",IF(OR(I776&lt;&gt;"Cocok",J776&lt;&gt;"Valid"),"Titik 3: faktur bermasalah",IF(K776="Ya","Titik 2: periksa pembebanan biaya",IF(Q776&lt;0,"Titik 2: lewat batas kredit",IF(Q776&lt;=Parameter!$B$6,"Titik 2: segera kreditkan","Siap dikreditkan")))))))</f>
        <v/>
      </c>
    </row>
    <row r="777" customFormat="false" ht="15" hidden="false" customHeight="false" outlineLevel="0" collapsed="false">
      <c r="A777" s="27"/>
      <c r="B777" s="27"/>
      <c r="C777" s="28"/>
      <c r="D777" s="28"/>
      <c r="E777" s="29"/>
      <c r="F777" s="27"/>
      <c r="G777" s="30"/>
      <c r="H777" s="30"/>
      <c r="I777" s="27"/>
      <c r="J777" s="27"/>
      <c r="K777" s="27"/>
      <c r="L777" s="29"/>
      <c r="M777" s="27"/>
      <c r="N777" s="31" t="str">
        <f aca="false">IF(E777="","",EOMONTH(E777,0))</f>
        <v/>
      </c>
      <c r="O777" s="32" t="str">
        <f aca="false">IF(E777="","",EOMONTH(E777,0)+Parameter!$B$5)</f>
        <v/>
      </c>
      <c r="P777" s="32" t="str">
        <f aca="false">IF(E777="","",EOMONTH(E777,Parameter!$B$4))</f>
        <v/>
      </c>
      <c r="Q777" s="33" t="str">
        <f aca="false">IF(OR(E777="",L777&lt;&gt;""),"",P777-Parameter!$B$9)</f>
        <v/>
      </c>
      <c r="R777" s="34" t="str">
        <f aca="false">IF(OR(G777="",G777=0,H777=""),"",H777/G777)</f>
        <v/>
      </c>
      <c r="S777" s="35" t="str">
        <f aca="false">IF(C777="","",IFERROR(INDEX('Validasi Vendor'!$J$5:$J$505,MATCH(C777,'Validasi Vendor'!$C$5:$C$505,0)),"Belum terdaftar"))</f>
        <v/>
      </c>
      <c r="T777" s="35" t="str">
        <f aca="false">IF(E777="","",IF(L777&lt;&gt;"",IF(EOMONTH(L777,0)&gt;P777,"Dikreditkan lewat batas: periksa","Sudah dikreditkan"),IF(S777&lt;&gt;"Boleh diproses","Titik 1: periksa status vendor",IF(OR(I777&lt;&gt;"Cocok",J777&lt;&gt;"Valid"),"Titik 3: faktur bermasalah",IF(K777="Ya","Titik 2: periksa pembebanan biaya",IF(Q777&lt;0,"Titik 2: lewat batas kredit",IF(Q777&lt;=Parameter!$B$6,"Titik 2: segera kreditkan","Siap dikreditkan")))))))</f>
        <v/>
      </c>
    </row>
    <row r="778" customFormat="false" ht="15" hidden="false" customHeight="false" outlineLevel="0" collapsed="false">
      <c r="A778" s="27"/>
      <c r="B778" s="27"/>
      <c r="C778" s="28"/>
      <c r="D778" s="28"/>
      <c r="E778" s="29"/>
      <c r="F778" s="27"/>
      <c r="G778" s="30"/>
      <c r="H778" s="30"/>
      <c r="I778" s="27"/>
      <c r="J778" s="27"/>
      <c r="K778" s="27"/>
      <c r="L778" s="29"/>
      <c r="M778" s="27"/>
      <c r="N778" s="31" t="str">
        <f aca="false">IF(E778="","",EOMONTH(E778,0))</f>
        <v/>
      </c>
      <c r="O778" s="32" t="str">
        <f aca="false">IF(E778="","",EOMONTH(E778,0)+Parameter!$B$5)</f>
        <v/>
      </c>
      <c r="P778" s="32" t="str">
        <f aca="false">IF(E778="","",EOMONTH(E778,Parameter!$B$4))</f>
        <v/>
      </c>
      <c r="Q778" s="33" t="str">
        <f aca="false">IF(OR(E778="",L778&lt;&gt;""),"",P778-Parameter!$B$9)</f>
        <v/>
      </c>
      <c r="R778" s="34" t="str">
        <f aca="false">IF(OR(G778="",G778=0,H778=""),"",H778/G778)</f>
        <v/>
      </c>
      <c r="S778" s="35" t="str">
        <f aca="false">IF(C778="","",IFERROR(INDEX('Validasi Vendor'!$J$5:$J$505,MATCH(C778,'Validasi Vendor'!$C$5:$C$505,0)),"Belum terdaftar"))</f>
        <v/>
      </c>
      <c r="T778" s="35" t="str">
        <f aca="false">IF(E778="","",IF(L778&lt;&gt;"",IF(EOMONTH(L778,0)&gt;P778,"Dikreditkan lewat batas: periksa","Sudah dikreditkan"),IF(S778&lt;&gt;"Boleh diproses","Titik 1: periksa status vendor",IF(OR(I778&lt;&gt;"Cocok",J778&lt;&gt;"Valid"),"Titik 3: faktur bermasalah",IF(K778="Ya","Titik 2: periksa pembebanan biaya",IF(Q778&lt;0,"Titik 2: lewat batas kredit",IF(Q778&lt;=Parameter!$B$6,"Titik 2: segera kreditkan","Siap dikreditkan")))))))</f>
        <v/>
      </c>
    </row>
    <row r="779" customFormat="false" ht="15" hidden="false" customHeight="false" outlineLevel="0" collapsed="false">
      <c r="A779" s="27"/>
      <c r="B779" s="27"/>
      <c r="C779" s="28"/>
      <c r="D779" s="28"/>
      <c r="E779" s="29"/>
      <c r="F779" s="27"/>
      <c r="G779" s="30"/>
      <c r="H779" s="30"/>
      <c r="I779" s="27"/>
      <c r="J779" s="27"/>
      <c r="K779" s="27"/>
      <c r="L779" s="29"/>
      <c r="M779" s="27"/>
      <c r="N779" s="31" t="str">
        <f aca="false">IF(E779="","",EOMONTH(E779,0))</f>
        <v/>
      </c>
      <c r="O779" s="32" t="str">
        <f aca="false">IF(E779="","",EOMONTH(E779,0)+Parameter!$B$5)</f>
        <v/>
      </c>
      <c r="P779" s="32" t="str">
        <f aca="false">IF(E779="","",EOMONTH(E779,Parameter!$B$4))</f>
        <v/>
      </c>
      <c r="Q779" s="33" t="str">
        <f aca="false">IF(OR(E779="",L779&lt;&gt;""),"",P779-Parameter!$B$9)</f>
        <v/>
      </c>
      <c r="R779" s="34" t="str">
        <f aca="false">IF(OR(G779="",G779=0,H779=""),"",H779/G779)</f>
        <v/>
      </c>
      <c r="S779" s="35" t="str">
        <f aca="false">IF(C779="","",IFERROR(INDEX('Validasi Vendor'!$J$5:$J$505,MATCH(C779,'Validasi Vendor'!$C$5:$C$505,0)),"Belum terdaftar"))</f>
        <v/>
      </c>
      <c r="T779" s="35" t="str">
        <f aca="false">IF(E779="","",IF(L779&lt;&gt;"",IF(EOMONTH(L779,0)&gt;P779,"Dikreditkan lewat batas: periksa","Sudah dikreditkan"),IF(S779&lt;&gt;"Boleh diproses","Titik 1: periksa status vendor",IF(OR(I779&lt;&gt;"Cocok",J779&lt;&gt;"Valid"),"Titik 3: faktur bermasalah",IF(K779="Ya","Titik 2: periksa pembebanan biaya",IF(Q779&lt;0,"Titik 2: lewat batas kredit",IF(Q779&lt;=Parameter!$B$6,"Titik 2: segera kreditkan","Siap dikreditkan")))))))</f>
        <v/>
      </c>
    </row>
    <row r="780" customFormat="false" ht="15" hidden="false" customHeight="false" outlineLevel="0" collapsed="false">
      <c r="A780" s="27"/>
      <c r="B780" s="27"/>
      <c r="C780" s="28"/>
      <c r="D780" s="28"/>
      <c r="E780" s="29"/>
      <c r="F780" s="27"/>
      <c r="G780" s="30"/>
      <c r="H780" s="30"/>
      <c r="I780" s="27"/>
      <c r="J780" s="27"/>
      <c r="K780" s="27"/>
      <c r="L780" s="29"/>
      <c r="M780" s="27"/>
      <c r="N780" s="31" t="str">
        <f aca="false">IF(E780="","",EOMONTH(E780,0))</f>
        <v/>
      </c>
      <c r="O780" s="32" t="str">
        <f aca="false">IF(E780="","",EOMONTH(E780,0)+Parameter!$B$5)</f>
        <v/>
      </c>
      <c r="P780" s="32" t="str">
        <f aca="false">IF(E780="","",EOMONTH(E780,Parameter!$B$4))</f>
        <v/>
      </c>
      <c r="Q780" s="33" t="str">
        <f aca="false">IF(OR(E780="",L780&lt;&gt;""),"",P780-Parameter!$B$9)</f>
        <v/>
      </c>
      <c r="R780" s="34" t="str">
        <f aca="false">IF(OR(G780="",G780=0,H780=""),"",H780/G780)</f>
        <v/>
      </c>
      <c r="S780" s="35" t="str">
        <f aca="false">IF(C780="","",IFERROR(INDEX('Validasi Vendor'!$J$5:$J$505,MATCH(C780,'Validasi Vendor'!$C$5:$C$505,0)),"Belum terdaftar"))</f>
        <v/>
      </c>
      <c r="T780" s="35" t="str">
        <f aca="false">IF(E780="","",IF(L780&lt;&gt;"",IF(EOMONTH(L780,0)&gt;P780,"Dikreditkan lewat batas: periksa","Sudah dikreditkan"),IF(S780&lt;&gt;"Boleh diproses","Titik 1: periksa status vendor",IF(OR(I780&lt;&gt;"Cocok",J780&lt;&gt;"Valid"),"Titik 3: faktur bermasalah",IF(K780="Ya","Titik 2: periksa pembebanan biaya",IF(Q780&lt;0,"Titik 2: lewat batas kredit",IF(Q780&lt;=Parameter!$B$6,"Titik 2: segera kreditkan","Siap dikreditkan")))))))</f>
        <v/>
      </c>
    </row>
    <row r="781" customFormat="false" ht="15" hidden="false" customHeight="false" outlineLevel="0" collapsed="false">
      <c r="A781" s="27"/>
      <c r="B781" s="27"/>
      <c r="C781" s="28"/>
      <c r="D781" s="28"/>
      <c r="E781" s="29"/>
      <c r="F781" s="27"/>
      <c r="G781" s="30"/>
      <c r="H781" s="30"/>
      <c r="I781" s="27"/>
      <c r="J781" s="27"/>
      <c r="K781" s="27"/>
      <c r="L781" s="29"/>
      <c r="M781" s="27"/>
      <c r="N781" s="31" t="str">
        <f aca="false">IF(E781="","",EOMONTH(E781,0))</f>
        <v/>
      </c>
      <c r="O781" s="32" t="str">
        <f aca="false">IF(E781="","",EOMONTH(E781,0)+Parameter!$B$5)</f>
        <v/>
      </c>
      <c r="P781" s="32" t="str">
        <f aca="false">IF(E781="","",EOMONTH(E781,Parameter!$B$4))</f>
        <v/>
      </c>
      <c r="Q781" s="33" t="str">
        <f aca="false">IF(OR(E781="",L781&lt;&gt;""),"",P781-Parameter!$B$9)</f>
        <v/>
      </c>
      <c r="R781" s="34" t="str">
        <f aca="false">IF(OR(G781="",G781=0,H781=""),"",H781/G781)</f>
        <v/>
      </c>
      <c r="S781" s="35" t="str">
        <f aca="false">IF(C781="","",IFERROR(INDEX('Validasi Vendor'!$J$5:$J$505,MATCH(C781,'Validasi Vendor'!$C$5:$C$505,0)),"Belum terdaftar"))</f>
        <v/>
      </c>
      <c r="T781" s="35" t="str">
        <f aca="false">IF(E781="","",IF(L781&lt;&gt;"",IF(EOMONTH(L781,0)&gt;P781,"Dikreditkan lewat batas: periksa","Sudah dikreditkan"),IF(S781&lt;&gt;"Boleh diproses","Titik 1: periksa status vendor",IF(OR(I781&lt;&gt;"Cocok",J781&lt;&gt;"Valid"),"Titik 3: faktur bermasalah",IF(K781="Ya","Titik 2: periksa pembebanan biaya",IF(Q781&lt;0,"Titik 2: lewat batas kredit",IF(Q781&lt;=Parameter!$B$6,"Titik 2: segera kreditkan","Siap dikreditkan")))))))</f>
        <v/>
      </c>
    </row>
    <row r="782" customFormat="false" ht="15" hidden="false" customHeight="false" outlineLevel="0" collapsed="false">
      <c r="A782" s="27"/>
      <c r="B782" s="27"/>
      <c r="C782" s="28"/>
      <c r="D782" s="28"/>
      <c r="E782" s="29"/>
      <c r="F782" s="27"/>
      <c r="G782" s="30"/>
      <c r="H782" s="30"/>
      <c r="I782" s="27"/>
      <c r="J782" s="27"/>
      <c r="K782" s="27"/>
      <c r="L782" s="29"/>
      <c r="M782" s="27"/>
      <c r="N782" s="31" t="str">
        <f aca="false">IF(E782="","",EOMONTH(E782,0))</f>
        <v/>
      </c>
      <c r="O782" s="32" t="str">
        <f aca="false">IF(E782="","",EOMONTH(E782,0)+Parameter!$B$5)</f>
        <v/>
      </c>
      <c r="P782" s="32" t="str">
        <f aca="false">IF(E782="","",EOMONTH(E782,Parameter!$B$4))</f>
        <v/>
      </c>
      <c r="Q782" s="33" t="str">
        <f aca="false">IF(OR(E782="",L782&lt;&gt;""),"",P782-Parameter!$B$9)</f>
        <v/>
      </c>
      <c r="R782" s="34" t="str">
        <f aca="false">IF(OR(G782="",G782=0,H782=""),"",H782/G782)</f>
        <v/>
      </c>
      <c r="S782" s="35" t="str">
        <f aca="false">IF(C782="","",IFERROR(INDEX('Validasi Vendor'!$J$5:$J$505,MATCH(C782,'Validasi Vendor'!$C$5:$C$505,0)),"Belum terdaftar"))</f>
        <v/>
      </c>
      <c r="T782" s="35" t="str">
        <f aca="false">IF(E782="","",IF(L782&lt;&gt;"",IF(EOMONTH(L782,0)&gt;P782,"Dikreditkan lewat batas: periksa","Sudah dikreditkan"),IF(S782&lt;&gt;"Boleh diproses","Titik 1: periksa status vendor",IF(OR(I782&lt;&gt;"Cocok",J782&lt;&gt;"Valid"),"Titik 3: faktur bermasalah",IF(K782="Ya","Titik 2: periksa pembebanan biaya",IF(Q782&lt;0,"Titik 2: lewat batas kredit",IF(Q782&lt;=Parameter!$B$6,"Titik 2: segera kreditkan","Siap dikreditkan")))))))</f>
        <v/>
      </c>
    </row>
    <row r="783" customFormat="false" ht="15" hidden="false" customHeight="false" outlineLevel="0" collapsed="false">
      <c r="A783" s="27"/>
      <c r="B783" s="27"/>
      <c r="C783" s="28"/>
      <c r="D783" s="28"/>
      <c r="E783" s="29"/>
      <c r="F783" s="27"/>
      <c r="G783" s="30"/>
      <c r="H783" s="30"/>
      <c r="I783" s="27"/>
      <c r="J783" s="27"/>
      <c r="K783" s="27"/>
      <c r="L783" s="29"/>
      <c r="M783" s="27"/>
      <c r="N783" s="31" t="str">
        <f aca="false">IF(E783="","",EOMONTH(E783,0))</f>
        <v/>
      </c>
      <c r="O783" s="32" t="str">
        <f aca="false">IF(E783="","",EOMONTH(E783,0)+Parameter!$B$5)</f>
        <v/>
      </c>
      <c r="P783" s="32" t="str">
        <f aca="false">IF(E783="","",EOMONTH(E783,Parameter!$B$4))</f>
        <v/>
      </c>
      <c r="Q783" s="33" t="str">
        <f aca="false">IF(OR(E783="",L783&lt;&gt;""),"",P783-Parameter!$B$9)</f>
        <v/>
      </c>
      <c r="R783" s="34" t="str">
        <f aca="false">IF(OR(G783="",G783=0,H783=""),"",H783/G783)</f>
        <v/>
      </c>
      <c r="S783" s="35" t="str">
        <f aca="false">IF(C783="","",IFERROR(INDEX('Validasi Vendor'!$J$5:$J$505,MATCH(C783,'Validasi Vendor'!$C$5:$C$505,0)),"Belum terdaftar"))</f>
        <v/>
      </c>
      <c r="T783" s="35" t="str">
        <f aca="false">IF(E783="","",IF(L783&lt;&gt;"",IF(EOMONTH(L783,0)&gt;P783,"Dikreditkan lewat batas: periksa","Sudah dikreditkan"),IF(S783&lt;&gt;"Boleh diproses","Titik 1: periksa status vendor",IF(OR(I783&lt;&gt;"Cocok",J783&lt;&gt;"Valid"),"Titik 3: faktur bermasalah",IF(K783="Ya","Titik 2: periksa pembebanan biaya",IF(Q783&lt;0,"Titik 2: lewat batas kredit",IF(Q783&lt;=Parameter!$B$6,"Titik 2: segera kreditkan","Siap dikreditkan")))))))</f>
        <v/>
      </c>
    </row>
    <row r="784" customFormat="false" ht="15" hidden="false" customHeight="false" outlineLevel="0" collapsed="false">
      <c r="A784" s="27"/>
      <c r="B784" s="27"/>
      <c r="C784" s="28"/>
      <c r="D784" s="28"/>
      <c r="E784" s="29"/>
      <c r="F784" s="27"/>
      <c r="G784" s="30"/>
      <c r="H784" s="30"/>
      <c r="I784" s="27"/>
      <c r="J784" s="27"/>
      <c r="K784" s="27"/>
      <c r="L784" s="29"/>
      <c r="M784" s="27"/>
      <c r="N784" s="31" t="str">
        <f aca="false">IF(E784="","",EOMONTH(E784,0))</f>
        <v/>
      </c>
      <c r="O784" s="32" t="str">
        <f aca="false">IF(E784="","",EOMONTH(E784,0)+Parameter!$B$5)</f>
        <v/>
      </c>
      <c r="P784" s="32" t="str">
        <f aca="false">IF(E784="","",EOMONTH(E784,Parameter!$B$4))</f>
        <v/>
      </c>
      <c r="Q784" s="33" t="str">
        <f aca="false">IF(OR(E784="",L784&lt;&gt;""),"",P784-Parameter!$B$9)</f>
        <v/>
      </c>
      <c r="R784" s="34" t="str">
        <f aca="false">IF(OR(G784="",G784=0,H784=""),"",H784/G784)</f>
        <v/>
      </c>
      <c r="S784" s="35" t="str">
        <f aca="false">IF(C784="","",IFERROR(INDEX('Validasi Vendor'!$J$5:$J$505,MATCH(C784,'Validasi Vendor'!$C$5:$C$505,0)),"Belum terdaftar"))</f>
        <v/>
      </c>
      <c r="T784" s="35" t="str">
        <f aca="false">IF(E784="","",IF(L784&lt;&gt;"",IF(EOMONTH(L784,0)&gt;P784,"Dikreditkan lewat batas: periksa","Sudah dikreditkan"),IF(S784&lt;&gt;"Boleh diproses","Titik 1: periksa status vendor",IF(OR(I784&lt;&gt;"Cocok",J784&lt;&gt;"Valid"),"Titik 3: faktur bermasalah",IF(K784="Ya","Titik 2: periksa pembebanan biaya",IF(Q784&lt;0,"Titik 2: lewat batas kredit",IF(Q784&lt;=Parameter!$B$6,"Titik 2: segera kreditkan","Siap dikreditkan")))))))</f>
        <v/>
      </c>
    </row>
    <row r="785" customFormat="false" ht="15" hidden="false" customHeight="false" outlineLevel="0" collapsed="false">
      <c r="A785" s="27"/>
      <c r="B785" s="27"/>
      <c r="C785" s="28"/>
      <c r="D785" s="28"/>
      <c r="E785" s="29"/>
      <c r="F785" s="27"/>
      <c r="G785" s="30"/>
      <c r="H785" s="30"/>
      <c r="I785" s="27"/>
      <c r="J785" s="27"/>
      <c r="K785" s="27"/>
      <c r="L785" s="29"/>
      <c r="M785" s="27"/>
      <c r="N785" s="31" t="str">
        <f aca="false">IF(E785="","",EOMONTH(E785,0))</f>
        <v/>
      </c>
      <c r="O785" s="32" t="str">
        <f aca="false">IF(E785="","",EOMONTH(E785,0)+Parameter!$B$5)</f>
        <v/>
      </c>
      <c r="P785" s="32" t="str">
        <f aca="false">IF(E785="","",EOMONTH(E785,Parameter!$B$4))</f>
        <v/>
      </c>
      <c r="Q785" s="33" t="str">
        <f aca="false">IF(OR(E785="",L785&lt;&gt;""),"",P785-Parameter!$B$9)</f>
        <v/>
      </c>
      <c r="R785" s="34" t="str">
        <f aca="false">IF(OR(G785="",G785=0,H785=""),"",H785/G785)</f>
        <v/>
      </c>
      <c r="S785" s="35" t="str">
        <f aca="false">IF(C785="","",IFERROR(INDEX('Validasi Vendor'!$J$5:$J$505,MATCH(C785,'Validasi Vendor'!$C$5:$C$505,0)),"Belum terdaftar"))</f>
        <v/>
      </c>
      <c r="T785" s="35" t="str">
        <f aca="false">IF(E785="","",IF(L785&lt;&gt;"",IF(EOMONTH(L785,0)&gt;P785,"Dikreditkan lewat batas: periksa","Sudah dikreditkan"),IF(S785&lt;&gt;"Boleh diproses","Titik 1: periksa status vendor",IF(OR(I785&lt;&gt;"Cocok",J785&lt;&gt;"Valid"),"Titik 3: faktur bermasalah",IF(K785="Ya","Titik 2: periksa pembebanan biaya",IF(Q785&lt;0,"Titik 2: lewat batas kredit",IF(Q785&lt;=Parameter!$B$6,"Titik 2: segera kreditkan","Siap dikreditkan")))))))</f>
        <v/>
      </c>
    </row>
    <row r="786" customFormat="false" ht="15" hidden="false" customHeight="false" outlineLevel="0" collapsed="false">
      <c r="A786" s="27"/>
      <c r="B786" s="27"/>
      <c r="C786" s="28"/>
      <c r="D786" s="28"/>
      <c r="E786" s="29"/>
      <c r="F786" s="27"/>
      <c r="G786" s="30"/>
      <c r="H786" s="30"/>
      <c r="I786" s="27"/>
      <c r="J786" s="27"/>
      <c r="K786" s="27"/>
      <c r="L786" s="29"/>
      <c r="M786" s="27"/>
      <c r="N786" s="31" t="str">
        <f aca="false">IF(E786="","",EOMONTH(E786,0))</f>
        <v/>
      </c>
      <c r="O786" s="32" t="str">
        <f aca="false">IF(E786="","",EOMONTH(E786,0)+Parameter!$B$5)</f>
        <v/>
      </c>
      <c r="P786" s="32" t="str">
        <f aca="false">IF(E786="","",EOMONTH(E786,Parameter!$B$4))</f>
        <v/>
      </c>
      <c r="Q786" s="33" t="str">
        <f aca="false">IF(OR(E786="",L786&lt;&gt;""),"",P786-Parameter!$B$9)</f>
        <v/>
      </c>
      <c r="R786" s="34" t="str">
        <f aca="false">IF(OR(G786="",G786=0,H786=""),"",H786/G786)</f>
        <v/>
      </c>
      <c r="S786" s="35" t="str">
        <f aca="false">IF(C786="","",IFERROR(INDEX('Validasi Vendor'!$J$5:$J$505,MATCH(C786,'Validasi Vendor'!$C$5:$C$505,0)),"Belum terdaftar"))</f>
        <v/>
      </c>
      <c r="T786" s="35" t="str">
        <f aca="false">IF(E786="","",IF(L786&lt;&gt;"",IF(EOMONTH(L786,0)&gt;P786,"Dikreditkan lewat batas: periksa","Sudah dikreditkan"),IF(S786&lt;&gt;"Boleh diproses","Titik 1: periksa status vendor",IF(OR(I786&lt;&gt;"Cocok",J786&lt;&gt;"Valid"),"Titik 3: faktur bermasalah",IF(K786="Ya","Titik 2: periksa pembebanan biaya",IF(Q786&lt;0,"Titik 2: lewat batas kredit",IF(Q786&lt;=Parameter!$B$6,"Titik 2: segera kreditkan","Siap dikreditkan")))))))</f>
        <v/>
      </c>
    </row>
    <row r="787" customFormat="false" ht="15" hidden="false" customHeight="false" outlineLevel="0" collapsed="false">
      <c r="A787" s="27"/>
      <c r="B787" s="27"/>
      <c r="C787" s="28"/>
      <c r="D787" s="28"/>
      <c r="E787" s="29"/>
      <c r="F787" s="27"/>
      <c r="G787" s="30"/>
      <c r="H787" s="30"/>
      <c r="I787" s="27"/>
      <c r="J787" s="27"/>
      <c r="K787" s="27"/>
      <c r="L787" s="29"/>
      <c r="M787" s="27"/>
      <c r="N787" s="31" t="str">
        <f aca="false">IF(E787="","",EOMONTH(E787,0))</f>
        <v/>
      </c>
      <c r="O787" s="32" t="str">
        <f aca="false">IF(E787="","",EOMONTH(E787,0)+Parameter!$B$5)</f>
        <v/>
      </c>
      <c r="P787" s="32" t="str">
        <f aca="false">IF(E787="","",EOMONTH(E787,Parameter!$B$4))</f>
        <v/>
      </c>
      <c r="Q787" s="33" t="str">
        <f aca="false">IF(OR(E787="",L787&lt;&gt;""),"",P787-Parameter!$B$9)</f>
        <v/>
      </c>
      <c r="R787" s="34" t="str">
        <f aca="false">IF(OR(G787="",G787=0,H787=""),"",H787/G787)</f>
        <v/>
      </c>
      <c r="S787" s="35" t="str">
        <f aca="false">IF(C787="","",IFERROR(INDEX('Validasi Vendor'!$J$5:$J$505,MATCH(C787,'Validasi Vendor'!$C$5:$C$505,0)),"Belum terdaftar"))</f>
        <v/>
      </c>
      <c r="T787" s="35" t="str">
        <f aca="false">IF(E787="","",IF(L787&lt;&gt;"",IF(EOMONTH(L787,0)&gt;P787,"Dikreditkan lewat batas: periksa","Sudah dikreditkan"),IF(S787&lt;&gt;"Boleh diproses","Titik 1: periksa status vendor",IF(OR(I787&lt;&gt;"Cocok",J787&lt;&gt;"Valid"),"Titik 3: faktur bermasalah",IF(K787="Ya","Titik 2: periksa pembebanan biaya",IF(Q787&lt;0,"Titik 2: lewat batas kredit",IF(Q787&lt;=Parameter!$B$6,"Titik 2: segera kreditkan","Siap dikreditkan")))))))</f>
        <v/>
      </c>
    </row>
    <row r="788" customFormat="false" ht="15" hidden="false" customHeight="false" outlineLevel="0" collapsed="false">
      <c r="A788" s="27"/>
      <c r="B788" s="27"/>
      <c r="C788" s="28"/>
      <c r="D788" s="28"/>
      <c r="E788" s="29"/>
      <c r="F788" s="27"/>
      <c r="G788" s="30"/>
      <c r="H788" s="30"/>
      <c r="I788" s="27"/>
      <c r="J788" s="27"/>
      <c r="K788" s="27"/>
      <c r="L788" s="29"/>
      <c r="M788" s="27"/>
      <c r="N788" s="31" t="str">
        <f aca="false">IF(E788="","",EOMONTH(E788,0))</f>
        <v/>
      </c>
      <c r="O788" s="32" t="str">
        <f aca="false">IF(E788="","",EOMONTH(E788,0)+Parameter!$B$5)</f>
        <v/>
      </c>
      <c r="P788" s="32" t="str">
        <f aca="false">IF(E788="","",EOMONTH(E788,Parameter!$B$4))</f>
        <v/>
      </c>
      <c r="Q788" s="33" t="str">
        <f aca="false">IF(OR(E788="",L788&lt;&gt;""),"",P788-Parameter!$B$9)</f>
        <v/>
      </c>
      <c r="R788" s="34" t="str">
        <f aca="false">IF(OR(G788="",G788=0,H788=""),"",H788/G788)</f>
        <v/>
      </c>
      <c r="S788" s="35" t="str">
        <f aca="false">IF(C788="","",IFERROR(INDEX('Validasi Vendor'!$J$5:$J$505,MATCH(C788,'Validasi Vendor'!$C$5:$C$505,0)),"Belum terdaftar"))</f>
        <v/>
      </c>
      <c r="T788" s="35" t="str">
        <f aca="false">IF(E788="","",IF(L788&lt;&gt;"",IF(EOMONTH(L788,0)&gt;P788,"Dikreditkan lewat batas: periksa","Sudah dikreditkan"),IF(S788&lt;&gt;"Boleh diproses","Titik 1: periksa status vendor",IF(OR(I788&lt;&gt;"Cocok",J788&lt;&gt;"Valid"),"Titik 3: faktur bermasalah",IF(K788="Ya","Titik 2: periksa pembebanan biaya",IF(Q788&lt;0,"Titik 2: lewat batas kredit",IF(Q788&lt;=Parameter!$B$6,"Titik 2: segera kreditkan","Siap dikreditkan")))))))</f>
        <v/>
      </c>
    </row>
    <row r="789" customFormat="false" ht="15" hidden="false" customHeight="false" outlineLevel="0" collapsed="false">
      <c r="A789" s="27"/>
      <c r="B789" s="27"/>
      <c r="C789" s="28"/>
      <c r="D789" s="28"/>
      <c r="E789" s="29"/>
      <c r="F789" s="27"/>
      <c r="G789" s="30"/>
      <c r="H789" s="30"/>
      <c r="I789" s="27"/>
      <c r="J789" s="27"/>
      <c r="K789" s="27"/>
      <c r="L789" s="29"/>
      <c r="M789" s="27"/>
      <c r="N789" s="31" t="str">
        <f aca="false">IF(E789="","",EOMONTH(E789,0))</f>
        <v/>
      </c>
      <c r="O789" s="32" t="str">
        <f aca="false">IF(E789="","",EOMONTH(E789,0)+Parameter!$B$5)</f>
        <v/>
      </c>
      <c r="P789" s="32" t="str">
        <f aca="false">IF(E789="","",EOMONTH(E789,Parameter!$B$4))</f>
        <v/>
      </c>
      <c r="Q789" s="33" t="str">
        <f aca="false">IF(OR(E789="",L789&lt;&gt;""),"",P789-Parameter!$B$9)</f>
        <v/>
      </c>
      <c r="R789" s="34" t="str">
        <f aca="false">IF(OR(G789="",G789=0,H789=""),"",H789/G789)</f>
        <v/>
      </c>
      <c r="S789" s="35" t="str">
        <f aca="false">IF(C789="","",IFERROR(INDEX('Validasi Vendor'!$J$5:$J$505,MATCH(C789,'Validasi Vendor'!$C$5:$C$505,0)),"Belum terdaftar"))</f>
        <v/>
      </c>
      <c r="T789" s="35" t="str">
        <f aca="false">IF(E789="","",IF(L789&lt;&gt;"",IF(EOMONTH(L789,0)&gt;P789,"Dikreditkan lewat batas: periksa","Sudah dikreditkan"),IF(S789&lt;&gt;"Boleh diproses","Titik 1: periksa status vendor",IF(OR(I789&lt;&gt;"Cocok",J789&lt;&gt;"Valid"),"Titik 3: faktur bermasalah",IF(K789="Ya","Titik 2: periksa pembebanan biaya",IF(Q789&lt;0,"Titik 2: lewat batas kredit",IF(Q789&lt;=Parameter!$B$6,"Titik 2: segera kreditkan","Siap dikreditkan")))))))</f>
        <v/>
      </c>
    </row>
    <row r="790" customFormat="false" ht="15" hidden="false" customHeight="false" outlineLevel="0" collapsed="false">
      <c r="A790" s="27"/>
      <c r="B790" s="27"/>
      <c r="C790" s="28"/>
      <c r="D790" s="28"/>
      <c r="E790" s="29"/>
      <c r="F790" s="27"/>
      <c r="G790" s="30"/>
      <c r="H790" s="30"/>
      <c r="I790" s="27"/>
      <c r="J790" s="27"/>
      <c r="K790" s="27"/>
      <c r="L790" s="29"/>
      <c r="M790" s="27"/>
      <c r="N790" s="31" t="str">
        <f aca="false">IF(E790="","",EOMONTH(E790,0))</f>
        <v/>
      </c>
      <c r="O790" s="32" t="str">
        <f aca="false">IF(E790="","",EOMONTH(E790,0)+Parameter!$B$5)</f>
        <v/>
      </c>
      <c r="P790" s="32" t="str">
        <f aca="false">IF(E790="","",EOMONTH(E790,Parameter!$B$4))</f>
        <v/>
      </c>
      <c r="Q790" s="33" t="str">
        <f aca="false">IF(OR(E790="",L790&lt;&gt;""),"",P790-Parameter!$B$9)</f>
        <v/>
      </c>
      <c r="R790" s="34" t="str">
        <f aca="false">IF(OR(G790="",G790=0,H790=""),"",H790/G790)</f>
        <v/>
      </c>
      <c r="S790" s="35" t="str">
        <f aca="false">IF(C790="","",IFERROR(INDEX('Validasi Vendor'!$J$5:$J$505,MATCH(C790,'Validasi Vendor'!$C$5:$C$505,0)),"Belum terdaftar"))</f>
        <v/>
      </c>
      <c r="T790" s="35" t="str">
        <f aca="false">IF(E790="","",IF(L790&lt;&gt;"",IF(EOMONTH(L790,0)&gt;P790,"Dikreditkan lewat batas: periksa","Sudah dikreditkan"),IF(S790&lt;&gt;"Boleh diproses","Titik 1: periksa status vendor",IF(OR(I790&lt;&gt;"Cocok",J790&lt;&gt;"Valid"),"Titik 3: faktur bermasalah",IF(K790="Ya","Titik 2: periksa pembebanan biaya",IF(Q790&lt;0,"Titik 2: lewat batas kredit",IF(Q790&lt;=Parameter!$B$6,"Titik 2: segera kreditkan","Siap dikreditkan")))))))</f>
        <v/>
      </c>
    </row>
    <row r="791" customFormat="false" ht="15" hidden="false" customHeight="false" outlineLevel="0" collapsed="false">
      <c r="A791" s="27"/>
      <c r="B791" s="27"/>
      <c r="C791" s="28"/>
      <c r="D791" s="28"/>
      <c r="E791" s="29"/>
      <c r="F791" s="27"/>
      <c r="G791" s="30"/>
      <c r="H791" s="30"/>
      <c r="I791" s="27"/>
      <c r="J791" s="27"/>
      <c r="K791" s="27"/>
      <c r="L791" s="29"/>
      <c r="M791" s="27"/>
      <c r="N791" s="31" t="str">
        <f aca="false">IF(E791="","",EOMONTH(E791,0))</f>
        <v/>
      </c>
      <c r="O791" s="32" t="str">
        <f aca="false">IF(E791="","",EOMONTH(E791,0)+Parameter!$B$5)</f>
        <v/>
      </c>
      <c r="P791" s="32" t="str">
        <f aca="false">IF(E791="","",EOMONTH(E791,Parameter!$B$4))</f>
        <v/>
      </c>
      <c r="Q791" s="33" t="str">
        <f aca="false">IF(OR(E791="",L791&lt;&gt;""),"",P791-Parameter!$B$9)</f>
        <v/>
      </c>
      <c r="R791" s="34" t="str">
        <f aca="false">IF(OR(G791="",G791=0,H791=""),"",H791/G791)</f>
        <v/>
      </c>
      <c r="S791" s="35" t="str">
        <f aca="false">IF(C791="","",IFERROR(INDEX('Validasi Vendor'!$J$5:$J$505,MATCH(C791,'Validasi Vendor'!$C$5:$C$505,0)),"Belum terdaftar"))</f>
        <v/>
      </c>
      <c r="T791" s="35" t="str">
        <f aca="false">IF(E791="","",IF(L791&lt;&gt;"",IF(EOMONTH(L791,0)&gt;P791,"Dikreditkan lewat batas: periksa","Sudah dikreditkan"),IF(S791&lt;&gt;"Boleh diproses","Titik 1: periksa status vendor",IF(OR(I791&lt;&gt;"Cocok",J791&lt;&gt;"Valid"),"Titik 3: faktur bermasalah",IF(K791="Ya","Titik 2: periksa pembebanan biaya",IF(Q791&lt;0,"Titik 2: lewat batas kredit",IF(Q791&lt;=Parameter!$B$6,"Titik 2: segera kreditkan","Siap dikreditkan")))))))</f>
        <v/>
      </c>
    </row>
    <row r="792" customFormat="false" ht="15" hidden="false" customHeight="false" outlineLevel="0" collapsed="false">
      <c r="A792" s="27"/>
      <c r="B792" s="27"/>
      <c r="C792" s="28"/>
      <c r="D792" s="28"/>
      <c r="E792" s="29"/>
      <c r="F792" s="27"/>
      <c r="G792" s="30"/>
      <c r="H792" s="30"/>
      <c r="I792" s="27"/>
      <c r="J792" s="27"/>
      <c r="K792" s="27"/>
      <c r="L792" s="29"/>
      <c r="M792" s="27"/>
      <c r="N792" s="31" t="str">
        <f aca="false">IF(E792="","",EOMONTH(E792,0))</f>
        <v/>
      </c>
      <c r="O792" s="32" t="str">
        <f aca="false">IF(E792="","",EOMONTH(E792,0)+Parameter!$B$5)</f>
        <v/>
      </c>
      <c r="P792" s="32" t="str">
        <f aca="false">IF(E792="","",EOMONTH(E792,Parameter!$B$4))</f>
        <v/>
      </c>
      <c r="Q792" s="33" t="str">
        <f aca="false">IF(OR(E792="",L792&lt;&gt;""),"",P792-Parameter!$B$9)</f>
        <v/>
      </c>
      <c r="R792" s="34" t="str">
        <f aca="false">IF(OR(G792="",G792=0,H792=""),"",H792/G792)</f>
        <v/>
      </c>
      <c r="S792" s="35" t="str">
        <f aca="false">IF(C792="","",IFERROR(INDEX('Validasi Vendor'!$J$5:$J$505,MATCH(C792,'Validasi Vendor'!$C$5:$C$505,0)),"Belum terdaftar"))</f>
        <v/>
      </c>
      <c r="T792" s="35" t="str">
        <f aca="false">IF(E792="","",IF(L792&lt;&gt;"",IF(EOMONTH(L792,0)&gt;P792,"Dikreditkan lewat batas: periksa","Sudah dikreditkan"),IF(S792&lt;&gt;"Boleh diproses","Titik 1: periksa status vendor",IF(OR(I792&lt;&gt;"Cocok",J792&lt;&gt;"Valid"),"Titik 3: faktur bermasalah",IF(K792="Ya","Titik 2: periksa pembebanan biaya",IF(Q792&lt;0,"Titik 2: lewat batas kredit",IF(Q792&lt;=Parameter!$B$6,"Titik 2: segera kreditkan","Siap dikreditkan")))))))</f>
        <v/>
      </c>
    </row>
    <row r="793" customFormat="false" ht="15" hidden="false" customHeight="false" outlineLevel="0" collapsed="false">
      <c r="A793" s="27"/>
      <c r="B793" s="27"/>
      <c r="C793" s="28"/>
      <c r="D793" s="28"/>
      <c r="E793" s="29"/>
      <c r="F793" s="27"/>
      <c r="G793" s="30"/>
      <c r="H793" s="30"/>
      <c r="I793" s="27"/>
      <c r="J793" s="27"/>
      <c r="K793" s="27"/>
      <c r="L793" s="29"/>
      <c r="M793" s="27"/>
      <c r="N793" s="31" t="str">
        <f aca="false">IF(E793="","",EOMONTH(E793,0))</f>
        <v/>
      </c>
      <c r="O793" s="32" t="str">
        <f aca="false">IF(E793="","",EOMONTH(E793,0)+Parameter!$B$5)</f>
        <v/>
      </c>
      <c r="P793" s="32" t="str">
        <f aca="false">IF(E793="","",EOMONTH(E793,Parameter!$B$4))</f>
        <v/>
      </c>
      <c r="Q793" s="33" t="str">
        <f aca="false">IF(OR(E793="",L793&lt;&gt;""),"",P793-Parameter!$B$9)</f>
        <v/>
      </c>
      <c r="R793" s="34" t="str">
        <f aca="false">IF(OR(G793="",G793=0,H793=""),"",H793/G793)</f>
        <v/>
      </c>
      <c r="S793" s="35" t="str">
        <f aca="false">IF(C793="","",IFERROR(INDEX('Validasi Vendor'!$J$5:$J$505,MATCH(C793,'Validasi Vendor'!$C$5:$C$505,0)),"Belum terdaftar"))</f>
        <v/>
      </c>
      <c r="T793" s="35" t="str">
        <f aca="false">IF(E793="","",IF(L793&lt;&gt;"",IF(EOMONTH(L793,0)&gt;P793,"Dikreditkan lewat batas: periksa","Sudah dikreditkan"),IF(S793&lt;&gt;"Boleh diproses","Titik 1: periksa status vendor",IF(OR(I793&lt;&gt;"Cocok",J793&lt;&gt;"Valid"),"Titik 3: faktur bermasalah",IF(K793="Ya","Titik 2: periksa pembebanan biaya",IF(Q793&lt;0,"Titik 2: lewat batas kredit",IF(Q793&lt;=Parameter!$B$6,"Titik 2: segera kreditkan","Siap dikreditkan")))))))</f>
        <v/>
      </c>
    </row>
    <row r="794" customFormat="false" ht="15" hidden="false" customHeight="false" outlineLevel="0" collapsed="false">
      <c r="A794" s="27"/>
      <c r="B794" s="27"/>
      <c r="C794" s="28"/>
      <c r="D794" s="28"/>
      <c r="E794" s="29"/>
      <c r="F794" s="27"/>
      <c r="G794" s="30"/>
      <c r="H794" s="30"/>
      <c r="I794" s="27"/>
      <c r="J794" s="27"/>
      <c r="K794" s="27"/>
      <c r="L794" s="29"/>
      <c r="M794" s="27"/>
      <c r="N794" s="31" t="str">
        <f aca="false">IF(E794="","",EOMONTH(E794,0))</f>
        <v/>
      </c>
      <c r="O794" s="32" t="str">
        <f aca="false">IF(E794="","",EOMONTH(E794,0)+Parameter!$B$5)</f>
        <v/>
      </c>
      <c r="P794" s="32" t="str">
        <f aca="false">IF(E794="","",EOMONTH(E794,Parameter!$B$4))</f>
        <v/>
      </c>
      <c r="Q794" s="33" t="str">
        <f aca="false">IF(OR(E794="",L794&lt;&gt;""),"",P794-Parameter!$B$9)</f>
        <v/>
      </c>
      <c r="R794" s="34" t="str">
        <f aca="false">IF(OR(G794="",G794=0,H794=""),"",H794/G794)</f>
        <v/>
      </c>
      <c r="S794" s="35" t="str">
        <f aca="false">IF(C794="","",IFERROR(INDEX('Validasi Vendor'!$J$5:$J$505,MATCH(C794,'Validasi Vendor'!$C$5:$C$505,0)),"Belum terdaftar"))</f>
        <v/>
      </c>
      <c r="T794" s="35" t="str">
        <f aca="false">IF(E794="","",IF(L794&lt;&gt;"",IF(EOMONTH(L794,0)&gt;P794,"Dikreditkan lewat batas: periksa","Sudah dikreditkan"),IF(S794&lt;&gt;"Boleh diproses","Titik 1: periksa status vendor",IF(OR(I794&lt;&gt;"Cocok",J794&lt;&gt;"Valid"),"Titik 3: faktur bermasalah",IF(K794="Ya","Titik 2: periksa pembebanan biaya",IF(Q794&lt;0,"Titik 2: lewat batas kredit",IF(Q794&lt;=Parameter!$B$6,"Titik 2: segera kreditkan","Siap dikreditkan")))))))</f>
        <v/>
      </c>
    </row>
    <row r="795" customFormat="false" ht="15" hidden="false" customHeight="false" outlineLevel="0" collapsed="false">
      <c r="A795" s="27"/>
      <c r="B795" s="27"/>
      <c r="C795" s="28"/>
      <c r="D795" s="28"/>
      <c r="E795" s="29"/>
      <c r="F795" s="27"/>
      <c r="G795" s="30"/>
      <c r="H795" s="30"/>
      <c r="I795" s="27"/>
      <c r="J795" s="27"/>
      <c r="K795" s="27"/>
      <c r="L795" s="29"/>
      <c r="M795" s="27"/>
      <c r="N795" s="31" t="str">
        <f aca="false">IF(E795="","",EOMONTH(E795,0))</f>
        <v/>
      </c>
      <c r="O795" s="32" t="str">
        <f aca="false">IF(E795="","",EOMONTH(E795,0)+Parameter!$B$5)</f>
        <v/>
      </c>
      <c r="P795" s="32" t="str">
        <f aca="false">IF(E795="","",EOMONTH(E795,Parameter!$B$4))</f>
        <v/>
      </c>
      <c r="Q795" s="33" t="str">
        <f aca="false">IF(OR(E795="",L795&lt;&gt;""),"",P795-Parameter!$B$9)</f>
        <v/>
      </c>
      <c r="R795" s="34" t="str">
        <f aca="false">IF(OR(G795="",G795=0,H795=""),"",H795/G795)</f>
        <v/>
      </c>
      <c r="S795" s="35" t="str">
        <f aca="false">IF(C795="","",IFERROR(INDEX('Validasi Vendor'!$J$5:$J$505,MATCH(C795,'Validasi Vendor'!$C$5:$C$505,0)),"Belum terdaftar"))</f>
        <v/>
      </c>
      <c r="T795" s="35" t="str">
        <f aca="false">IF(E795="","",IF(L795&lt;&gt;"",IF(EOMONTH(L795,0)&gt;P795,"Dikreditkan lewat batas: periksa","Sudah dikreditkan"),IF(S795&lt;&gt;"Boleh diproses","Titik 1: periksa status vendor",IF(OR(I795&lt;&gt;"Cocok",J795&lt;&gt;"Valid"),"Titik 3: faktur bermasalah",IF(K795="Ya","Titik 2: periksa pembebanan biaya",IF(Q795&lt;0,"Titik 2: lewat batas kredit",IF(Q795&lt;=Parameter!$B$6,"Titik 2: segera kreditkan","Siap dikreditkan")))))))</f>
        <v/>
      </c>
    </row>
    <row r="796" customFormat="false" ht="15" hidden="false" customHeight="false" outlineLevel="0" collapsed="false">
      <c r="A796" s="27"/>
      <c r="B796" s="27"/>
      <c r="C796" s="28"/>
      <c r="D796" s="28"/>
      <c r="E796" s="29"/>
      <c r="F796" s="27"/>
      <c r="G796" s="30"/>
      <c r="H796" s="30"/>
      <c r="I796" s="27"/>
      <c r="J796" s="27"/>
      <c r="K796" s="27"/>
      <c r="L796" s="29"/>
      <c r="M796" s="27"/>
      <c r="N796" s="31" t="str">
        <f aca="false">IF(E796="","",EOMONTH(E796,0))</f>
        <v/>
      </c>
      <c r="O796" s="32" t="str">
        <f aca="false">IF(E796="","",EOMONTH(E796,0)+Parameter!$B$5)</f>
        <v/>
      </c>
      <c r="P796" s="32" t="str">
        <f aca="false">IF(E796="","",EOMONTH(E796,Parameter!$B$4))</f>
        <v/>
      </c>
      <c r="Q796" s="33" t="str">
        <f aca="false">IF(OR(E796="",L796&lt;&gt;""),"",P796-Parameter!$B$9)</f>
        <v/>
      </c>
      <c r="R796" s="34" t="str">
        <f aca="false">IF(OR(G796="",G796=0,H796=""),"",H796/G796)</f>
        <v/>
      </c>
      <c r="S796" s="35" t="str">
        <f aca="false">IF(C796="","",IFERROR(INDEX('Validasi Vendor'!$J$5:$J$505,MATCH(C796,'Validasi Vendor'!$C$5:$C$505,0)),"Belum terdaftar"))</f>
        <v/>
      </c>
      <c r="T796" s="35" t="str">
        <f aca="false">IF(E796="","",IF(L796&lt;&gt;"",IF(EOMONTH(L796,0)&gt;P796,"Dikreditkan lewat batas: periksa","Sudah dikreditkan"),IF(S796&lt;&gt;"Boleh diproses","Titik 1: periksa status vendor",IF(OR(I796&lt;&gt;"Cocok",J796&lt;&gt;"Valid"),"Titik 3: faktur bermasalah",IF(K796="Ya","Titik 2: periksa pembebanan biaya",IF(Q796&lt;0,"Titik 2: lewat batas kredit",IF(Q796&lt;=Parameter!$B$6,"Titik 2: segera kreditkan","Siap dikreditkan")))))))</f>
        <v/>
      </c>
    </row>
    <row r="797" customFormat="false" ht="15" hidden="false" customHeight="false" outlineLevel="0" collapsed="false">
      <c r="A797" s="27"/>
      <c r="B797" s="27"/>
      <c r="C797" s="28"/>
      <c r="D797" s="28"/>
      <c r="E797" s="29"/>
      <c r="F797" s="27"/>
      <c r="G797" s="30"/>
      <c r="H797" s="30"/>
      <c r="I797" s="27"/>
      <c r="J797" s="27"/>
      <c r="K797" s="27"/>
      <c r="L797" s="29"/>
      <c r="M797" s="27"/>
      <c r="N797" s="31" t="str">
        <f aca="false">IF(E797="","",EOMONTH(E797,0))</f>
        <v/>
      </c>
      <c r="O797" s="32" t="str">
        <f aca="false">IF(E797="","",EOMONTH(E797,0)+Parameter!$B$5)</f>
        <v/>
      </c>
      <c r="P797" s="32" t="str">
        <f aca="false">IF(E797="","",EOMONTH(E797,Parameter!$B$4))</f>
        <v/>
      </c>
      <c r="Q797" s="33" t="str">
        <f aca="false">IF(OR(E797="",L797&lt;&gt;""),"",P797-Parameter!$B$9)</f>
        <v/>
      </c>
      <c r="R797" s="34" t="str">
        <f aca="false">IF(OR(G797="",G797=0,H797=""),"",H797/G797)</f>
        <v/>
      </c>
      <c r="S797" s="35" t="str">
        <f aca="false">IF(C797="","",IFERROR(INDEX('Validasi Vendor'!$J$5:$J$505,MATCH(C797,'Validasi Vendor'!$C$5:$C$505,0)),"Belum terdaftar"))</f>
        <v/>
      </c>
      <c r="T797" s="35" t="str">
        <f aca="false">IF(E797="","",IF(L797&lt;&gt;"",IF(EOMONTH(L797,0)&gt;P797,"Dikreditkan lewat batas: periksa","Sudah dikreditkan"),IF(S797&lt;&gt;"Boleh diproses","Titik 1: periksa status vendor",IF(OR(I797&lt;&gt;"Cocok",J797&lt;&gt;"Valid"),"Titik 3: faktur bermasalah",IF(K797="Ya","Titik 2: periksa pembebanan biaya",IF(Q797&lt;0,"Titik 2: lewat batas kredit",IF(Q797&lt;=Parameter!$B$6,"Titik 2: segera kreditkan","Siap dikreditkan")))))))</f>
        <v/>
      </c>
    </row>
    <row r="798" customFormat="false" ht="15" hidden="false" customHeight="false" outlineLevel="0" collapsed="false">
      <c r="A798" s="27"/>
      <c r="B798" s="27"/>
      <c r="C798" s="28"/>
      <c r="D798" s="28"/>
      <c r="E798" s="29"/>
      <c r="F798" s="27"/>
      <c r="G798" s="30"/>
      <c r="H798" s="30"/>
      <c r="I798" s="27"/>
      <c r="J798" s="27"/>
      <c r="K798" s="27"/>
      <c r="L798" s="29"/>
      <c r="M798" s="27"/>
      <c r="N798" s="31" t="str">
        <f aca="false">IF(E798="","",EOMONTH(E798,0))</f>
        <v/>
      </c>
      <c r="O798" s="32" t="str">
        <f aca="false">IF(E798="","",EOMONTH(E798,0)+Parameter!$B$5)</f>
        <v/>
      </c>
      <c r="P798" s="32" t="str">
        <f aca="false">IF(E798="","",EOMONTH(E798,Parameter!$B$4))</f>
        <v/>
      </c>
      <c r="Q798" s="33" t="str">
        <f aca="false">IF(OR(E798="",L798&lt;&gt;""),"",P798-Parameter!$B$9)</f>
        <v/>
      </c>
      <c r="R798" s="34" t="str">
        <f aca="false">IF(OR(G798="",G798=0,H798=""),"",H798/G798)</f>
        <v/>
      </c>
      <c r="S798" s="35" t="str">
        <f aca="false">IF(C798="","",IFERROR(INDEX('Validasi Vendor'!$J$5:$J$505,MATCH(C798,'Validasi Vendor'!$C$5:$C$505,0)),"Belum terdaftar"))</f>
        <v/>
      </c>
      <c r="T798" s="35" t="str">
        <f aca="false">IF(E798="","",IF(L798&lt;&gt;"",IF(EOMONTH(L798,0)&gt;P798,"Dikreditkan lewat batas: periksa","Sudah dikreditkan"),IF(S798&lt;&gt;"Boleh diproses","Titik 1: periksa status vendor",IF(OR(I798&lt;&gt;"Cocok",J798&lt;&gt;"Valid"),"Titik 3: faktur bermasalah",IF(K798="Ya","Titik 2: periksa pembebanan biaya",IF(Q798&lt;0,"Titik 2: lewat batas kredit",IF(Q798&lt;=Parameter!$B$6,"Titik 2: segera kreditkan","Siap dikreditkan")))))))</f>
        <v/>
      </c>
    </row>
    <row r="799" customFormat="false" ht="15" hidden="false" customHeight="false" outlineLevel="0" collapsed="false">
      <c r="A799" s="27"/>
      <c r="B799" s="27"/>
      <c r="C799" s="28"/>
      <c r="D799" s="28"/>
      <c r="E799" s="29"/>
      <c r="F799" s="27"/>
      <c r="G799" s="30"/>
      <c r="H799" s="30"/>
      <c r="I799" s="27"/>
      <c r="J799" s="27"/>
      <c r="K799" s="27"/>
      <c r="L799" s="29"/>
      <c r="M799" s="27"/>
      <c r="N799" s="31" t="str">
        <f aca="false">IF(E799="","",EOMONTH(E799,0))</f>
        <v/>
      </c>
      <c r="O799" s="32" t="str">
        <f aca="false">IF(E799="","",EOMONTH(E799,0)+Parameter!$B$5)</f>
        <v/>
      </c>
      <c r="P799" s="32" t="str">
        <f aca="false">IF(E799="","",EOMONTH(E799,Parameter!$B$4))</f>
        <v/>
      </c>
      <c r="Q799" s="33" t="str">
        <f aca="false">IF(OR(E799="",L799&lt;&gt;""),"",P799-Parameter!$B$9)</f>
        <v/>
      </c>
      <c r="R799" s="34" t="str">
        <f aca="false">IF(OR(G799="",G799=0,H799=""),"",H799/G799)</f>
        <v/>
      </c>
      <c r="S799" s="35" t="str">
        <f aca="false">IF(C799="","",IFERROR(INDEX('Validasi Vendor'!$J$5:$J$505,MATCH(C799,'Validasi Vendor'!$C$5:$C$505,0)),"Belum terdaftar"))</f>
        <v/>
      </c>
      <c r="T799" s="35" t="str">
        <f aca="false">IF(E799="","",IF(L799&lt;&gt;"",IF(EOMONTH(L799,0)&gt;P799,"Dikreditkan lewat batas: periksa","Sudah dikreditkan"),IF(S799&lt;&gt;"Boleh diproses","Titik 1: periksa status vendor",IF(OR(I799&lt;&gt;"Cocok",J799&lt;&gt;"Valid"),"Titik 3: faktur bermasalah",IF(K799="Ya","Titik 2: periksa pembebanan biaya",IF(Q799&lt;0,"Titik 2: lewat batas kredit",IF(Q799&lt;=Parameter!$B$6,"Titik 2: segera kreditkan","Siap dikreditkan")))))))</f>
        <v/>
      </c>
    </row>
    <row r="800" customFormat="false" ht="15" hidden="false" customHeight="false" outlineLevel="0" collapsed="false">
      <c r="A800" s="27"/>
      <c r="B800" s="27"/>
      <c r="C800" s="28"/>
      <c r="D800" s="28"/>
      <c r="E800" s="29"/>
      <c r="F800" s="27"/>
      <c r="G800" s="30"/>
      <c r="H800" s="30"/>
      <c r="I800" s="27"/>
      <c r="J800" s="27"/>
      <c r="K800" s="27"/>
      <c r="L800" s="29"/>
      <c r="M800" s="27"/>
      <c r="N800" s="31" t="str">
        <f aca="false">IF(E800="","",EOMONTH(E800,0))</f>
        <v/>
      </c>
      <c r="O800" s="32" t="str">
        <f aca="false">IF(E800="","",EOMONTH(E800,0)+Parameter!$B$5)</f>
        <v/>
      </c>
      <c r="P800" s="32" t="str">
        <f aca="false">IF(E800="","",EOMONTH(E800,Parameter!$B$4))</f>
        <v/>
      </c>
      <c r="Q800" s="33" t="str">
        <f aca="false">IF(OR(E800="",L800&lt;&gt;""),"",P800-Parameter!$B$9)</f>
        <v/>
      </c>
      <c r="R800" s="34" t="str">
        <f aca="false">IF(OR(G800="",G800=0,H800=""),"",H800/G800)</f>
        <v/>
      </c>
      <c r="S800" s="35" t="str">
        <f aca="false">IF(C800="","",IFERROR(INDEX('Validasi Vendor'!$J$5:$J$505,MATCH(C800,'Validasi Vendor'!$C$5:$C$505,0)),"Belum terdaftar"))</f>
        <v/>
      </c>
      <c r="T800" s="35" t="str">
        <f aca="false">IF(E800="","",IF(L800&lt;&gt;"",IF(EOMONTH(L800,0)&gt;P800,"Dikreditkan lewat batas: periksa","Sudah dikreditkan"),IF(S800&lt;&gt;"Boleh diproses","Titik 1: periksa status vendor",IF(OR(I800&lt;&gt;"Cocok",J800&lt;&gt;"Valid"),"Titik 3: faktur bermasalah",IF(K800="Ya","Titik 2: periksa pembebanan biaya",IF(Q800&lt;0,"Titik 2: lewat batas kredit",IF(Q800&lt;=Parameter!$B$6,"Titik 2: segera kreditkan","Siap dikreditkan")))))))</f>
        <v/>
      </c>
    </row>
    <row r="801" customFormat="false" ht="15" hidden="false" customHeight="false" outlineLevel="0" collapsed="false">
      <c r="A801" s="27"/>
      <c r="B801" s="27"/>
      <c r="C801" s="28"/>
      <c r="D801" s="28"/>
      <c r="E801" s="29"/>
      <c r="F801" s="27"/>
      <c r="G801" s="30"/>
      <c r="H801" s="30"/>
      <c r="I801" s="27"/>
      <c r="J801" s="27"/>
      <c r="K801" s="27"/>
      <c r="L801" s="29"/>
      <c r="M801" s="27"/>
      <c r="N801" s="31" t="str">
        <f aca="false">IF(E801="","",EOMONTH(E801,0))</f>
        <v/>
      </c>
      <c r="O801" s="32" t="str">
        <f aca="false">IF(E801="","",EOMONTH(E801,0)+Parameter!$B$5)</f>
        <v/>
      </c>
      <c r="P801" s="32" t="str">
        <f aca="false">IF(E801="","",EOMONTH(E801,Parameter!$B$4))</f>
        <v/>
      </c>
      <c r="Q801" s="33" t="str">
        <f aca="false">IF(OR(E801="",L801&lt;&gt;""),"",P801-Parameter!$B$9)</f>
        <v/>
      </c>
      <c r="R801" s="34" t="str">
        <f aca="false">IF(OR(G801="",G801=0,H801=""),"",H801/G801)</f>
        <v/>
      </c>
      <c r="S801" s="35" t="str">
        <f aca="false">IF(C801="","",IFERROR(INDEX('Validasi Vendor'!$J$5:$J$505,MATCH(C801,'Validasi Vendor'!$C$5:$C$505,0)),"Belum terdaftar"))</f>
        <v/>
      </c>
      <c r="T801" s="35" t="str">
        <f aca="false">IF(E801="","",IF(L801&lt;&gt;"",IF(EOMONTH(L801,0)&gt;P801,"Dikreditkan lewat batas: periksa","Sudah dikreditkan"),IF(S801&lt;&gt;"Boleh diproses","Titik 1: periksa status vendor",IF(OR(I801&lt;&gt;"Cocok",J801&lt;&gt;"Valid"),"Titik 3: faktur bermasalah",IF(K801="Ya","Titik 2: periksa pembebanan biaya",IF(Q801&lt;0,"Titik 2: lewat batas kredit",IF(Q801&lt;=Parameter!$B$6,"Titik 2: segera kreditkan","Siap dikreditkan")))))))</f>
        <v/>
      </c>
    </row>
    <row r="802" customFormat="false" ht="15" hidden="false" customHeight="false" outlineLevel="0" collapsed="false">
      <c r="A802" s="27"/>
      <c r="B802" s="27"/>
      <c r="C802" s="28"/>
      <c r="D802" s="28"/>
      <c r="E802" s="29"/>
      <c r="F802" s="27"/>
      <c r="G802" s="30"/>
      <c r="H802" s="30"/>
      <c r="I802" s="27"/>
      <c r="J802" s="27"/>
      <c r="K802" s="27"/>
      <c r="L802" s="29"/>
      <c r="M802" s="27"/>
      <c r="N802" s="31" t="str">
        <f aca="false">IF(E802="","",EOMONTH(E802,0))</f>
        <v/>
      </c>
      <c r="O802" s="32" t="str">
        <f aca="false">IF(E802="","",EOMONTH(E802,0)+Parameter!$B$5)</f>
        <v/>
      </c>
      <c r="P802" s="32" t="str">
        <f aca="false">IF(E802="","",EOMONTH(E802,Parameter!$B$4))</f>
        <v/>
      </c>
      <c r="Q802" s="33" t="str">
        <f aca="false">IF(OR(E802="",L802&lt;&gt;""),"",P802-Parameter!$B$9)</f>
        <v/>
      </c>
      <c r="R802" s="34" t="str">
        <f aca="false">IF(OR(G802="",G802=0,H802=""),"",H802/G802)</f>
        <v/>
      </c>
      <c r="S802" s="35" t="str">
        <f aca="false">IF(C802="","",IFERROR(INDEX('Validasi Vendor'!$J$5:$J$505,MATCH(C802,'Validasi Vendor'!$C$5:$C$505,0)),"Belum terdaftar"))</f>
        <v/>
      </c>
      <c r="T802" s="35" t="str">
        <f aca="false">IF(E802="","",IF(L802&lt;&gt;"",IF(EOMONTH(L802,0)&gt;P802,"Dikreditkan lewat batas: periksa","Sudah dikreditkan"),IF(S802&lt;&gt;"Boleh diproses","Titik 1: periksa status vendor",IF(OR(I802&lt;&gt;"Cocok",J802&lt;&gt;"Valid"),"Titik 3: faktur bermasalah",IF(K802="Ya","Titik 2: periksa pembebanan biaya",IF(Q802&lt;0,"Titik 2: lewat batas kredit",IF(Q802&lt;=Parameter!$B$6,"Titik 2: segera kreditkan","Siap dikreditkan")))))))</f>
        <v/>
      </c>
    </row>
    <row r="803" customFormat="false" ht="15" hidden="false" customHeight="false" outlineLevel="0" collapsed="false">
      <c r="A803" s="27"/>
      <c r="B803" s="27"/>
      <c r="C803" s="28"/>
      <c r="D803" s="28"/>
      <c r="E803" s="29"/>
      <c r="F803" s="27"/>
      <c r="G803" s="30"/>
      <c r="H803" s="30"/>
      <c r="I803" s="27"/>
      <c r="J803" s="27"/>
      <c r="K803" s="27"/>
      <c r="L803" s="29"/>
      <c r="M803" s="27"/>
      <c r="N803" s="31" t="str">
        <f aca="false">IF(E803="","",EOMONTH(E803,0))</f>
        <v/>
      </c>
      <c r="O803" s="32" t="str">
        <f aca="false">IF(E803="","",EOMONTH(E803,0)+Parameter!$B$5)</f>
        <v/>
      </c>
      <c r="P803" s="32" t="str">
        <f aca="false">IF(E803="","",EOMONTH(E803,Parameter!$B$4))</f>
        <v/>
      </c>
      <c r="Q803" s="33" t="str">
        <f aca="false">IF(OR(E803="",L803&lt;&gt;""),"",P803-Parameter!$B$9)</f>
        <v/>
      </c>
      <c r="R803" s="34" t="str">
        <f aca="false">IF(OR(G803="",G803=0,H803=""),"",H803/G803)</f>
        <v/>
      </c>
      <c r="S803" s="35" t="str">
        <f aca="false">IF(C803="","",IFERROR(INDEX('Validasi Vendor'!$J$5:$J$505,MATCH(C803,'Validasi Vendor'!$C$5:$C$505,0)),"Belum terdaftar"))</f>
        <v/>
      </c>
      <c r="T803" s="35" t="str">
        <f aca="false">IF(E803="","",IF(L803&lt;&gt;"",IF(EOMONTH(L803,0)&gt;P803,"Dikreditkan lewat batas: periksa","Sudah dikreditkan"),IF(S803&lt;&gt;"Boleh diproses","Titik 1: periksa status vendor",IF(OR(I803&lt;&gt;"Cocok",J803&lt;&gt;"Valid"),"Titik 3: faktur bermasalah",IF(K803="Ya","Titik 2: periksa pembebanan biaya",IF(Q803&lt;0,"Titik 2: lewat batas kredit",IF(Q803&lt;=Parameter!$B$6,"Titik 2: segera kreditkan","Siap dikreditkan")))))))</f>
        <v/>
      </c>
    </row>
    <row r="804" customFormat="false" ht="15" hidden="false" customHeight="false" outlineLevel="0" collapsed="false">
      <c r="A804" s="27"/>
      <c r="B804" s="27"/>
      <c r="C804" s="28"/>
      <c r="D804" s="28"/>
      <c r="E804" s="29"/>
      <c r="F804" s="27"/>
      <c r="G804" s="30"/>
      <c r="H804" s="30"/>
      <c r="I804" s="27"/>
      <c r="J804" s="27"/>
      <c r="K804" s="27"/>
      <c r="L804" s="29"/>
      <c r="M804" s="27"/>
      <c r="N804" s="31" t="str">
        <f aca="false">IF(E804="","",EOMONTH(E804,0))</f>
        <v/>
      </c>
      <c r="O804" s="32" t="str">
        <f aca="false">IF(E804="","",EOMONTH(E804,0)+Parameter!$B$5)</f>
        <v/>
      </c>
      <c r="P804" s="32" t="str">
        <f aca="false">IF(E804="","",EOMONTH(E804,Parameter!$B$4))</f>
        <v/>
      </c>
      <c r="Q804" s="33" t="str">
        <f aca="false">IF(OR(E804="",L804&lt;&gt;""),"",P804-Parameter!$B$9)</f>
        <v/>
      </c>
      <c r="R804" s="34" t="str">
        <f aca="false">IF(OR(G804="",G804=0,H804=""),"",H804/G804)</f>
        <v/>
      </c>
      <c r="S804" s="35" t="str">
        <f aca="false">IF(C804="","",IFERROR(INDEX('Validasi Vendor'!$J$5:$J$505,MATCH(C804,'Validasi Vendor'!$C$5:$C$505,0)),"Belum terdaftar"))</f>
        <v/>
      </c>
      <c r="T804" s="35" t="str">
        <f aca="false">IF(E804="","",IF(L804&lt;&gt;"",IF(EOMONTH(L804,0)&gt;P804,"Dikreditkan lewat batas: periksa","Sudah dikreditkan"),IF(S804&lt;&gt;"Boleh diproses","Titik 1: periksa status vendor",IF(OR(I804&lt;&gt;"Cocok",J804&lt;&gt;"Valid"),"Titik 3: faktur bermasalah",IF(K804="Ya","Titik 2: periksa pembebanan biaya",IF(Q804&lt;0,"Titik 2: lewat batas kredit",IF(Q804&lt;=Parameter!$B$6,"Titik 2: segera kreditkan","Siap dikreditkan")))))))</f>
        <v/>
      </c>
    </row>
    <row r="805" customFormat="false" ht="15" hidden="false" customHeight="false" outlineLevel="0" collapsed="false">
      <c r="A805" s="27"/>
      <c r="B805" s="27"/>
      <c r="C805" s="28"/>
      <c r="D805" s="28"/>
      <c r="E805" s="29"/>
      <c r="F805" s="27"/>
      <c r="G805" s="30"/>
      <c r="H805" s="30"/>
      <c r="I805" s="27"/>
      <c r="J805" s="27"/>
      <c r="K805" s="27"/>
      <c r="L805" s="29"/>
      <c r="M805" s="27"/>
      <c r="N805" s="31" t="str">
        <f aca="false">IF(E805="","",EOMONTH(E805,0))</f>
        <v/>
      </c>
      <c r="O805" s="32" t="str">
        <f aca="false">IF(E805="","",EOMONTH(E805,0)+Parameter!$B$5)</f>
        <v/>
      </c>
      <c r="P805" s="32" t="str">
        <f aca="false">IF(E805="","",EOMONTH(E805,Parameter!$B$4))</f>
        <v/>
      </c>
      <c r="Q805" s="33" t="str">
        <f aca="false">IF(OR(E805="",L805&lt;&gt;""),"",P805-Parameter!$B$9)</f>
        <v/>
      </c>
      <c r="R805" s="34" t="str">
        <f aca="false">IF(OR(G805="",G805=0,H805=""),"",H805/G805)</f>
        <v/>
      </c>
      <c r="S805" s="35" t="str">
        <f aca="false">IF(C805="","",IFERROR(INDEX('Validasi Vendor'!$J$5:$J$505,MATCH(C805,'Validasi Vendor'!$C$5:$C$505,0)),"Belum terdaftar"))</f>
        <v/>
      </c>
      <c r="T805" s="35" t="str">
        <f aca="false">IF(E805="","",IF(L805&lt;&gt;"",IF(EOMONTH(L805,0)&gt;P805,"Dikreditkan lewat batas: periksa","Sudah dikreditkan"),IF(S805&lt;&gt;"Boleh diproses","Titik 1: periksa status vendor",IF(OR(I805&lt;&gt;"Cocok",J805&lt;&gt;"Valid"),"Titik 3: faktur bermasalah",IF(K805="Ya","Titik 2: periksa pembebanan biaya",IF(Q805&lt;0,"Titik 2: lewat batas kredit",IF(Q805&lt;=Parameter!$B$6,"Titik 2: segera kreditkan","Siap dikreditkan")))))))</f>
        <v/>
      </c>
    </row>
    <row r="806" customFormat="false" ht="15" hidden="false" customHeight="false" outlineLevel="0" collapsed="false">
      <c r="A806" s="27"/>
      <c r="B806" s="27"/>
      <c r="C806" s="28"/>
      <c r="D806" s="28"/>
      <c r="E806" s="29"/>
      <c r="F806" s="27"/>
      <c r="G806" s="30"/>
      <c r="H806" s="30"/>
      <c r="I806" s="27"/>
      <c r="J806" s="27"/>
      <c r="K806" s="27"/>
      <c r="L806" s="29"/>
      <c r="M806" s="27"/>
      <c r="N806" s="31" t="str">
        <f aca="false">IF(E806="","",EOMONTH(E806,0))</f>
        <v/>
      </c>
      <c r="O806" s="32" t="str">
        <f aca="false">IF(E806="","",EOMONTH(E806,0)+Parameter!$B$5)</f>
        <v/>
      </c>
      <c r="P806" s="32" t="str">
        <f aca="false">IF(E806="","",EOMONTH(E806,Parameter!$B$4))</f>
        <v/>
      </c>
      <c r="Q806" s="33" t="str">
        <f aca="false">IF(OR(E806="",L806&lt;&gt;""),"",P806-Parameter!$B$9)</f>
        <v/>
      </c>
      <c r="R806" s="34" t="str">
        <f aca="false">IF(OR(G806="",G806=0,H806=""),"",H806/G806)</f>
        <v/>
      </c>
      <c r="S806" s="35" t="str">
        <f aca="false">IF(C806="","",IFERROR(INDEX('Validasi Vendor'!$J$5:$J$505,MATCH(C806,'Validasi Vendor'!$C$5:$C$505,0)),"Belum terdaftar"))</f>
        <v/>
      </c>
      <c r="T806" s="35" t="str">
        <f aca="false">IF(E806="","",IF(L806&lt;&gt;"",IF(EOMONTH(L806,0)&gt;P806,"Dikreditkan lewat batas: periksa","Sudah dikreditkan"),IF(S806&lt;&gt;"Boleh diproses","Titik 1: periksa status vendor",IF(OR(I806&lt;&gt;"Cocok",J806&lt;&gt;"Valid"),"Titik 3: faktur bermasalah",IF(K806="Ya","Titik 2: periksa pembebanan biaya",IF(Q806&lt;0,"Titik 2: lewat batas kredit",IF(Q806&lt;=Parameter!$B$6,"Titik 2: segera kreditkan","Siap dikreditkan")))))))</f>
        <v/>
      </c>
    </row>
    <row r="807" customFormat="false" ht="15" hidden="false" customHeight="false" outlineLevel="0" collapsed="false">
      <c r="A807" s="27"/>
      <c r="B807" s="27"/>
      <c r="C807" s="28"/>
      <c r="D807" s="28"/>
      <c r="E807" s="29"/>
      <c r="F807" s="27"/>
      <c r="G807" s="30"/>
      <c r="H807" s="30"/>
      <c r="I807" s="27"/>
      <c r="J807" s="27"/>
      <c r="K807" s="27"/>
      <c r="L807" s="29"/>
      <c r="M807" s="27"/>
      <c r="N807" s="31" t="str">
        <f aca="false">IF(E807="","",EOMONTH(E807,0))</f>
        <v/>
      </c>
      <c r="O807" s="32" t="str">
        <f aca="false">IF(E807="","",EOMONTH(E807,0)+Parameter!$B$5)</f>
        <v/>
      </c>
      <c r="P807" s="32" t="str">
        <f aca="false">IF(E807="","",EOMONTH(E807,Parameter!$B$4))</f>
        <v/>
      </c>
      <c r="Q807" s="33" t="str">
        <f aca="false">IF(OR(E807="",L807&lt;&gt;""),"",P807-Parameter!$B$9)</f>
        <v/>
      </c>
      <c r="R807" s="34" t="str">
        <f aca="false">IF(OR(G807="",G807=0,H807=""),"",H807/G807)</f>
        <v/>
      </c>
      <c r="S807" s="35" t="str">
        <f aca="false">IF(C807="","",IFERROR(INDEX('Validasi Vendor'!$J$5:$J$505,MATCH(C807,'Validasi Vendor'!$C$5:$C$505,0)),"Belum terdaftar"))</f>
        <v/>
      </c>
      <c r="T807" s="35" t="str">
        <f aca="false">IF(E807="","",IF(L807&lt;&gt;"",IF(EOMONTH(L807,0)&gt;P807,"Dikreditkan lewat batas: periksa","Sudah dikreditkan"),IF(S807&lt;&gt;"Boleh diproses","Titik 1: periksa status vendor",IF(OR(I807&lt;&gt;"Cocok",J807&lt;&gt;"Valid"),"Titik 3: faktur bermasalah",IF(K807="Ya","Titik 2: periksa pembebanan biaya",IF(Q807&lt;0,"Titik 2: lewat batas kredit",IF(Q807&lt;=Parameter!$B$6,"Titik 2: segera kreditkan","Siap dikreditkan")))))))</f>
        <v/>
      </c>
    </row>
    <row r="808" customFormat="false" ht="15" hidden="false" customHeight="false" outlineLevel="0" collapsed="false">
      <c r="A808" s="27"/>
      <c r="B808" s="27"/>
      <c r="C808" s="28"/>
      <c r="D808" s="28"/>
      <c r="E808" s="29"/>
      <c r="F808" s="27"/>
      <c r="G808" s="30"/>
      <c r="H808" s="30"/>
      <c r="I808" s="27"/>
      <c r="J808" s="27"/>
      <c r="K808" s="27"/>
      <c r="L808" s="29"/>
      <c r="M808" s="27"/>
      <c r="N808" s="31" t="str">
        <f aca="false">IF(E808="","",EOMONTH(E808,0))</f>
        <v/>
      </c>
      <c r="O808" s="32" t="str">
        <f aca="false">IF(E808="","",EOMONTH(E808,0)+Parameter!$B$5)</f>
        <v/>
      </c>
      <c r="P808" s="32" t="str">
        <f aca="false">IF(E808="","",EOMONTH(E808,Parameter!$B$4))</f>
        <v/>
      </c>
      <c r="Q808" s="33" t="str">
        <f aca="false">IF(OR(E808="",L808&lt;&gt;""),"",P808-Parameter!$B$9)</f>
        <v/>
      </c>
      <c r="R808" s="34" t="str">
        <f aca="false">IF(OR(G808="",G808=0,H808=""),"",H808/G808)</f>
        <v/>
      </c>
      <c r="S808" s="35" t="str">
        <f aca="false">IF(C808="","",IFERROR(INDEX('Validasi Vendor'!$J$5:$J$505,MATCH(C808,'Validasi Vendor'!$C$5:$C$505,0)),"Belum terdaftar"))</f>
        <v/>
      </c>
      <c r="T808" s="35" t="str">
        <f aca="false">IF(E808="","",IF(L808&lt;&gt;"",IF(EOMONTH(L808,0)&gt;P808,"Dikreditkan lewat batas: periksa","Sudah dikreditkan"),IF(S808&lt;&gt;"Boleh diproses","Titik 1: periksa status vendor",IF(OR(I808&lt;&gt;"Cocok",J808&lt;&gt;"Valid"),"Titik 3: faktur bermasalah",IF(K808="Ya","Titik 2: periksa pembebanan biaya",IF(Q808&lt;0,"Titik 2: lewat batas kredit",IF(Q808&lt;=Parameter!$B$6,"Titik 2: segera kreditkan","Siap dikreditkan")))))))</f>
        <v/>
      </c>
    </row>
    <row r="809" customFormat="false" ht="15" hidden="false" customHeight="false" outlineLevel="0" collapsed="false">
      <c r="A809" s="27"/>
      <c r="B809" s="27"/>
      <c r="C809" s="28"/>
      <c r="D809" s="28"/>
      <c r="E809" s="29"/>
      <c r="F809" s="27"/>
      <c r="G809" s="30"/>
      <c r="H809" s="30"/>
      <c r="I809" s="27"/>
      <c r="J809" s="27"/>
      <c r="K809" s="27"/>
      <c r="L809" s="29"/>
      <c r="M809" s="27"/>
      <c r="N809" s="31" t="str">
        <f aca="false">IF(E809="","",EOMONTH(E809,0))</f>
        <v/>
      </c>
      <c r="O809" s="32" t="str">
        <f aca="false">IF(E809="","",EOMONTH(E809,0)+Parameter!$B$5)</f>
        <v/>
      </c>
      <c r="P809" s="32" t="str">
        <f aca="false">IF(E809="","",EOMONTH(E809,Parameter!$B$4))</f>
        <v/>
      </c>
      <c r="Q809" s="33" t="str">
        <f aca="false">IF(OR(E809="",L809&lt;&gt;""),"",P809-Parameter!$B$9)</f>
        <v/>
      </c>
      <c r="R809" s="34" t="str">
        <f aca="false">IF(OR(G809="",G809=0,H809=""),"",H809/G809)</f>
        <v/>
      </c>
      <c r="S809" s="35" t="str">
        <f aca="false">IF(C809="","",IFERROR(INDEX('Validasi Vendor'!$J$5:$J$505,MATCH(C809,'Validasi Vendor'!$C$5:$C$505,0)),"Belum terdaftar"))</f>
        <v/>
      </c>
      <c r="T809" s="35" t="str">
        <f aca="false">IF(E809="","",IF(L809&lt;&gt;"",IF(EOMONTH(L809,0)&gt;P809,"Dikreditkan lewat batas: periksa","Sudah dikreditkan"),IF(S809&lt;&gt;"Boleh diproses","Titik 1: periksa status vendor",IF(OR(I809&lt;&gt;"Cocok",J809&lt;&gt;"Valid"),"Titik 3: faktur bermasalah",IF(K809="Ya","Titik 2: periksa pembebanan biaya",IF(Q809&lt;0,"Titik 2: lewat batas kredit",IF(Q809&lt;=Parameter!$B$6,"Titik 2: segera kreditkan","Siap dikreditkan")))))))</f>
        <v/>
      </c>
    </row>
    <row r="810" customFormat="false" ht="15" hidden="false" customHeight="false" outlineLevel="0" collapsed="false">
      <c r="A810" s="27"/>
      <c r="B810" s="27"/>
      <c r="C810" s="28"/>
      <c r="D810" s="28"/>
      <c r="E810" s="29"/>
      <c r="F810" s="27"/>
      <c r="G810" s="30"/>
      <c r="H810" s="30"/>
      <c r="I810" s="27"/>
      <c r="J810" s="27"/>
      <c r="K810" s="27"/>
      <c r="L810" s="29"/>
      <c r="M810" s="27"/>
      <c r="N810" s="31" t="str">
        <f aca="false">IF(E810="","",EOMONTH(E810,0))</f>
        <v/>
      </c>
      <c r="O810" s="32" t="str">
        <f aca="false">IF(E810="","",EOMONTH(E810,0)+Parameter!$B$5)</f>
        <v/>
      </c>
      <c r="P810" s="32" t="str">
        <f aca="false">IF(E810="","",EOMONTH(E810,Parameter!$B$4))</f>
        <v/>
      </c>
      <c r="Q810" s="33" t="str">
        <f aca="false">IF(OR(E810="",L810&lt;&gt;""),"",P810-Parameter!$B$9)</f>
        <v/>
      </c>
      <c r="R810" s="34" t="str">
        <f aca="false">IF(OR(G810="",G810=0,H810=""),"",H810/G810)</f>
        <v/>
      </c>
      <c r="S810" s="35" t="str">
        <f aca="false">IF(C810="","",IFERROR(INDEX('Validasi Vendor'!$J$5:$J$505,MATCH(C810,'Validasi Vendor'!$C$5:$C$505,0)),"Belum terdaftar"))</f>
        <v/>
      </c>
      <c r="T810" s="35" t="str">
        <f aca="false">IF(E810="","",IF(L810&lt;&gt;"",IF(EOMONTH(L810,0)&gt;P810,"Dikreditkan lewat batas: periksa","Sudah dikreditkan"),IF(S810&lt;&gt;"Boleh diproses","Titik 1: periksa status vendor",IF(OR(I810&lt;&gt;"Cocok",J810&lt;&gt;"Valid"),"Titik 3: faktur bermasalah",IF(K810="Ya","Titik 2: periksa pembebanan biaya",IF(Q810&lt;0,"Titik 2: lewat batas kredit",IF(Q810&lt;=Parameter!$B$6,"Titik 2: segera kreditkan","Siap dikreditkan")))))))</f>
        <v/>
      </c>
    </row>
    <row r="811" customFormat="false" ht="15" hidden="false" customHeight="false" outlineLevel="0" collapsed="false">
      <c r="A811" s="27"/>
      <c r="B811" s="27"/>
      <c r="C811" s="28"/>
      <c r="D811" s="28"/>
      <c r="E811" s="29"/>
      <c r="F811" s="27"/>
      <c r="G811" s="30"/>
      <c r="H811" s="30"/>
      <c r="I811" s="27"/>
      <c r="J811" s="27"/>
      <c r="K811" s="27"/>
      <c r="L811" s="29"/>
      <c r="M811" s="27"/>
      <c r="N811" s="31" t="str">
        <f aca="false">IF(E811="","",EOMONTH(E811,0))</f>
        <v/>
      </c>
      <c r="O811" s="32" t="str">
        <f aca="false">IF(E811="","",EOMONTH(E811,0)+Parameter!$B$5)</f>
        <v/>
      </c>
      <c r="P811" s="32" t="str">
        <f aca="false">IF(E811="","",EOMONTH(E811,Parameter!$B$4))</f>
        <v/>
      </c>
      <c r="Q811" s="33" t="str">
        <f aca="false">IF(OR(E811="",L811&lt;&gt;""),"",P811-Parameter!$B$9)</f>
        <v/>
      </c>
      <c r="R811" s="34" t="str">
        <f aca="false">IF(OR(G811="",G811=0,H811=""),"",H811/G811)</f>
        <v/>
      </c>
      <c r="S811" s="35" t="str">
        <f aca="false">IF(C811="","",IFERROR(INDEX('Validasi Vendor'!$J$5:$J$505,MATCH(C811,'Validasi Vendor'!$C$5:$C$505,0)),"Belum terdaftar"))</f>
        <v/>
      </c>
      <c r="T811" s="35" t="str">
        <f aca="false">IF(E811="","",IF(L811&lt;&gt;"",IF(EOMONTH(L811,0)&gt;P811,"Dikreditkan lewat batas: periksa","Sudah dikreditkan"),IF(S811&lt;&gt;"Boleh diproses","Titik 1: periksa status vendor",IF(OR(I811&lt;&gt;"Cocok",J811&lt;&gt;"Valid"),"Titik 3: faktur bermasalah",IF(K811="Ya","Titik 2: periksa pembebanan biaya",IF(Q811&lt;0,"Titik 2: lewat batas kredit",IF(Q811&lt;=Parameter!$B$6,"Titik 2: segera kreditkan","Siap dikreditkan")))))))</f>
        <v/>
      </c>
    </row>
    <row r="812" customFormat="false" ht="15" hidden="false" customHeight="false" outlineLevel="0" collapsed="false">
      <c r="A812" s="27"/>
      <c r="B812" s="27"/>
      <c r="C812" s="28"/>
      <c r="D812" s="28"/>
      <c r="E812" s="29"/>
      <c r="F812" s="27"/>
      <c r="G812" s="30"/>
      <c r="H812" s="30"/>
      <c r="I812" s="27"/>
      <c r="J812" s="27"/>
      <c r="K812" s="27"/>
      <c r="L812" s="29"/>
      <c r="M812" s="27"/>
      <c r="N812" s="31" t="str">
        <f aca="false">IF(E812="","",EOMONTH(E812,0))</f>
        <v/>
      </c>
      <c r="O812" s="32" t="str">
        <f aca="false">IF(E812="","",EOMONTH(E812,0)+Parameter!$B$5)</f>
        <v/>
      </c>
      <c r="P812" s="32" t="str">
        <f aca="false">IF(E812="","",EOMONTH(E812,Parameter!$B$4))</f>
        <v/>
      </c>
      <c r="Q812" s="33" t="str">
        <f aca="false">IF(OR(E812="",L812&lt;&gt;""),"",P812-Parameter!$B$9)</f>
        <v/>
      </c>
      <c r="R812" s="34" t="str">
        <f aca="false">IF(OR(G812="",G812=0,H812=""),"",H812/G812)</f>
        <v/>
      </c>
      <c r="S812" s="35" t="str">
        <f aca="false">IF(C812="","",IFERROR(INDEX('Validasi Vendor'!$J$5:$J$505,MATCH(C812,'Validasi Vendor'!$C$5:$C$505,0)),"Belum terdaftar"))</f>
        <v/>
      </c>
      <c r="T812" s="35" t="str">
        <f aca="false">IF(E812="","",IF(L812&lt;&gt;"",IF(EOMONTH(L812,0)&gt;P812,"Dikreditkan lewat batas: periksa","Sudah dikreditkan"),IF(S812&lt;&gt;"Boleh diproses","Titik 1: periksa status vendor",IF(OR(I812&lt;&gt;"Cocok",J812&lt;&gt;"Valid"),"Titik 3: faktur bermasalah",IF(K812="Ya","Titik 2: periksa pembebanan biaya",IF(Q812&lt;0,"Titik 2: lewat batas kredit",IF(Q812&lt;=Parameter!$B$6,"Titik 2: segera kreditkan","Siap dikreditkan")))))))</f>
        <v/>
      </c>
    </row>
    <row r="813" customFormat="false" ht="15" hidden="false" customHeight="false" outlineLevel="0" collapsed="false">
      <c r="A813" s="27"/>
      <c r="B813" s="27"/>
      <c r="C813" s="28"/>
      <c r="D813" s="28"/>
      <c r="E813" s="29"/>
      <c r="F813" s="27"/>
      <c r="G813" s="30"/>
      <c r="H813" s="30"/>
      <c r="I813" s="27"/>
      <c r="J813" s="27"/>
      <c r="K813" s="27"/>
      <c r="L813" s="29"/>
      <c r="M813" s="27"/>
      <c r="N813" s="31" t="str">
        <f aca="false">IF(E813="","",EOMONTH(E813,0))</f>
        <v/>
      </c>
      <c r="O813" s="32" t="str">
        <f aca="false">IF(E813="","",EOMONTH(E813,0)+Parameter!$B$5)</f>
        <v/>
      </c>
      <c r="P813" s="32" t="str">
        <f aca="false">IF(E813="","",EOMONTH(E813,Parameter!$B$4))</f>
        <v/>
      </c>
      <c r="Q813" s="33" t="str">
        <f aca="false">IF(OR(E813="",L813&lt;&gt;""),"",P813-Parameter!$B$9)</f>
        <v/>
      </c>
      <c r="R813" s="34" t="str">
        <f aca="false">IF(OR(G813="",G813=0,H813=""),"",H813/G813)</f>
        <v/>
      </c>
      <c r="S813" s="35" t="str">
        <f aca="false">IF(C813="","",IFERROR(INDEX('Validasi Vendor'!$J$5:$J$505,MATCH(C813,'Validasi Vendor'!$C$5:$C$505,0)),"Belum terdaftar"))</f>
        <v/>
      </c>
      <c r="T813" s="35" t="str">
        <f aca="false">IF(E813="","",IF(L813&lt;&gt;"",IF(EOMONTH(L813,0)&gt;P813,"Dikreditkan lewat batas: periksa","Sudah dikreditkan"),IF(S813&lt;&gt;"Boleh diproses","Titik 1: periksa status vendor",IF(OR(I813&lt;&gt;"Cocok",J813&lt;&gt;"Valid"),"Titik 3: faktur bermasalah",IF(K813="Ya","Titik 2: periksa pembebanan biaya",IF(Q813&lt;0,"Titik 2: lewat batas kredit",IF(Q813&lt;=Parameter!$B$6,"Titik 2: segera kreditkan","Siap dikreditkan")))))))</f>
        <v/>
      </c>
    </row>
    <row r="814" customFormat="false" ht="15" hidden="false" customHeight="false" outlineLevel="0" collapsed="false">
      <c r="A814" s="27"/>
      <c r="B814" s="27"/>
      <c r="C814" s="28"/>
      <c r="D814" s="28"/>
      <c r="E814" s="29"/>
      <c r="F814" s="27"/>
      <c r="G814" s="30"/>
      <c r="H814" s="30"/>
      <c r="I814" s="27"/>
      <c r="J814" s="27"/>
      <c r="K814" s="27"/>
      <c r="L814" s="29"/>
      <c r="M814" s="27"/>
      <c r="N814" s="31" t="str">
        <f aca="false">IF(E814="","",EOMONTH(E814,0))</f>
        <v/>
      </c>
      <c r="O814" s="32" t="str">
        <f aca="false">IF(E814="","",EOMONTH(E814,0)+Parameter!$B$5)</f>
        <v/>
      </c>
      <c r="P814" s="32" t="str">
        <f aca="false">IF(E814="","",EOMONTH(E814,Parameter!$B$4))</f>
        <v/>
      </c>
      <c r="Q814" s="33" t="str">
        <f aca="false">IF(OR(E814="",L814&lt;&gt;""),"",P814-Parameter!$B$9)</f>
        <v/>
      </c>
      <c r="R814" s="34" t="str">
        <f aca="false">IF(OR(G814="",G814=0,H814=""),"",H814/G814)</f>
        <v/>
      </c>
      <c r="S814" s="35" t="str">
        <f aca="false">IF(C814="","",IFERROR(INDEX('Validasi Vendor'!$J$5:$J$505,MATCH(C814,'Validasi Vendor'!$C$5:$C$505,0)),"Belum terdaftar"))</f>
        <v/>
      </c>
      <c r="T814" s="35" t="str">
        <f aca="false">IF(E814="","",IF(L814&lt;&gt;"",IF(EOMONTH(L814,0)&gt;P814,"Dikreditkan lewat batas: periksa","Sudah dikreditkan"),IF(S814&lt;&gt;"Boleh diproses","Titik 1: periksa status vendor",IF(OR(I814&lt;&gt;"Cocok",J814&lt;&gt;"Valid"),"Titik 3: faktur bermasalah",IF(K814="Ya","Titik 2: periksa pembebanan biaya",IF(Q814&lt;0,"Titik 2: lewat batas kredit",IF(Q814&lt;=Parameter!$B$6,"Titik 2: segera kreditkan","Siap dikreditkan")))))))</f>
        <v/>
      </c>
    </row>
    <row r="815" customFormat="false" ht="15" hidden="false" customHeight="false" outlineLevel="0" collapsed="false">
      <c r="A815" s="27"/>
      <c r="B815" s="27"/>
      <c r="C815" s="28"/>
      <c r="D815" s="28"/>
      <c r="E815" s="29"/>
      <c r="F815" s="27"/>
      <c r="G815" s="30"/>
      <c r="H815" s="30"/>
      <c r="I815" s="27"/>
      <c r="J815" s="27"/>
      <c r="K815" s="27"/>
      <c r="L815" s="29"/>
      <c r="M815" s="27"/>
      <c r="N815" s="31" t="str">
        <f aca="false">IF(E815="","",EOMONTH(E815,0))</f>
        <v/>
      </c>
      <c r="O815" s="32" t="str">
        <f aca="false">IF(E815="","",EOMONTH(E815,0)+Parameter!$B$5)</f>
        <v/>
      </c>
      <c r="P815" s="32" t="str">
        <f aca="false">IF(E815="","",EOMONTH(E815,Parameter!$B$4))</f>
        <v/>
      </c>
      <c r="Q815" s="33" t="str">
        <f aca="false">IF(OR(E815="",L815&lt;&gt;""),"",P815-Parameter!$B$9)</f>
        <v/>
      </c>
      <c r="R815" s="34" t="str">
        <f aca="false">IF(OR(G815="",G815=0,H815=""),"",H815/G815)</f>
        <v/>
      </c>
      <c r="S815" s="35" t="str">
        <f aca="false">IF(C815="","",IFERROR(INDEX('Validasi Vendor'!$J$5:$J$505,MATCH(C815,'Validasi Vendor'!$C$5:$C$505,0)),"Belum terdaftar"))</f>
        <v/>
      </c>
      <c r="T815" s="35" t="str">
        <f aca="false">IF(E815="","",IF(L815&lt;&gt;"",IF(EOMONTH(L815,0)&gt;P815,"Dikreditkan lewat batas: periksa","Sudah dikreditkan"),IF(S815&lt;&gt;"Boleh diproses","Titik 1: periksa status vendor",IF(OR(I815&lt;&gt;"Cocok",J815&lt;&gt;"Valid"),"Titik 3: faktur bermasalah",IF(K815="Ya","Titik 2: periksa pembebanan biaya",IF(Q815&lt;0,"Titik 2: lewat batas kredit",IF(Q815&lt;=Parameter!$B$6,"Titik 2: segera kreditkan","Siap dikreditkan")))))))</f>
        <v/>
      </c>
    </row>
    <row r="816" customFormat="false" ht="15" hidden="false" customHeight="false" outlineLevel="0" collapsed="false">
      <c r="A816" s="27"/>
      <c r="B816" s="27"/>
      <c r="C816" s="28"/>
      <c r="D816" s="28"/>
      <c r="E816" s="29"/>
      <c r="F816" s="27"/>
      <c r="G816" s="30"/>
      <c r="H816" s="30"/>
      <c r="I816" s="27"/>
      <c r="J816" s="27"/>
      <c r="K816" s="27"/>
      <c r="L816" s="29"/>
      <c r="M816" s="27"/>
      <c r="N816" s="31" t="str">
        <f aca="false">IF(E816="","",EOMONTH(E816,0))</f>
        <v/>
      </c>
      <c r="O816" s="32" t="str">
        <f aca="false">IF(E816="","",EOMONTH(E816,0)+Parameter!$B$5)</f>
        <v/>
      </c>
      <c r="P816" s="32" t="str">
        <f aca="false">IF(E816="","",EOMONTH(E816,Parameter!$B$4))</f>
        <v/>
      </c>
      <c r="Q816" s="33" t="str">
        <f aca="false">IF(OR(E816="",L816&lt;&gt;""),"",P816-Parameter!$B$9)</f>
        <v/>
      </c>
      <c r="R816" s="34" t="str">
        <f aca="false">IF(OR(G816="",G816=0,H816=""),"",H816/G816)</f>
        <v/>
      </c>
      <c r="S816" s="35" t="str">
        <f aca="false">IF(C816="","",IFERROR(INDEX('Validasi Vendor'!$J$5:$J$505,MATCH(C816,'Validasi Vendor'!$C$5:$C$505,0)),"Belum terdaftar"))</f>
        <v/>
      </c>
      <c r="T816" s="35" t="str">
        <f aca="false">IF(E816="","",IF(L816&lt;&gt;"",IF(EOMONTH(L816,0)&gt;P816,"Dikreditkan lewat batas: periksa","Sudah dikreditkan"),IF(S816&lt;&gt;"Boleh diproses","Titik 1: periksa status vendor",IF(OR(I816&lt;&gt;"Cocok",J816&lt;&gt;"Valid"),"Titik 3: faktur bermasalah",IF(K816="Ya","Titik 2: periksa pembebanan biaya",IF(Q816&lt;0,"Titik 2: lewat batas kredit",IF(Q816&lt;=Parameter!$B$6,"Titik 2: segera kreditkan","Siap dikreditkan")))))))</f>
        <v/>
      </c>
    </row>
    <row r="817" customFormat="false" ht="15" hidden="false" customHeight="false" outlineLevel="0" collapsed="false">
      <c r="A817" s="27"/>
      <c r="B817" s="27"/>
      <c r="C817" s="28"/>
      <c r="D817" s="28"/>
      <c r="E817" s="29"/>
      <c r="F817" s="27"/>
      <c r="G817" s="30"/>
      <c r="H817" s="30"/>
      <c r="I817" s="27"/>
      <c r="J817" s="27"/>
      <c r="K817" s="27"/>
      <c r="L817" s="29"/>
      <c r="M817" s="27"/>
      <c r="N817" s="31" t="str">
        <f aca="false">IF(E817="","",EOMONTH(E817,0))</f>
        <v/>
      </c>
      <c r="O817" s="32" t="str">
        <f aca="false">IF(E817="","",EOMONTH(E817,0)+Parameter!$B$5)</f>
        <v/>
      </c>
      <c r="P817" s="32" t="str">
        <f aca="false">IF(E817="","",EOMONTH(E817,Parameter!$B$4))</f>
        <v/>
      </c>
      <c r="Q817" s="33" t="str">
        <f aca="false">IF(OR(E817="",L817&lt;&gt;""),"",P817-Parameter!$B$9)</f>
        <v/>
      </c>
      <c r="R817" s="34" t="str">
        <f aca="false">IF(OR(G817="",G817=0,H817=""),"",H817/G817)</f>
        <v/>
      </c>
      <c r="S817" s="35" t="str">
        <f aca="false">IF(C817="","",IFERROR(INDEX('Validasi Vendor'!$J$5:$J$505,MATCH(C817,'Validasi Vendor'!$C$5:$C$505,0)),"Belum terdaftar"))</f>
        <v/>
      </c>
      <c r="T817" s="35" t="str">
        <f aca="false">IF(E817="","",IF(L817&lt;&gt;"",IF(EOMONTH(L817,0)&gt;P817,"Dikreditkan lewat batas: periksa","Sudah dikreditkan"),IF(S817&lt;&gt;"Boleh diproses","Titik 1: periksa status vendor",IF(OR(I817&lt;&gt;"Cocok",J817&lt;&gt;"Valid"),"Titik 3: faktur bermasalah",IF(K817="Ya","Titik 2: periksa pembebanan biaya",IF(Q817&lt;0,"Titik 2: lewat batas kredit",IF(Q817&lt;=Parameter!$B$6,"Titik 2: segera kreditkan","Siap dikreditkan")))))))</f>
        <v/>
      </c>
    </row>
    <row r="818" customFormat="false" ht="15" hidden="false" customHeight="false" outlineLevel="0" collapsed="false">
      <c r="A818" s="27"/>
      <c r="B818" s="27"/>
      <c r="C818" s="28"/>
      <c r="D818" s="28"/>
      <c r="E818" s="29"/>
      <c r="F818" s="27"/>
      <c r="G818" s="30"/>
      <c r="H818" s="30"/>
      <c r="I818" s="27"/>
      <c r="J818" s="27"/>
      <c r="K818" s="27"/>
      <c r="L818" s="29"/>
      <c r="M818" s="27"/>
      <c r="N818" s="31" t="str">
        <f aca="false">IF(E818="","",EOMONTH(E818,0))</f>
        <v/>
      </c>
      <c r="O818" s="32" t="str">
        <f aca="false">IF(E818="","",EOMONTH(E818,0)+Parameter!$B$5)</f>
        <v/>
      </c>
      <c r="P818" s="32" t="str">
        <f aca="false">IF(E818="","",EOMONTH(E818,Parameter!$B$4))</f>
        <v/>
      </c>
      <c r="Q818" s="33" t="str">
        <f aca="false">IF(OR(E818="",L818&lt;&gt;""),"",P818-Parameter!$B$9)</f>
        <v/>
      </c>
      <c r="R818" s="34" t="str">
        <f aca="false">IF(OR(G818="",G818=0,H818=""),"",H818/G818)</f>
        <v/>
      </c>
      <c r="S818" s="35" t="str">
        <f aca="false">IF(C818="","",IFERROR(INDEX('Validasi Vendor'!$J$5:$J$505,MATCH(C818,'Validasi Vendor'!$C$5:$C$505,0)),"Belum terdaftar"))</f>
        <v/>
      </c>
      <c r="T818" s="35" t="str">
        <f aca="false">IF(E818="","",IF(L818&lt;&gt;"",IF(EOMONTH(L818,0)&gt;P818,"Dikreditkan lewat batas: periksa","Sudah dikreditkan"),IF(S818&lt;&gt;"Boleh diproses","Titik 1: periksa status vendor",IF(OR(I818&lt;&gt;"Cocok",J818&lt;&gt;"Valid"),"Titik 3: faktur bermasalah",IF(K818="Ya","Titik 2: periksa pembebanan biaya",IF(Q818&lt;0,"Titik 2: lewat batas kredit",IF(Q818&lt;=Parameter!$B$6,"Titik 2: segera kreditkan","Siap dikreditkan")))))))</f>
        <v/>
      </c>
    </row>
    <row r="819" customFormat="false" ht="15" hidden="false" customHeight="false" outlineLevel="0" collapsed="false">
      <c r="A819" s="27"/>
      <c r="B819" s="27"/>
      <c r="C819" s="28"/>
      <c r="D819" s="28"/>
      <c r="E819" s="29"/>
      <c r="F819" s="27"/>
      <c r="G819" s="30"/>
      <c r="H819" s="30"/>
      <c r="I819" s="27"/>
      <c r="J819" s="27"/>
      <c r="K819" s="27"/>
      <c r="L819" s="29"/>
      <c r="M819" s="27"/>
      <c r="N819" s="31" t="str">
        <f aca="false">IF(E819="","",EOMONTH(E819,0))</f>
        <v/>
      </c>
      <c r="O819" s="32" t="str">
        <f aca="false">IF(E819="","",EOMONTH(E819,0)+Parameter!$B$5)</f>
        <v/>
      </c>
      <c r="P819" s="32" t="str">
        <f aca="false">IF(E819="","",EOMONTH(E819,Parameter!$B$4))</f>
        <v/>
      </c>
      <c r="Q819" s="33" t="str">
        <f aca="false">IF(OR(E819="",L819&lt;&gt;""),"",P819-Parameter!$B$9)</f>
        <v/>
      </c>
      <c r="R819" s="34" t="str">
        <f aca="false">IF(OR(G819="",G819=0,H819=""),"",H819/G819)</f>
        <v/>
      </c>
      <c r="S819" s="35" t="str">
        <f aca="false">IF(C819="","",IFERROR(INDEX('Validasi Vendor'!$J$5:$J$505,MATCH(C819,'Validasi Vendor'!$C$5:$C$505,0)),"Belum terdaftar"))</f>
        <v/>
      </c>
      <c r="T819" s="35" t="str">
        <f aca="false">IF(E819="","",IF(L819&lt;&gt;"",IF(EOMONTH(L819,0)&gt;P819,"Dikreditkan lewat batas: periksa","Sudah dikreditkan"),IF(S819&lt;&gt;"Boleh diproses","Titik 1: periksa status vendor",IF(OR(I819&lt;&gt;"Cocok",J819&lt;&gt;"Valid"),"Titik 3: faktur bermasalah",IF(K819="Ya","Titik 2: periksa pembebanan biaya",IF(Q819&lt;0,"Titik 2: lewat batas kredit",IF(Q819&lt;=Parameter!$B$6,"Titik 2: segera kreditkan","Siap dikreditkan")))))))</f>
        <v/>
      </c>
    </row>
    <row r="820" customFormat="false" ht="15" hidden="false" customHeight="false" outlineLevel="0" collapsed="false">
      <c r="A820" s="27"/>
      <c r="B820" s="27"/>
      <c r="C820" s="28"/>
      <c r="D820" s="28"/>
      <c r="E820" s="29"/>
      <c r="F820" s="27"/>
      <c r="G820" s="30"/>
      <c r="H820" s="30"/>
      <c r="I820" s="27"/>
      <c r="J820" s="27"/>
      <c r="K820" s="27"/>
      <c r="L820" s="29"/>
      <c r="M820" s="27"/>
      <c r="N820" s="31" t="str">
        <f aca="false">IF(E820="","",EOMONTH(E820,0))</f>
        <v/>
      </c>
      <c r="O820" s="32" t="str">
        <f aca="false">IF(E820="","",EOMONTH(E820,0)+Parameter!$B$5)</f>
        <v/>
      </c>
      <c r="P820" s="32" t="str">
        <f aca="false">IF(E820="","",EOMONTH(E820,Parameter!$B$4))</f>
        <v/>
      </c>
      <c r="Q820" s="33" t="str">
        <f aca="false">IF(OR(E820="",L820&lt;&gt;""),"",P820-Parameter!$B$9)</f>
        <v/>
      </c>
      <c r="R820" s="34" t="str">
        <f aca="false">IF(OR(G820="",G820=0,H820=""),"",H820/G820)</f>
        <v/>
      </c>
      <c r="S820" s="35" t="str">
        <f aca="false">IF(C820="","",IFERROR(INDEX('Validasi Vendor'!$J$5:$J$505,MATCH(C820,'Validasi Vendor'!$C$5:$C$505,0)),"Belum terdaftar"))</f>
        <v/>
      </c>
      <c r="T820" s="35" t="str">
        <f aca="false">IF(E820="","",IF(L820&lt;&gt;"",IF(EOMONTH(L820,0)&gt;P820,"Dikreditkan lewat batas: periksa","Sudah dikreditkan"),IF(S820&lt;&gt;"Boleh diproses","Titik 1: periksa status vendor",IF(OR(I820&lt;&gt;"Cocok",J820&lt;&gt;"Valid"),"Titik 3: faktur bermasalah",IF(K820="Ya","Titik 2: periksa pembebanan biaya",IF(Q820&lt;0,"Titik 2: lewat batas kredit",IF(Q820&lt;=Parameter!$B$6,"Titik 2: segera kreditkan","Siap dikreditkan")))))))</f>
        <v/>
      </c>
    </row>
    <row r="821" customFormat="false" ht="15" hidden="false" customHeight="false" outlineLevel="0" collapsed="false">
      <c r="A821" s="27"/>
      <c r="B821" s="27"/>
      <c r="C821" s="28"/>
      <c r="D821" s="28"/>
      <c r="E821" s="29"/>
      <c r="F821" s="27"/>
      <c r="G821" s="30"/>
      <c r="H821" s="30"/>
      <c r="I821" s="27"/>
      <c r="J821" s="27"/>
      <c r="K821" s="27"/>
      <c r="L821" s="29"/>
      <c r="M821" s="27"/>
      <c r="N821" s="31" t="str">
        <f aca="false">IF(E821="","",EOMONTH(E821,0))</f>
        <v/>
      </c>
      <c r="O821" s="32" t="str">
        <f aca="false">IF(E821="","",EOMONTH(E821,0)+Parameter!$B$5)</f>
        <v/>
      </c>
      <c r="P821" s="32" t="str">
        <f aca="false">IF(E821="","",EOMONTH(E821,Parameter!$B$4))</f>
        <v/>
      </c>
      <c r="Q821" s="33" t="str">
        <f aca="false">IF(OR(E821="",L821&lt;&gt;""),"",P821-Parameter!$B$9)</f>
        <v/>
      </c>
      <c r="R821" s="34" t="str">
        <f aca="false">IF(OR(G821="",G821=0,H821=""),"",H821/G821)</f>
        <v/>
      </c>
      <c r="S821" s="35" t="str">
        <f aca="false">IF(C821="","",IFERROR(INDEX('Validasi Vendor'!$J$5:$J$505,MATCH(C821,'Validasi Vendor'!$C$5:$C$505,0)),"Belum terdaftar"))</f>
        <v/>
      </c>
      <c r="T821" s="35" t="str">
        <f aca="false">IF(E821="","",IF(L821&lt;&gt;"",IF(EOMONTH(L821,0)&gt;P821,"Dikreditkan lewat batas: periksa","Sudah dikreditkan"),IF(S821&lt;&gt;"Boleh diproses","Titik 1: periksa status vendor",IF(OR(I821&lt;&gt;"Cocok",J821&lt;&gt;"Valid"),"Titik 3: faktur bermasalah",IF(K821="Ya","Titik 2: periksa pembebanan biaya",IF(Q821&lt;0,"Titik 2: lewat batas kredit",IF(Q821&lt;=Parameter!$B$6,"Titik 2: segera kreditkan","Siap dikreditkan")))))))</f>
        <v/>
      </c>
    </row>
    <row r="822" customFormat="false" ht="15" hidden="false" customHeight="false" outlineLevel="0" collapsed="false">
      <c r="A822" s="27"/>
      <c r="B822" s="27"/>
      <c r="C822" s="28"/>
      <c r="D822" s="28"/>
      <c r="E822" s="29"/>
      <c r="F822" s="27"/>
      <c r="G822" s="30"/>
      <c r="H822" s="30"/>
      <c r="I822" s="27"/>
      <c r="J822" s="27"/>
      <c r="K822" s="27"/>
      <c r="L822" s="29"/>
      <c r="M822" s="27"/>
      <c r="N822" s="31" t="str">
        <f aca="false">IF(E822="","",EOMONTH(E822,0))</f>
        <v/>
      </c>
      <c r="O822" s="32" t="str">
        <f aca="false">IF(E822="","",EOMONTH(E822,0)+Parameter!$B$5)</f>
        <v/>
      </c>
      <c r="P822" s="32" t="str">
        <f aca="false">IF(E822="","",EOMONTH(E822,Parameter!$B$4))</f>
        <v/>
      </c>
      <c r="Q822" s="33" t="str">
        <f aca="false">IF(OR(E822="",L822&lt;&gt;""),"",P822-Parameter!$B$9)</f>
        <v/>
      </c>
      <c r="R822" s="34" t="str">
        <f aca="false">IF(OR(G822="",G822=0,H822=""),"",H822/G822)</f>
        <v/>
      </c>
      <c r="S822" s="35" t="str">
        <f aca="false">IF(C822="","",IFERROR(INDEX('Validasi Vendor'!$J$5:$J$505,MATCH(C822,'Validasi Vendor'!$C$5:$C$505,0)),"Belum terdaftar"))</f>
        <v/>
      </c>
      <c r="T822" s="35" t="str">
        <f aca="false">IF(E822="","",IF(L822&lt;&gt;"",IF(EOMONTH(L822,0)&gt;P822,"Dikreditkan lewat batas: periksa","Sudah dikreditkan"),IF(S822&lt;&gt;"Boleh diproses","Titik 1: periksa status vendor",IF(OR(I822&lt;&gt;"Cocok",J822&lt;&gt;"Valid"),"Titik 3: faktur bermasalah",IF(K822="Ya","Titik 2: periksa pembebanan biaya",IF(Q822&lt;0,"Titik 2: lewat batas kredit",IF(Q822&lt;=Parameter!$B$6,"Titik 2: segera kreditkan","Siap dikreditkan")))))))</f>
        <v/>
      </c>
    </row>
    <row r="823" customFormat="false" ht="15" hidden="false" customHeight="false" outlineLevel="0" collapsed="false">
      <c r="A823" s="27"/>
      <c r="B823" s="27"/>
      <c r="C823" s="28"/>
      <c r="D823" s="28"/>
      <c r="E823" s="29"/>
      <c r="F823" s="27"/>
      <c r="G823" s="30"/>
      <c r="H823" s="30"/>
      <c r="I823" s="27"/>
      <c r="J823" s="27"/>
      <c r="K823" s="27"/>
      <c r="L823" s="29"/>
      <c r="M823" s="27"/>
      <c r="N823" s="31" t="str">
        <f aca="false">IF(E823="","",EOMONTH(E823,0))</f>
        <v/>
      </c>
      <c r="O823" s="32" t="str">
        <f aca="false">IF(E823="","",EOMONTH(E823,0)+Parameter!$B$5)</f>
        <v/>
      </c>
      <c r="P823" s="32" t="str">
        <f aca="false">IF(E823="","",EOMONTH(E823,Parameter!$B$4))</f>
        <v/>
      </c>
      <c r="Q823" s="33" t="str">
        <f aca="false">IF(OR(E823="",L823&lt;&gt;""),"",P823-Parameter!$B$9)</f>
        <v/>
      </c>
      <c r="R823" s="34" t="str">
        <f aca="false">IF(OR(G823="",G823=0,H823=""),"",H823/G823)</f>
        <v/>
      </c>
      <c r="S823" s="35" t="str">
        <f aca="false">IF(C823="","",IFERROR(INDEX('Validasi Vendor'!$J$5:$J$505,MATCH(C823,'Validasi Vendor'!$C$5:$C$505,0)),"Belum terdaftar"))</f>
        <v/>
      </c>
      <c r="T823" s="35" t="str">
        <f aca="false">IF(E823="","",IF(L823&lt;&gt;"",IF(EOMONTH(L823,0)&gt;P823,"Dikreditkan lewat batas: periksa","Sudah dikreditkan"),IF(S823&lt;&gt;"Boleh diproses","Titik 1: periksa status vendor",IF(OR(I823&lt;&gt;"Cocok",J823&lt;&gt;"Valid"),"Titik 3: faktur bermasalah",IF(K823="Ya","Titik 2: periksa pembebanan biaya",IF(Q823&lt;0,"Titik 2: lewat batas kredit",IF(Q823&lt;=Parameter!$B$6,"Titik 2: segera kreditkan","Siap dikreditkan")))))))</f>
        <v/>
      </c>
    </row>
    <row r="824" customFormat="false" ht="15" hidden="false" customHeight="false" outlineLevel="0" collapsed="false">
      <c r="A824" s="27"/>
      <c r="B824" s="27"/>
      <c r="C824" s="28"/>
      <c r="D824" s="28"/>
      <c r="E824" s="29"/>
      <c r="F824" s="27"/>
      <c r="G824" s="30"/>
      <c r="H824" s="30"/>
      <c r="I824" s="27"/>
      <c r="J824" s="27"/>
      <c r="K824" s="27"/>
      <c r="L824" s="29"/>
      <c r="M824" s="27"/>
      <c r="N824" s="31" t="str">
        <f aca="false">IF(E824="","",EOMONTH(E824,0))</f>
        <v/>
      </c>
      <c r="O824" s="32" t="str">
        <f aca="false">IF(E824="","",EOMONTH(E824,0)+Parameter!$B$5)</f>
        <v/>
      </c>
      <c r="P824" s="32" t="str">
        <f aca="false">IF(E824="","",EOMONTH(E824,Parameter!$B$4))</f>
        <v/>
      </c>
      <c r="Q824" s="33" t="str">
        <f aca="false">IF(OR(E824="",L824&lt;&gt;""),"",P824-Parameter!$B$9)</f>
        <v/>
      </c>
      <c r="R824" s="34" t="str">
        <f aca="false">IF(OR(G824="",G824=0,H824=""),"",H824/G824)</f>
        <v/>
      </c>
      <c r="S824" s="35" t="str">
        <f aca="false">IF(C824="","",IFERROR(INDEX('Validasi Vendor'!$J$5:$J$505,MATCH(C824,'Validasi Vendor'!$C$5:$C$505,0)),"Belum terdaftar"))</f>
        <v/>
      </c>
      <c r="T824" s="35" t="str">
        <f aca="false">IF(E824="","",IF(L824&lt;&gt;"",IF(EOMONTH(L824,0)&gt;P824,"Dikreditkan lewat batas: periksa","Sudah dikreditkan"),IF(S824&lt;&gt;"Boleh diproses","Titik 1: periksa status vendor",IF(OR(I824&lt;&gt;"Cocok",J824&lt;&gt;"Valid"),"Titik 3: faktur bermasalah",IF(K824="Ya","Titik 2: periksa pembebanan biaya",IF(Q824&lt;0,"Titik 2: lewat batas kredit",IF(Q824&lt;=Parameter!$B$6,"Titik 2: segera kreditkan","Siap dikreditkan")))))))</f>
        <v/>
      </c>
    </row>
    <row r="825" customFormat="false" ht="15" hidden="false" customHeight="false" outlineLevel="0" collapsed="false">
      <c r="A825" s="27"/>
      <c r="B825" s="27"/>
      <c r="C825" s="28"/>
      <c r="D825" s="28"/>
      <c r="E825" s="29"/>
      <c r="F825" s="27"/>
      <c r="G825" s="30"/>
      <c r="H825" s="30"/>
      <c r="I825" s="27"/>
      <c r="J825" s="27"/>
      <c r="K825" s="27"/>
      <c r="L825" s="29"/>
      <c r="M825" s="27"/>
      <c r="N825" s="31" t="str">
        <f aca="false">IF(E825="","",EOMONTH(E825,0))</f>
        <v/>
      </c>
      <c r="O825" s="32" t="str">
        <f aca="false">IF(E825="","",EOMONTH(E825,0)+Parameter!$B$5)</f>
        <v/>
      </c>
      <c r="P825" s="32" t="str">
        <f aca="false">IF(E825="","",EOMONTH(E825,Parameter!$B$4))</f>
        <v/>
      </c>
      <c r="Q825" s="33" t="str">
        <f aca="false">IF(OR(E825="",L825&lt;&gt;""),"",P825-Parameter!$B$9)</f>
        <v/>
      </c>
      <c r="R825" s="34" t="str">
        <f aca="false">IF(OR(G825="",G825=0,H825=""),"",H825/G825)</f>
        <v/>
      </c>
      <c r="S825" s="35" t="str">
        <f aca="false">IF(C825="","",IFERROR(INDEX('Validasi Vendor'!$J$5:$J$505,MATCH(C825,'Validasi Vendor'!$C$5:$C$505,0)),"Belum terdaftar"))</f>
        <v/>
      </c>
      <c r="T825" s="35" t="str">
        <f aca="false">IF(E825="","",IF(L825&lt;&gt;"",IF(EOMONTH(L825,0)&gt;P825,"Dikreditkan lewat batas: periksa","Sudah dikreditkan"),IF(S825&lt;&gt;"Boleh diproses","Titik 1: periksa status vendor",IF(OR(I825&lt;&gt;"Cocok",J825&lt;&gt;"Valid"),"Titik 3: faktur bermasalah",IF(K825="Ya","Titik 2: periksa pembebanan biaya",IF(Q825&lt;0,"Titik 2: lewat batas kredit",IF(Q825&lt;=Parameter!$B$6,"Titik 2: segera kreditkan","Siap dikreditkan")))))))</f>
        <v/>
      </c>
    </row>
    <row r="826" customFormat="false" ht="15" hidden="false" customHeight="false" outlineLevel="0" collapsed="false">
      <c r="A826" s="27"/>
      <c r="B826" s="27"/>
      <c r="C826" s="28"/>
      <c r="D826" s="28"/>
      <c r="E826" s="29"/>
      <c r="F826" s="27"/>
      <c r="G826" s="30"/>
      <c r="H826" s="30"/>
      <c r="I826" s="27"/>
      <c r="J826" s="27"/>
      <c r="K826" s="27"/>
      <c r="L826" s="29"/>
      <c r="M826" s="27"/>
      <c r="N826" s="31" t="str">
        <f aca="false">IF(E826="","",EOMONTH(E826,0))</f>
        <v/>
      </c>
      <c r="O826" s="32" t="str">
        <f aca="false">IF(E826="","",EOMONTH(E826,0)+Parameter!$B$5)</f>
        <v/>
      </c>
      <c r="P826" s="32" t="str">
        <f aca="false">IF(E826="","",EOMONTH(E826,Parameter!$B$4))</f>
        <v/>
      </c>
      <c r="Q826" s="33" t="str">
        <f aca="false">IF(OR(E826="",L826&lt;&gt;""),"",P826-Parameter!$B$9)</f>
        <v/>
      </c>
      <c r="R826" s="34" t="str">
        <f aca="false">IF(OR(G826="",G826=0,H826=""),"",H826/G826)</f>
        <v/>
      </c>
      <c r="S826" s="35" t="str">
        <f aca="false">IF(C826="","",IFERROR(INDEX('Validasi Vendor'!$J$5:$J$505,MATCH(C826,'Validasi Vendor'!$C$5:$C$505,0)),"Belum terdaftar"))</f>
        <v/>
      </c>
      <c r="T826" s="35" t="str">
        <f aca="false">IF(E826="","",IF(L826&lt;&gt;"",IF(EOMONTH(L826,0)&gt;P826,"Dikreditkan lewat batas: periksa","Sudah dikreditkan"),IF(S826&lt;&gt;"Boleh diproses","Titik 1: periksa status vendor",IF(OR(I826&lt;&gt;"Cocok",J826&lt;&gt;"Valid"),"Titik 3: faktur bermasalah",IF(K826="Ya","Titik 2: periksa pembebanan biaya",IF(Q826&lt;0,"Titik 2: lewat batas kredit",IF(Q826&lt;=Parameter!$B$6,"Titik 2: segera kreditkan","Siap dikreditkan")))))))</f>
        <v/>
      </c>
    </row>
    <row r="827" customFormat="false" ht="15" hidden="false" customHeight="false" outlineLevel="0" collapsed="false">
      <c r="A827" s="27"/>
      <c r="B827" s="27"/>
      <c r="C827" s="28"/>
      <c r="D827" s="28"/>
      <c r="E827" s="29"/>
      <c r="F827" s="27"/>
      <c r="G827" s="30"/>
      <c r="H827" s="30"/>
      <c r="I827" s="27"/>
      <c r="J827" s="27"/>
      <c r="K827" s="27"/>
      <c r="L827" s="29"/>
      <c r="M827" s="27"/>
      <c r="N827" s="31" t="str">
        <f aca="false">IF(E827="","",EOMONTH(E827,0))</f>
        <v/>
      </c>
      <c r="O827" s="32" t="str">
        <f aca="false">IF(E827="","",EOMONTH(E827,0)+Parameter!$B$5)</f>
        <v/>
      </c>
      <c r="P827" s="32" t="str">
        <f aca="false">IF(E827="","",EOMONTH(E827,Parameter!$B$4))</f>
        <v/>
      </c>
      <c r="Q827" s="33" t="str">
        <f aca="false">IF(OR(E827="",L827&lt;&gt;""),"",P827-Parameter!$B$9)</f>
        <v/>
      </c>
      <c r="R827" s="34" t="str">
        <f aca="false">IF(OR(G827="",G827=0,H827=""),"",H827/G827)</f>
        <v/>
      </c>
      <c r="S827" s="35" t="str">
        <f aca="false">IF(C827="","",IFERROR(INDEX('Validasi Vendor'!$J$5:$J$505,MATCH(C827,'Validasi Vendor'!$C$5:$C$505,0)),"Belum terdaftar"))</f>
        <v/>
      </c>
      <c r="T827" s="35" t="str">
        <f aca="false">IF(E827="","",IF(L827&lt;&gt;"",IF(EOMONTH(L827,0)&gt;P827,"Dikreditkan lewat batas: periksa","Sudah dikreditkan"),IF(S827&lt;&gt;"Boleh diproses","Titik 1: periksa status vendor",IF(OR(I827&lt;&gt;"Cocok",J827&lt;&gt;"Valid"),"Titik 3: faktur bermasalah",IF(K827="Ya","Titik 2: periksa pembebanan biaya",IF(Q827&lt;0,"Titik 2: lewat batas kredit",IF(Q827&lt;=Parameter!$B$6,"Titik 2: segera kreditkan","Siap dikreditkan")))))))</f>
        <v/>
      </c>
    </row>
    <row r="828" customFormat="false" ht="15" hidden="false" customHeight="false" outlineLevel="0" collapsed="false">
      <c r="A828" s="27"/>
      <c r="B828" s="27"/>
      <c r="C828" s="28"/>
      <c r="D828" s="28"/>
      <c r="E828" s="29"/>
      <c r="F828" s="27"/>
      <c r="G828" s="30"/>
      <c r="H828" s="30"/>
      <c r="I828" s="27"/>
      <c r="J828" s="27"/>
      <c r="K828" s="27"/>
      <c r="L828" s="29"/>
      <c r="M828" s="27"/>
      <c r="N828" s="31" t="str">
        <f aca="false">IF(E828="","",EOMONTH(E828,0))</f>
        <v/>
      </c>
      <c r="O828" s="32" t="str">
        <f aca="false">IF(E828="","",EOMONTH(E828,0)+Parameter!$B$5)</f>
        <v/>
      </c>
      <c r="P828" s="32" t="str">
        <f aca="false">IF(E828="","",EOMONTH(E828,Parameter!$B$4))</f>
        <v/>
      </c>
      <c r="Q828" s="33" t="str">
        <f aca="false">IF(OR(E828="",L828&lt;&gt;""),"",P828-Parameter!$B$9)</f>
        <v/>
      </c>
      <c r="R828" s="34" t="str">
        <f aca="false">IF(OR(G828="",G828=0,H828=""),"",H828/G828)</f>
        <v/>
      </c>
      <c r="S828" s="35" t="str">
        <f aca="false">IF(C828="","",IFERROR(INDEX('Validasi Vendor'!$J$5:$J$505,MATCH(C828,'Validasi Vendor'!$C$5:$C$505,0)),"Belum terdaftar"))</f>
        <v/>
      </c>
      <c r="T828" s="35" t="str">
        <f aca="false">IF(E828="","",IF(L828&lt;&gt;"",IF(EOMONTH(L828,0)&gt;P828,"Dikreditkan lewat batas: periksa","Sudah dikreditkan"),IF(S828&lt;&gt;"Boleh diproses","Titik 1: periksa status vendor",IF(OR(I828&lt;&gt;"Cocok",J828&lt;&gt;"Valid"),"Titik 3: faktur bermasalah",IF(K828="Ya","Titik 2: periksa pembebanan biaya",IF(Q828&lt;0,"Titik 2: lewat batas kredit",IF(Q828&lt;=Parameter!$B$6,"Titik 2: segera kreditkan","Siap dikreditkan")))))))</f>
        <v/>
      </c>
    </row>
    <row r="829" customFormat="false" ht="15" hidden="false" customHeight="false" outlineLevel="0" collapsed="false">
      <c r="A829" s="27"/>
      <c r="B829" s="27"/>
      <c r="C829" s="28"/>
      <c r="D829" s="28"/>
      <c r="E829" s="29"/>
      <c r="F829" s="27"/>
      <c r="G829" s="30"/>
      <c r="H829" s="30"/>
      <c r="I829" s="27"/>
      <c r="J829" s="27"/>
      <c r="K829" s="27"/>
      <c r="L829" s="29"/>
      <c r="M829" s="27"/>
      <c r="N829" s="31" t="str">
        <f aca="false">IF(E829="","",EOMONTH(E829,0))</f>
        <v/>
      </c>
      <c r="O829" s="32" t="str">
        <f aca="false">IF(E829="","",EOMONTH(E829,0)+Parameter!$B$5)</f>
        <v/>
      </c>
      <c r="P829" s="32" t="str">
        <f aca="false">IF(E829="","",EOMONTH(E829,Parameter!$B$4))</f>
        <v/>
      </c>
      <c r="Q829" s="33" t="str">
        <f aca="false">IF(OR(E829="",L829&lt;&gt;""),"",P829-Parameter!$B$9)</f>
        <v/>
      </c>
      <c r="R829" s="34" t="str">
        <f aca="false">IF(OR(G829="",G829=0,H829=""),"",H829/G829)</f>
        <v/>
      </c>
      <c r="S829" s="35" t="str">
        <f aca="false">IF(C829="","",IFERROR(INDEX('Validasi Vendor'!$J$5:$J$505,MATCH(C829,'Validasi Vendor'!$C$5:$C$505,0)),"Belum terdaftar"))</f>
        <v/>
      </c>
      <c r="T829" s="35" t="str">
        <f aca="false">IF(E829="","",IF(L829&lt;&gt;"",IF(EOMONTH(L829,0)&gt;P829,"Dikreditkan lewat batas: periksa","Sudah dikreditkan"),IF(S829&lt;&gt;"Boleh diproses","Titik 1: periksa status vendor",IF(OR(I829&lt;&gt;"Cocok",J829&lt;&gt;"Valid"),"Titik 3: faktur bermasalah",IF(K829="Ya","Titik 2: periksa pembebanan biaya",IF(Q829&lt;0,"Titik 2: lewat batas kredit",IF(Q829&lt;=Parameter!$B$6,"Titik 2: segera kreditkan","Siap dikreditkan")))))))</f>
        <v/>
      </c>
    </row>
    <row r="830" customFormat="false" ht="15" hidden="false" customHeight="false" outlineLevel="0" collapsed="false">
      <c r="A830" s="27"/>
      <c r="B830" s="27"/>
      <c r="C830" s="28"/>
      <c r="D830" s="28"/>
      <c r="E830" s="29"/>
      <c r="F830" s="27"/>
      <c r="G830" s="30"/>
      <c r="H830" s="30"/>
      <c r="I830" s="27"/>
      <c r="J830" s="27"/>
      <c r="K830" s="27"/>
      <c r="L830" s="29"/>
      <c r="M830" s="27"/>
      <c r="N830" s="31" t="str">
        <f aca="false">IF(E830="","",EOMONTH(E830,0))</f>
        <v/>
      </c>
      <c r="O830" s="32" t="str">
        <f aca="false">IF(E830="","",EOMONTH(E830,0)+Parameter!$B$5)</f>
        <v/>
      </c>
      <c r="P830" s="32" t="str">
        <f aca="false">IF(E830="","",EOMONTH(E830,Parameter!$B$4))</f>
        <v/>
      </c>
      <c r="Q830" s="33" t="str">
        <f aca="false">IF(OR(E830="",L830&lt;&gt;""),"",P830-Parameter!$B$9)</f>
        <v/>
      </c>
      <c r="R830" s="34" t="str">
        <f aca="false">IF(OR(G830="",G830=0,H830=""),"",H830/G830)</f>
        <v/>
      </c>
      <c r="S830" s="35" t="str">
        <f aca="false">IF(C830="","",IFERROR(INDEX('Validasi Vendor'!$J$5:$J$505,MATCH(C830,'Validasi Vendor'!$C$5:$C$505,0)),"Belum terdaftar"))</f>
        <v/>
      </c>
      <c r="T830" s="35" t="str">
        <f aca="false">IF(E830="","",IF(L830&lt;&gt;"",IF(EOMONTH(L830,0)&gt;P830,"Dikreditkan lewat batas: periksa","Sudah dikreditkan"),IF(S830&lt;&gt;"Boleh diproses","Titik 1: periksa status vendor",IF(OR(I830&lt;&gt;"Cocok",J830&lt;&gt;"Valid"),"Titik 3: faktur bermasalah",IF(K830="Ya","Titik 2: periksa pembebanan biaya",IF(Q830&lt;0,"Titik 2: lewat batas kredit",IF(Q830&lt;=Parameter!$B$6,"Titik 2: segera kreditkan","Siap dikreditkan")))))))</f>
        <v/>
      </c>
    </row>
    <row r="831" customFormat="false" ht="15" hidden="false" customHeight="false" outlineLevel="0" collapsed="false">
      <c r="A831" s="27"/>
      <c r="B831" s="27"/>
      <c r="C831" s="28"/>
      <c r="D831" s="28"/>
      <c r="E831" s="29"/>
      <c r="F831" s="27"/>
      <c r="G831" s="30"/>
      <c r="H831" s="30"/>
      <c r="I831" s="27"/>
      <c r="J831" s="27"/>
      <c r="K831" s="27"/>
      <c r="L831" s="29"/>
      <c r="M831" s="27"/>
      <c r="N831" s="31" t="str">
        <f aca="false">IF(E831="","",EOMONTH(E831,0))</f>
        <v/>
      </c>
      <c r="O831" s="32" t="str">
        <f aca="false">IF(E831="","",EOMONTH(E831,0)+Parameter!$B$5)</f>
        <v/>
      </c>
      <c r="P831" s="32" t="str">
        <f aca="false">IF(E831="","",EOMONTH(E831,Parameter!$B$4))</f>
        <v/>
      </c>
      <c r="Q831" s="33" t="str">
        <f aca="false">IF(OR(E831="",L831&lt;&gt;""),"",P831-Parameter!$B$9)</f>
        <v/>
      </c>
      <c r="R831" s="34" t="str">
        <f aca="false">IF(OR(G831="",G831=0,H831=""),"",H831/G831)</f>
        <v/>
      </c>
      <c r="S831" s="35" t="str">
        <f aca="false">IF(C831="","",IFERROR(INDEX('Validasi Vendor'!$J$5:$J$505,MATCH(C831,'Validasi Vendor'!$C$5:$C$505,0)),"Belum terdaftar"))</f>
        <v/>
      </c>
      <c r="T831" s="35" t="str">
        <f aca="false">IF(E831="","",IF(L831&lt;&gt;"",IF(EOMONTH(L831,0)&gt;P831,"Dikreditkan lewat batas: periksa","Sudah dikreditkan"),IF(S831&lt;&gt;"Boleh diproses","Titik 1: periksa status vendor",IF(OR(I831&lt;&gt;"Cocok",J831&lt;&gt;"Valid"),"Titik 3: faktur bermasalah",IF(K831="Ya","Titik 2: periksa pembebanan biaya",IF(Q831&lt;0,"Titik 2: lewat batas kredit",IF(Q831&lt;=Parameter!$B$6,"Titik 2: segera kreditkan","Siap dikreditkan")))))))</f>
        <v/>
      </c>
    </row>
    <row r="832" customFormat="false" ht="15" hidden="false" customHeight="false" outlineLevel="0" collapsed="false">
      <c r="A832" s="27"/>
      <c r="B832" s="27"/>
      <c r="C832" s="28"/>
      <c r="D832" s="28"/>
      <c r="E832" s="29"/>
      <c r="F832" s="27"/>
      <c r="G832" s="30"/>
      <c r="H832" s="30"/>
      <c r="I832" s="27"/>
      <c r="J832" s="27"/>
      <c r="K832" s="27"/>
      <c r="L832" s="29"/>
      <c r="M832" s="27"/>
      <c r="N832" s="31" t="str">
        <f aca="false">IF(E832="","",EOMONTH(E832,0))</f>
        <v/>
      </c>
      <c r="O832" s="32" t="str">
        <f aca="false">IF(E832="","",EOMONTH(E832,0)+Parameter!$B$5)</f>
        <v/>
      </c>
      <c r="P832" s="32" t="str">
        <f aca="false">IF(E832="","",EOMONTH(E832,Parameter!$B$4))</f>
        <v/>
      </c>
      <c r="Q832" s="33" t="str">
        <f aca="false">IF(OR(E832="",L832&lt;&gt;""),"",P832-Parameter!$B$9)</f>
        <v/>
      </c>
      <c r="R832" s="34" t="str">
        <f aca="false">IF(OR(G832="",G832=0,H832=""),"",H832/G832)</f>
        <v/>
      </c>
      <c r="S832" s="35" t="str">
        <f aca="false">IF(C832="","",IFERROR(INDEX('Validasi Vendor'!$J$5:$J$505,MATCH(C832,'Validasi Vendor'!$C$5:$C$505,0)),"Belum terdaftar"))</f>
        <v/>
      </c>
      <c r="T832" s="35" t="str">
        <f aca="false">IF(E832="","",IF(L832&lt;&gt;"",IF(EOMONTH(L832,0)&gt;P832,"Dikreditkan lewat batas: periksa","Sudah dikreditkan"),IF(S832&lt;&gt;"Boleh diproses","Titik 1: periksa status vendor",IF(OR(I832&lt;&gt;"Cocok",J832&lt;&gt;"Valid"),"Titik 3: faktur bermasalah",IF(K832="Ya","Titik 2: periksa pembebanan biaya",IF(Q832&lt;0,"Titik 2: lewat batas kredit",IF(Q832&lt;=Parameter!$B$6,"Titik 2: segera kreditkan","Siap dikreditkan")))))))</f>
        <v/>
      </c>
    </row>
    <row r="833" customFormat="false" ht="15" hidden="false" customHeight="false" outlineLevel="0" collapsed="false">
      <c r="A833" s="27"/>
      <c r="B833" s="27"/>
      <c r="C833" s="28"/>
      <c r="D833" s="28"/>
      <c r="E833" s="29"/>
      <c r="F833" s="27"/>
      <c r="G833" s="30"/>
      <c r="H833" s="30"/>
      <c r="I833" s="27"/>
      <c r="J833" s="27"/>
      <c r="K833" s="27"/>
      <c r="L833" s="29"/>
      <c r="M833" s="27"/>
      <c r="N833" s="31" t="str">
        <f aca="false">IF(E833="","",EOMONTH(E833,0))</f>
        <v/>
      </c>
      <c r="O833" s="32" t="str">
        <f aca="false">IF(E833="","",EOMONTH(E833,0)+Parameter!$B$5)</f>
        <v/>
      </c>
      <c r="P833" s="32" t="str">
        <f aca="false">IF(E833="","",EOMONTH(E833,Parameter!$B$4))</f>
        <v/>
      </c>
      <c r="Q833" s="33" t="str">
        <f aca="false">IF(OR(E833="",L833&lt;&gt;""),"",P833-Parameter!$B$9)</f>
        <v/>
      </c>
      <c r="R833" s="34" t="str">
        <f aca="false">IF(OR(G833="",G833=0,H833=""),"",H833/G833)</f>
        <v/>
      </c>
      <c r="S833" s="35" t="str">
        <f aca="false">IF(C833="","",IFERROR(INDEX('Validasi Vendor'!$J$5:$J$505,MATCH(C833,'Validasi Vendor'!$C$5:$C$505,0)),"Belum terdaftar"))</f>
        <v/>
      </c>
      <c r="T833" s="35" t="str">
        <f aca="false">IF(E833="","",IF(L833&lt;&gt;"",IF(EOMONTH(L833,0)&gt;P833,"Dikreditkan lewat batas: periksa","Sudah dikreditkan"),IF(S833&lt;&gt;"Boleh diproses","Titik 1: periksa status vendor",IF(OR(I833&lt;&gt;"Cocok",J833&lt;&gt;"Valid"),"Titik 3: faktur bermasalah",IF(K833="Ya","Titik 2: periksa pembebanan biaya",IF(Q833&lt;0,"Titik 2: lewat batas kredit",IF(Q833&lt;=Parameter!$B$6,"Titik 2: segera kreditkan","Siap dikreditkan")))))))</f>
        <v/>
      </c>
    </row>
    <row r="834" customFormat="false" ht="15" hidden="false" customHeight="false" outlineLevel="0" collapsed="false">
      <c r="A834" s="27"/>
      <c r="B834" s="27"/>
      <c r="C834" s="28"/>
      <c r="D834" s="28"/>
      <c r="E834" s="29"/>
      <c r="F834" s="27"/>
      <c r="G834" s="30"/>
      <c r="H834" s="30"/>
      <c r="I834" s="27"/>
      <c r="J834" s="27"/>
      <c r="K834" s="27"/>
      <c r="L834" s="29"/>
      <c r="M834" s="27"/>
      <c r="N834" s="31" t="str">
        <f aca="false">IF(E834="","",EOMONTH(E834,0))</f>
        <v/>
      </c>
      <c r="O834" s="32" t="str">
        <f aca="false">IF(E834="","",EOMONTH(E834,0)+Parameter!$B$5)</f>
        <v/>
      </c>
      <c r="P834" s="32" t="str">
        <f aca="false">IF(E834="","",EOMONTH(E834,Parameter!$B$4))</f>
        <v/>
      </c>
      <c r="Q834" s="33" t="str">
        <f aca="false">IF(OR(E834="",L834&lt;&gt;""),"",P834-Parameter!$B$9)</f>
        <v/>
      </c>
      <c r="R834" s="34" t="str">
        <f aca="false">IF(OR(G834="",G834=0,H834=""),"",H834/G834)</f>
        <v/>
      </c>
      <c r="S834" s="35" t="str">
        <f aca="false">IF(C834="","",IFERROR(INDEX('Validasi Vendor'!$J$5:$J$505,MATCH(C834,'Validasi Vendor'!$C$5:$C$505,0)),"Belum terdaftar"))</f>
        <v/>
      </c>
      <c r="T834" s="35" t="str">
        <f aca="false">IF(E834="","",IF(L834&lt;&gt;"",IF(EOMONTH(L834,0)&gt;P834,"Dikreditkan lewat batas: periksa","Sudah dikreditkan"),IF(S834&lt;&gt;"Boleh diproses","Titik 1: periksa status vendor",IF(OR(I834&lt;&gt;"Cocok",J834&lt;&gt;"Valid"),"Titik 3: faktur bermasalah",IF(K834="Ya","Titik 2: periksa pembebanan biaya",IF(Q834&lt;0,"Titik 2: lewat batas kredit",IF(Q834&lt;=Parameter!$B$6,"Titik 2: segera kreditkan","Siap dikreditkan")))))))</f>
        <v/>
      </c>
    </row>
    <row r="835" customFormat="false" ht="15" hidden="false" customHeight="false" outlineLevel="0" collapsed="false">
      <c r="A835" s="27"/>
      <c r="B835" s="27"/>
      <c r="C835" s="28"/>
      <c r="D835" s="28"/>
      <c r="E835" s="29"/>
      <c r="F835" s="27"/>
      <c r="G835" s="30"/>
      <c r="H835" s="30"/>
      <c r="I835" s="27"/>
      <c r="J835" s="27"/>
      <c r="K835" s="27"/>
      <c r="L835" s="29"/>
      <c r="M835" s="27"/>
      <c r="N835" s="31" t="str">
        <f aca="false">IF(E835="","",EOMONTH(E835,0))</f>
        <v/>
      </c>
      <c r="O835" s="32" t="str">
        <f aca="false">IF(E835="","",EOMONTH(E835,0)+Parameter!$B$5)</f>
        <v/>
      </c>
      <c r="P835" s="32" t="str">
        <f aca="false">IF(E835="","",EOMONTH(E835,Parameter!$B$4))</f>
        <v/>
      </c>
      <c r="Q835" s="33" t="str">
        <f aca="false">IF(OR(E835="",L835&lt;&gt;""),"",P835-Parameter!$B$9)</f>
        <v/>
      </c>
      <c r="R835" s="34" t="str">
        <f aca="false">IF(OR(G835="",G835=0,H835=""),"",H835/G835)</f>
        <v/>
      </c>
      <c r="S835" s="35" t="str">
        <f aca="false">IF(C835="","",IFERROR(INDEX('Validasi Vendor'!$J$5:$J$505,MATCH(C835,'Validasi Vendor'!$C$5:$C$505,0)),"Belum terdaftar"))</f>
        <v/>
      </c>
      <c r="T835" s="35" t="str">
        <f aca="false">IF(E835="","",IF(L835&lt;&gt;"",IF(EOMONTH(L835,0)&gt;P835,"Dikreditkan lewat batas: periksa","Sudah dikreditkan"),IF(S835&lt;&gt;"Boleh diproses","Titik 1: periksa status vendor",IF(OR(I835&lt;&gt;"Cocok",J835&lt;&gt;"Valid"),"Titik 3: faktur bermasalah",IF(K835="Ya","Titik 2: periksa pembebanan biaya",IF(Q835&lt;0,"Titik 2: lewat batas kredit",IF(Q835&lt;=Parameter!$B$6,"Titik 2: segera kreditkan","Siap dikreditkan")))))))</f>
        <v/>
      </c>
    </row>
    <row r="836" customFormat="false" ht="15" hidden="false" customHeight="false" outlineLevel="0" collapsed="false">
      <c r="A836" s="27"/>
      <c r="B836" s="27"/>
      <c r="C836" s="28"/>
      <c r="D836" s="28"/>
      <c r="E836" s="29"/>
      <c r="F836" s="27"/>
      <c r="G836" s="30"/>
      <c r="H836" s="30"/>
      <c r="I836" s="27"/>
      <c r="J836" s="27"/>
      <c r="K836" s="27"/>
      <c r="L836" s="29"/>
      <c r="M836" s="27"/>
      <c r="N836" s="31" t="str">
        <f aca="false">IF(E836="","",EOMONTH(E836,0))</f>
        <v/>
      </c>
      <c r="O836" s="32" t="str">
        <f aca="false">IF(E836="","",EOMONTH(E836,0)+Parameter!$B$5)</f>
        <v/>
      </c>
      <c r="P836" s="32" t="str">
        <f aca="false">IF(E836="","",EOMONTH(E836,Parameter!$B$4))</f>
        <v/>
      </c>
      <c r="Q836" s="33" t="str">
        <f aca="false">IF(OR(E836="",L836&lt;&gt;""),"",P836-Parameter!$B$9)</f>
        <v/>
      </c>
      <c r="R836" s="34" t="str">
        <f aca="false">IF(OR(G836="",G836=0,H836=""),"",H836/G836)</f>
        <v/>
      </c>
      <c r="S836" s="35" t="str">
        <f aca="false">IF(C836="","",IFERROR(INDEX('Validasi Vendor'!$J$5:$J$505,MATCH(C836,'Validasi Vendor'!$C$5:$C$505,0)),"Belum terdaftar"))</f>
        <v/>
      </c>
      <c r="T836" s="35" t="str">
        <f aca="false">IF(E836="","",IF(L836&lt;&gt;"",IF(EOMONTH(L836,0)&gt;P836,"Dikreditkan lewat batas: periksa","Sudah dikreditkan"),IF(S836&lt;&gt;"Boleh diproses","Titik 1: periksa status vendor",IF(OR(I836&lt;&gt;"Cocok",J836&lt;&gt;"Valid"),"Titik 3: faktur bermasalah",IF(K836="Ya","Titik 2: periksa pembebanan biaya",IF(Q836&lt;0,"Titik 2: lewat batas kredit",IF(Q836&lt;=Parameter!$B$6,"Titik 2: segera kreditkan","Siap dikreditkan")))))))</f>
        <v/>
      </c>
    </row>
    <row r="837" customFormat="false" ht="15" hidden="false" customHeight="false" outlineLevel="0" collapsed="false">
      <c r="A837" s="27"/>
      <c r="B837" s="27"/>
      <c r="C837" s="28"/>
      <c r="D837" s="28"/>
      <c r="E837" s="29"/>
      <c r="F837" s="27"/>
      <c r="G837" s="30"/>
      <c r="H837" s="30"/>
      <c r="I837" s="27"/>
      <c r="J837" s="27"/>
      <c r="K837" s="27"/>
      <c r="L837" s="29"/>
      <c r="M837" s="27"/>
      <c r="N837" s="31" t="str">
        <f aca="false">IF(E837="","",EOMONTH(E837,0))</f>
        <v/>
      </c>
      <c r="O837" s="32" t="str">
        <f aca="false">IF(E837="","",EOMONTH(E837,0)+Parameter!$B$5)</f>
        <v/>
      </c>
      <c r="P837" s="32" t="str">
        <f aca="false">IF(E837="","",EOMONTH(E837,Parameter!$B$4))</f>
        <v/>
      </c>
      <c r="Q837" s="33" t="str">
        <f aca="false">IF(OR(E837="",L837&lt;&gt;""),"",P837-Parameter!$B$9)</f>
        <v/>
      </c>
      <c r="R837" s="34" t="str">
        <f aca="false">IF(OR(G837="",G837=0,H837=""),"",H837/G837)</f>
        <v/>
      </c>
      <c r="S837" s="35" t="str">
        <f aca="false">IF(C837="","",IFERROR(INDEX('Validasi Vendor'!$J$5:$J$505,MATCH(C837,'Validasi Vendor'!$C$5:$C$505,0)),"Belum terdaftar"))</f>
        <v/>
      </c>
      <c r="T837" s="35" t="str">
        <f aca="false">IF(E837="","",IF(L837&lt;&gt;"",IF(EOMONTH(L837,0)&gt;P837,"Dikreditkan lewat batas: periksa","Sudah dikreditkan"),IF(S837&lt;&gt;"Boleh diproses","Titik 1: periksa status vendor",IF(OR(I837&lt;&gt;"Cocok",J837&lt;&gt;"Valid"),"Titik 3: faktur bermasalah",IF(K837="Ya","Titik 2: periksa pembebanan biaya",IF(Q837&lt;0,"Titik 2: lewat batas kredit",IF(Q837&lt;=Parameter!$B$6,"Titik 2: segera kreditkan","Siap dikreditkan")))))))</f>
        <v/>
      </c>
    </row>
    <row r="838" customFormat="false" ht="15" hidden="false" customHeight="false" outlineLevel="0" collapsed="false">
      <c r="A838" s="27"/>
      <c r="B838" s="27"/>
      <c r="C838" s="28"/>
      <c r="D838" s="28"/>
      <c r="E838" s="29"/>
      <c r="F838" s="27"/>
      <c r="G838" s="30"/>
      <c r="H838" s="30"/>
      <c r="I838" s="27"/>
      <c r="J838" s="27"/>
      <c r="K838" s="27"/>
      <c r="L838" s="29"/>
      <c r="M838" s="27"/>
      <c r="N838" s="31" t="str">
        <f aca="false">IF(E838="","",EOMONTH(E838,0))</f>
        <v/>
      </c>
      <c r="O838" s="32" t="str">
        <f aca="false">IF(E838="","",EOMONTH(E838,0)+Parameter!$B$5)</f>
        <v/>
      </c>
      <c r="P838" s="32" t="str">
        <f aca="false">IF(E838="","",EOMONTH(E838,Parameter!$B$4))</f>
        <v/>
      </c>
      <c r="Q838" s="33" t="str">
        <f aca="false">IF(OR(E838="",L838&lt;&gt;""),"",P838-Parameter!$B$9)</f>
        <v/>
      </c>
      <c r="R838" s="34" t="str">
        <f aca="false">IF(OR(G838="",G838=0,H838=""),"",H838/G838)</f>
        <v/>
      </c>
      <c r="S838" s="35" t="str">
        <f aca="false">IF(C838="","",IFERROR(INDEX('Validasi Vendor'!$J$5:$J$505,MATCH(C838,'Validasi Vendor'!$C$5:$C$505,0)),"Belum terdaftar"))</f>
        <v/>
      </c>
      <c r="T838" s="35" t="str">
        <f aca="false">IF(E838="","",IF(L838&lt;&gt;"",IF(EOMONTH(L838,0)&gt;P838,"Dikreditkan lewat batas: periksa","Sudah dikreditkan"),IF(S838&lt;&gt;"Boleh diproses","Titik 1: periksa status vendor",IF(OR(I838&lt;&gt;"Cocok",J838&lt;&gt;"Valid"),"Titik 3: faktur bermasalah",IF(K838="Ya","Titik 2: periksa pembebanan biaya",IF(Q838&lt;0,"Titik 2: lewat batas kredit",IF(Q838&lt;=Parameter!$B$6,"Titik 2: segera kreditkan","Siap dikreditkan")))))))</f>
        <v/>
      </c>
    </row>
    <row r="839" customFormat="false" ht="15" hidden="false" customHeight="false" outlineLevel="0" collapsed="false">
      <c r="A839" s="27"/>
      <c r="B839" s="27"/>
      <c r="C839" s="28"/>
      <c r="D839" s="28"/>
      <c r="E839" s="29"/>
      <c r="F839" s="27"/>
      <c r="G839" s="30"/>
      <c r="H839" s="30"/>
      <c r="I839" s="27"/>
      <c r="J839" s="27"/>
      <c r="K839" s="27"/>
      <c r="L839" s="29"/>
      <c r="M839" s="27"/>
      <c r="N839" s="31" t="str">
        <f aca="false">IF(E839="","",EOMONTH(E839,0))</f>
        <v/>
      </c>
      <c r="O839" s="32" t="str">
        <f aca="false">IF(E839="","",EOMONTH(E839,0)+Parameter!$B$5)</f>
        <v/>
      </c>
      <c r="P839" s="32" t="str">
        <f aca="false">IF(E839="","",EOMONTH(E839,Parameter!$B$4))</f>
        <v/>
      </c>
      <c r="Q839" s="33" t="str">
        <f aca="false">IF(OR(E839="",L839&lt;&gt;""),"",P839-Parameter!$B$9)</f>
        <v/>
      </c>
      <c r="R839" s="34" t="str">
        <f aca="false">IF(OR(G839="",G839=0,H839=""),"",H839/G839)</f>
        <v/>
      </c>
      <c r="S839" s="35" t="str">
        <f aca="false">IF(C839="","",IFERROR(INDEX('Validasi Vendor'!$J$5:$J$505,MATCH(C839,'Validasi Vendor'!$C$5:$C$505,0)),"Belum terdaftar"))</f>
        <v/>
      </c>
      <c r="T839" s="35" t="str">
        <f aca="false">IF(E839="","",IF(L839&lt;&gt;"",IF(EOMONTH(L839,0)&gt;P839,"Dikreditkan lewat batas: periksa","Sudah dikreditkan"),IF(S839&lt;&gt;"Boleh diproses","Titik 1: periksa status vendor",IF(OR(I839&lt;&gt;"Cocok",J839&lt;&gt;"Valid"),"Titik 3: faktur bermasalah",IF(K839="Ya","Titik 2: periksa pembebanan biaya",IF(Q839&lt;0,"Titik 2: lewat batas kredit",IF(Q839&lt;=Parameter!$B$6,"Titik 2: segera kreditkan","Siap dikreditkan")))))))</f>
        <v/>
      </c>
    </row>
    <row r="840" customFormat="false" ht="15" hidden="false" customHeight="false" outlineLevel="0" collapsed="false">
      <c r="A840" s="27"/>
      <c r="B840" s="27"/>
      <c r="C840" s="28"/>
      <c r="D840" s="28"/>
      <c r="E840" s="29"/>
      <c r="F840" s="27"/>
      <c r="G840" s="30"/>
      <c r="H840" s="30"/>
      <c r="I840" s="27"/>
      <c r="J840" s="27"/>
      <c r="K840" s="27"/>
      <c r="L840" s="29"/>
      <c r="M840" s="27"/>
      <c r="N840" s="31" t="str">
        <f aca="false">IF(E840="","",EOMONTH(E840,0))</f>
        <v/>
      </c>
      <c r="O840" s="32" t="str">
        <f aca="false">IF(E840="","",EOMONTH(E840,0)+Parameter!$B$5)</f>
        <v/>
      </c>
      <c r="P840" s="32" t="str">
        <f aca="false">IF(E840="","",EOMONTH(E840,Parameter!$B$4))</f>
        <v/>
      </c>
      <c r="Q840" s="33" t="str">
        <f aca="false">IF(OR(E840="",L840&lt;&gt;""),"",P840-Parameter!$B$9)</f>
        <v/>
      </c>
      <c r="R840" s="34" t="str">
        <f aca="false">IF(OR(G840="",G840=0,H840=""),"",H840/G840)</f>
        <v/>
      </c>
      <c r="S840" s="35" t="str">
        <f aca="false">IF(C840="","",IFERROR(INDEX('Validasi Vendor'!$J$5:$J$505,MATCH(C840,'Validasi Vendor'!$C$5:$C$505,0)),"Belum terdaftar"))</f>
        <v/>
      </c>
      <c r="T840" s="35" t="str">
        <f aca="false">IF(E840="","",IF(L840&lt;&gt;"",IF(EOMONTH(L840,0)&gt;P840,"Dikreditkan lewat batas: periksa","Sudah dikreditkan"),IF(S840&lt;&gt;"Boleh diproses","Titik 1: periksa status vendor",IF(OR(I840&lt;&gt;"Cocok",J840&lt;&gt;"Valid"),"Titik 3: faktur bermasalah",IF(K840="Ya","Titik 2: periksa pembebanan biaya",IF(Q840&lt;0,"Titik 2: lewat batas kredit",IF(Q840&lt;=Parameter!$B$6,"Titik 2: segera kreditkan","Siap dikreditkan")))))))</f>
        <v/>
      </c>
    </row>
    <row r="841" customFormat="false" ht="15" hidden="false" customHeight="false" outlineLevel="0" collapsed="false">
      <c r="A841" s="27"/>
      <c r="B841" s="27"/>
      <c r="C841" s="28"/>
      <c r="D841" s="28"/>
      <c r="E841" s="29"/>
      <c r="F841" s="27"/>
      <c r="G841" s="30"/>
      <c r="H841" s="30"/>
      <c r="I841" s="27"/>
      <c r="J841" s="27"/>
      <c r="K841" s="27"/>
      <c r="L841" s="29"/>
      <c r="M841" s="27"/>
      <c r="N841" s="31" t="str">
        <f aca="false">IF(E841="","",EOMONTH(E841,0))</f>
        <v/>
      </c>
      <c r="O841" s="32" t="str">
        <f aca="false">IF(E841="","",EOMONTH(E841,0)+Parameter!$B$5)</f>
        <v/>
      </c>
      <c r="P841" s="32" t="str">
        <f aca="false">IF(E841="","",EOMONTH(E841,Parameter!$B$4))</f>
        <v/>
      </c>
      <c r="Q841" s="33" t="str">
        <f aca="false">IF(OR(E841="",L841&lt;&gt;""),"",P841-Parameter!$B$9)</f>
        <v/>
      </c>
      <c r="R841" s="34" t="str">
        <f aca="false">IF(OR(G841="",G841=0,H841=""),"",H841/G841)</f>
        <v/>
      </c>
      <c r="S841" s="35" t="str">
        <f aca="false">IF(C841="","",IFERROR(INDEX('Validasi Vendor'!$J$5:$J$505,MATCH(C841,'Validasi Vendor'!$C$5:$C$505,0)),"Belum terdaftar"))</f>
        <v/>
      </c>
      <c r="T841" s="35" t="str">
        <f aca="false">IF(E841="","",IF(L841&lt;&gt;"",IF(EOMONTH(L841,0)&gt;P841,"Dikreditkan lewat batas: periksa","Sudah dikreditkan"),IF(S841&lt;&gt;"Boleh diproses","Titik 1: periksa status vendor",IF(OR(I841&lt;&gt;"Cocok",J841&lt;&gt;"Valid"),"Titik 3: faktur bermasalah",IF(K841="Ya","Titik 2: periksa pembebanan biaya",IF(Q841&lt;0,"Titik 2: lewat batas kredit",IF(Q841&lt;=Parameter!$B$6,"Titik 2: segera kreditkan","Siap dikreditkan")))))))</f>
        <v/>
      </c>
    </row>
    <row r="842" customFormat="false" ht="15" hidden="false" customHeight="false" outlineLevel="0" collapsed="false">
      <c r="A842" s="27"/>
      <c r="B842" s="27"/>
      <c r="C842" s="28"/>
      <c r="D842" s="28"/>
      <c r="E842" s="29"/>
      <c r="F842" s="27"/>
      <c r="G842" s="30"/>
      <c r="H842" s="30"/>
      <c r="I842" s="27"/>
      <c r="J842" s="27"/>
      <c r="K842" s="27"/>
      <c r="L842" s="29"/>
      <c r="M842" s="27"/>
      <c r="N842" s="31" t="str">
        <f aca="false">IF(E842="","",EOMONTH(E842,0))</f>
        <v/>
      </c>
      <c r="O842" s="32" t="str">
        <f aca="false">IF(E842="","",EOMONTH(E842,0)+Parameter!$B$5)</f>
        <v/>
      </c>
      <c r="P842" s="32" t="str">
        <f aca="false">IF(E842="","",EOMONTH(E842,Parameter!$B$4))</f>
        <v/>
      </c>
      <c r="Q842" s="33" t="str">
        <f aca="false">IF(OR(E842="",L842&lt;&gt;""),"",P842-Parameter!$B$9)</f>
        <v/>
      </c>
      <c r="R842" s="34" t="str">
        <f aca="false">IF(OR(G842="",G842=0,H842=""),"",H842/G842)</f>
        <v/>
      </c>
      <c r="S842" s="35" t="str">
        <f aca="false">IF(C842="","",IFERROR(INDEX('Validasi Vendor'!$J$5:$J$505,MATCH(C842,'Validasi Vendor'!$C$5:$C$505,0)),"Belum terdaftar"))</f>
        <v/>
      </c>
      <c r="T842" s="35" t="str">
        <f aca="false">IF(E842="","",IF(L842&lt;&gt;"",IF(EOMONTH(L842,0)&gt;P842,"Dikreditkan lewat batas: periksa","Sudah dikreditkan"),IF(S842&lt;&gt;"Boleh diproses","Titik 1: periksa status vendor",IF(OR(I842&lt;&gt;"Cocok",J842&lt;&gt;"Valid"),"Titik 3: faktur bermasalah",IF(K842="Ya","Titik 2: periksa pembebanan biaya",IF(Q842&lt;0,"Titik 2: lewat batas kredit",IF(Q842&lt;=Parameter!$B$6,"Titik 2: segera kreditkan","Siap dikreditkan")))))))</f>
        <v/>
      </c>
    </row>
    <row r="843" customFormat="false" ht="15" hidden="false" customHeight="false" outlineLevel="0" collapsed="false">
      <c r="A843" s="27"/>
      <c r="B843" s="27"/>
      <c r="C843" s="28"/>
      <c r="D843" s="28"/>
      <c r="E843" s="29"/>
      <c r="F843" s="27"/>
      <c r="G843" s="30"/>
      <c r="H843" s="30"/>
      <c r="I843" s="27"/>
      <c r="J843" s="27"/>
      <c r="K843" s="27"/>
      <c r="L843" s="29"/>
      <c r="M843" s="27"/>
      <c r="N843" s="31" t="str">
        <f aca="false">IF(E843="","",EOMONTH(E843,0))</f>
        <v/>
      </c>
      <c r="O843" s="32" t="str">
        <f aca="false">IF(E843="","",EOMONTH(E843,0)+Parameter!$B$5)</f>
        <v/>
      </c>
      <c r="P843" s="32" t="str">
        <f aca="false">IF(E843="","",EOMONTH(E843,Parameter!$B$4))</f>
        <v/>
      </c>
      <c r="Q843" s="33" t="str">
        <f aca="false">IF(OR(E843="",L843&lt;&gt;""),"",P843-Parameter!$B$9)</f>
        <v/>
      </c>
      <c r="R843" s="34" t="str">
        <f aca="false">IF(OR(G843="",G843=0,H843=""),"",H843/G843)</f>
        <v/>
      </c>
      <c r="S843" s="35" t="str">
        <f aca="false">IF(C843="","",IFERROR(INDEX('Validasi Vendor'!$J$5:$J$505,MATCH(C843,'Validasi Vendor'!$C$5:$C$505,0)),"Belum terdaftar"))</f>
        <v/>
      </c>
      <c r="T843" s="35" t="str">
        <f aca="false">IF(E843="","",IF(L843&lt;&gt;"",IF(EOMONTH(L843,0)&gt;P843,"Dikreditkan lewat batas: periksa","Sudah dikreditkan"),IF(S843&lt;&gt;"Boleh diproses","Titik 1: periksa status vendor",IF(OR(I843&lt;&gt;"Cocok",J843&lt;&gt;"Valid"),"Titik 3: faktur bermasalah",IF(K843="Ya","Titik 2: periksa pembebanan biaya",IF(Q843&lt;0,"Titik 2: lewat batas kredit",IF(Q843&lt;=Parameter!$B$6,"Titik 2: segera kreditkan","Siap dikreditkan")))))))</f>
        <v/>
      </c>
    </row>
    <row r="844" customFormat="false" ht="15" hidden="false" customHeight="false" outlineLevel="0" collapsed="false">
      <c r="A844" s="27"/>
      <c r="B844" s="27"/>
      <c r="C844" s="28"/>
      <c r="D844" s="28"/>
      <c r="E844" s="29"/>
      <c r="F844" s="27"/>
      <c r="G844" s="30"/>
      <c r="H844" s="30"/>
      <c r="I844" s="27"/>
      <c r="J844" s="27"/>
      <c r="K844" s="27"/>
      <c r="L844" s="29"/>
      <c r="M844" s="27"/>
      <c r="N844" s="31" t="str">
        <f aca="false">IF(E844="","",EOMONTH(E844,0))</f>
        <v/>
      </c>
      <c r="O844" s="32" t="str">
        <f aca="false">IF(E844="","",EOMONTH(E844,0)+Parameter!$B$5)</f>
        <v/>
      </c>
      <c r="P844" s="32" t="str">
        <f aca="false">IF(E844="","",EOMONTH(E844,Parameter!$B$4))</f>
        <v/>
      </c>
      <c r="Q844" s="33" t="str">
        <f aca="false">IF(OR(E844="",L844&lt;&gt;""),"",P844-Parameter!$B$9)</f>
        <v/>
      </c>
      <c r="R844" s="34" t="str">
        <f aca="false">IF(OR(G844="",G844=0,H844=""),"",H844/G844)</f>
        <v/>
      </c>
      <c r="S844" s="35" t="str">
        <f aca="false">IF(C844="","",IFERROR(INDEX('Validasi Vendor'!$J$5:$J$505,MATCH(C844,'Validasi Vendor'!$C$5:$C$505,0)),"Belum terdaftar"))</f>
        <v/>
      </c>
      <c r="T844" s="35" t="str">
        <f aca="false">IF(E844="","",IF(L844&lt;&gt;"",IF(EOMONTH(L844,0)&gt;P844,"Dikreditkan lewat batas: periksa","Sudah dikreditkan"),IF(S844&lt;&gt;"Boleh diproses","Titik 1: periksa status vendor",IF(OR(I844&lt;&gt;"Cocok",J844&lt;&gt;"Valid"),"Titik 3: faktur bermasalah",IF(K844="Ya","Titik 2: periksa pembebanan biaya",IF(Q844&lt;0,"Titik 2: lewat batas kredit",IF(Q844&lt;=Parameter!$B$6,"Titik 2: segera kreditkan","Siap dikreditkan")))))))</f>
        <v/>
      </c>
    </row>
    <row r="845" customFormat="false" ht="15" hidden="false" customHeight="false" outlineLevel="0" collapsed="false">
      <c r="A845" s="27"/>
      <c r="B845" s="27"/>
      <c r="C845" s="28"/>
      <c r="D845" s="28"/>
      <c r="E845" s="29"/>
      <c r="F845" s="27"/>
      <c r="G845" s="30"/>
      <c r="H845" s="30"/>
      <c r="I845" s="27"/>
      <c r="J845" s="27"/>
      <c r="K845" s="27"/>
      <c r="L845" s="29"/>
      <c r="M845" s="27"/>
      <c r="N845" s="31" t="str">
        <f aca="false">IF(E845="","",EOMONTH(E845,0))</f>
        <v/>
      </c>
      <c r="O845" s="32" t="str">
        <f aca="false">IF(E845="","",EOMONTH(E845,0)+Parameter!$B$5)</f>
        <v/>
      </c>
      <c r="P845" s="32" t="str">
        <f aca="false">IF(E845="","",EOMONTH(E845,Parameter!$B$4))</f>
        <v/>
      </c>
      <c r="Q845" s="33" t="str">
        <f aca="false">IF(OR(E845="",L845&lt;&gt;""),"",P845-Parameter!$B$9)</f>
        <v/>
      </c>
      <c r="R845" s="34" t="str">
        <f aca="false">IF(OR(G845="",G845=0,H845=""),"",H845/G845)</f>
        <v/>
      </c>
      <c r="S845" s="35" t="str">
        <f aca="false">IF(C845="","",IFERROR(INDEX('Validasi Vendor'!$J$5:$J$505,MATCH(C845,'Validasi Vendor'!$C$5:$C$505,0)),"Belum terdaftar"))</f>
        <v/>
      </c>
      <c r="T845" s="35" t="str">
        <f aca="false">IF(E845="","",IF(L845&lt;&gt;"",IF(EOMONTH(L845,0)&gt;P845,"Dikreditkan lewat batas: periksa","Sudah dikreditkan"),IF(S845&lt;&gt;"Boleh diproses","Titik 1: periksa status vendor",IF(OR(I845&lt;&gt;"Cocok",J845&lt;&gt;"Valid"),"Titik 3: faktur bermasalah",IF(K845="Ya","Titik 2: periksa pembebanan biaya",IF(Q845&lt;0,"Titik 2: lewat batas kredit",IF(Q845&lt;=Parameter!$B$6,"Titik 2: segera kreditkan","Siap dikreditkan")))))))</f>
        <v/>
      </c>
    </row>
    <row r="846" customFormat="false" ht="15" hidden="false" customHeight="false" outlineLevel="0" collapsed="false">
      <c r="A846" s="27"/>
      <c r="B846" s="27"/>
      <c r="C846" s="28"/>
      <c r="D846" s="28"/>
      <c r="E846" s="29"/>
      <c r="F846" s="27"/>
      <c r="G846" s="30"/>
      <c r="H846" s="30"/>
      <c r="I846" s="27"/>
      <c r="J846" s="27"/>
      <c r="K846" s="27"/>
      <c r="L846" s="29"/>
      <c r="M846" s="27"/>
      <c r="N846" s="31" t="str">
        <f aca="false">IF(E846="","",EOMONTH(E846,0))</f>
        <v/>
      </c>
      <c r="O846" s="32" t="str">
        <f aca="false">IF(E846="","",EOMONTH(E846,0)+Parameter!$B$5)</f>
        <v/>
      </c>
      <c r="P846" s="32" t="str">
        <f aca="false">IF(E846="","",EOMONTH(E846,Parameter!$B$4))</f>
        <v/>
      </c>
      <c r="Q846" s="33" t="str">
        <f aca="false">IF(OR(E846="",L846&lt;&gt;""),"",P846-Parameter!$B$9)</f>
        <v/>
      </c>
      <c r="R846" s="34" t="str">
        <f aca="false">IF(OR(G846="",G846=0,H846=""),"",H846/G846)</f>
        <v/>
      </c>
      <c r="S846" s="35" t="str">
        <f aca="false">IF(C846="","",IFERROR(INDEX('Validasi Vendor'!$J$5:$J$505,MATCH(C846,'Validasi Vendor'!$C$5:$C$505,0)),"Belum terdaftar"))</f>
        <v/>
      </c>
      <c r="T846" s="35" t="str">
        <f aca="false">IF(E846="","",IF(L846&lt;&gt;"",IF(EOMONTH(L846,0)&gt;P846,"Dikreditkan lewat batas: periksa","Sudah dikreditkan"),IF(S846&lt;&gt;"Boleh diproses","Titik 1: periksa status vendor",IF(OR(I846&lt;&gt;"Cocok",J846&lt;&gt;"Valid"),"Titik 3: faktur bermasalah",IF(K846="Ya","Titik 2: periksa pembebanan biaya",IF(Q846&lt;0,"Titik 2: lewat batas kredit",IF(Q846&lt;=Parameter!$B$6,"Titik 2: segera kreditkan","Siap dikreditkan")))))))</f>
        <v/>
      </c>
    </row>
    <row r="847" customFormat="false" ht="15" hidden="false" customHeight="false" outlineLevel="0" collapsed="false">
      <c r="A847" s="27"/>
      <c r="B847" s="27"/>
      <c r="C847" s="28"/>
      <c r="D847" s="28"/>
      <c r="E847" s="29"/>
      <c r="F847" s="27"/>
      <c r="G847" s="30"/>
      <c r="H847" s="30"/>
      <c r="I847" s="27"/>
      <c r="J847" s="27"/>
      <c r="K847" s="27"/>
      <c r="L847" s="29"/>
      <c r="M847" s="27"/>
      <c r="N847" s="31" t="str">
        <f aca="false">IF(E847="","",EOMONTH(E847,0))</f>
        <v/>
      </c>
      <c r="O847" s="32" t="str">
        <f aca="false">IF(E847="","",EOMONTH(E847,0)+Parameter!$B$5)</f>
        <v/>
      </c>
      <c r="P847" s="32" t="str">
        <f aca="false">IF(E847="","",EOMONTH(E847,Parameter!$B$4))</f>
        <v/>
      </c>
      <c r="Q847" s="33" t="str">
        <f aca="false">IF(OR(E847="",L847&lt;&gt;""),"",P847-Parameter!$B$9)</f>
        <v/>
      </c>
      <c r="R847" s="34" t="str">
        <f aca="false">IF(OR(G847="",G847=0,H847=""),"",H847/G847)</f>
        <v/>
      </c>
      <c r="S847" s="35" t="str">
        <f aca="false">IF(C847="","",IFERROR(INDEX('Validasi Vendor'!$J$5:$J$505,MATCH(C847,'Validasi Vendor'!$C$5:$C$505,0)),"Belum terdaftar"))</f>
        <v/>
      </c>
      <c r="T847" s="35" t="str">
        <f aca="false">IF(E847="","",IF(L847&lt;&gt;"",IF(EOMONTH(L847,0)&gt;P847,"Dikreditkan lewat batas: periksa","Sudah dikreditkan"),IF(S847&lt;&gt;"Boleh diproses","Titik 1: periksa status vendor",IF(OR(I847&lt;&gt;"Cocok",J847&lt;&gt;"Valid"),"Titik 3: faktur bermasalah",IF(K847="Ya","Titik 2: periksa pembebanan biaya",IF(Q847&lt;0,"Titik 2: lewat batas kredit",IF(Q847&lt;=Parameter!$B$6,"Titik 2: segera kreditkan","Siap dikreditkan")))))))</f>
        <v/>
      </c>
    </row>
    <row r="848" customFormat="false" ht="15" hidden="false" customHeight="false" outlineLevel="0" collapsed="false">
      <c r="A848" s="27"/>
      <c r="B848" s="27"/>
      <c r="C848" s="28"/>
      <c r="D848" s="28"/>
      <c r="E848" s="29"/>
      <c r="F848" s="27"/>
      <c r="G848" s="30"/>
      <c r="H848" s="30"/>
      <c r="I848" s="27"/>
      <c r="J848" s="27"/>
      <c r="K848" s="27"/>
      <c r="L848" s="29"/>
      <c r="M848" s="27"/>
      <c r="N848" s="31" t="str">
        <f aca="false">IF(E848="","",EOMONTH(E848,0))</f>
        <v/>
      </c>
      <c r="O848" s="32" t="str">
        <f aca="false">IF(E848="","",EOMONTH(E848,0)+Parameter!$B$5)</f>
        <v/>
      </c>
      <c r="P848" s="32" t="str">
        <f aca="false">IF(E848="","",EOMONTH(E848,Parameter!$B$4))</f>
        <v/>
      </c>
      <c r="Q848" s="33" t="str">
        <f aca="false">IF(OR(E848="",L848&lt;&gt;""),"",P848-Parameter!$B$9)</f>
        <v/>
      </c>
      <c r="R848" s="34" t="str">
        <f aca="false">IF(OR(G848="",G848=0,H848=""),"",H848/G848)</f>
        <v/>
      </c>
      <c r="S848" s="35" t="str">
        <f aca="false">IF(C848="","",IFERROR(INDEX('Validasi Vendor'!$J$5:$J$505,MATCH(C848,'Validasi Vendor'!$C$5:$C$505,0)),"Belum terdaftar"))</f>
        <v/>
      </c>
      <c r="T848" s="35" t="str">
        <f aca="false">IF(E848="","",IF(L848&lt;&gt;"",IF(EOMONTH(L848,0)&gt;P848,"Dikreditkan lewat batas: periksa","Sudah dikreditkan"),IF(S848&lt;&gt;"Boleh diproses","Titik 1: periksa status vendor",IF(OR(I848&lt;&gt;"Cocok",J848&lt;&gt;"Valid"),"Titik 3: faktur bermasalah",IF(K848="Ya","Titik 2: periksa pembebanan biaya",IF(Q848&lt;0,"Titik 2: lewat batas kredit",IF(Q848&lt;=Parameter!$B$6,"Titik 2: segera kreditkan","Siap dikreditkan")))))))</f>
        <v/>
      </c>
    </row>
    <row r="849" customFormat="false" ht="15" hidden="false" customHeight="false" outlineLevel="0" collapsed="false">
      <c r="A849" s="27"/>
      <c r="B849" s="27"/>
      <c r="C849" s="28"/>
      <c r="D849" s="28"/>
      <c r="E849" s="29"/>
      <c r="F849" s="27"/>
      <c r="G849" s="30"/>
      <c r="H849" s="30"/>
      <c r="I849" s="27"/>
      <c r="J849" s="27"/>
      <c r="K849" s="27"/>
      <c r="L849" s="29"/>
      <c r="M849" s="27"/>
      <c r="N849" s="31" t="str">
        <f aca="false">IF(E849="","",EOMONTH(E849,0))</f>
        <v/>
      </c>
      <c r="O849" s="32" t="str">
        <f aca="false">IF(E849="","",EOMONTH(E849,0)+Parameter!$B$5)</f>
        <v/>
      </c>
      <c r="P849" s="32" t="str">
        <f aca="false">IF(E849="","",EOMONTH(E849,Parameter!$B$4))</f>
        <v/>
      </c>
      <c r="Q849" s="33" t="str">
        <f aca="false">IF(OR(E849="",L849&lt;&gt;""),"",P849-Parameter!$B$9)</f>
        <v/>
      </c>
      <c r="R849" s="34" t="str">
        <f aca="false">IF(OR(G849="",G849=0,H849=""),"",H849/G849)</f>
        <v/>
      </c>
      <c r="S849" s="35" t="str">
        <f aca="false">IF(C849="","",IFERROR(INDEX('Validasi Vendor'!$J$5:$J$505,MATCH(C849,'Validasi Vendor'!$C$5:$C$505,0)),"Belum terdaftar"))</f>
        <v/>
      </c>
      <c r="T849" s="35" t="str">
        <f aca="false">IF(E849="","",IF(L849&lt;&gt;"",IF(EOMONTH(L849,0)&gt;P849,"Dikreditkan lewat batas: periksa","Sudah dikreditkan"),IF(S849&lt;&gt;"Boleh diproses","Titik 1: periksa status vendor",IF(OR(I849&lt;&gt;"Cocok",J849&lt;&gt;"Valid"),"Titik 3: faktur bermasalah",IF(K849="Ya","Titik 2: periksa pembebanan biaya",IF(Q849&lt;0,"Titik 2: lewat batas kredit",IF(Q849&lt;=Parameter!$B$6,"Titik 2: segera kreditkan","Siap dikreditkan")))))))</f>
        <v/>
      </c>
    </row>
    <row r="850" customFormat="false" ht="15" hidden="false" customHeight="false" outlineLevel="0" collapsed="false">
      <c r="A850" s="27"/>
      <c r="B850" s="27"/>
      <c r="C850" s="28"/>
      <c r="D850" s="28"/>
      <c r="E850" s="29"/>
      <c r="F850" s="27"/>
      <c r="G850" s="30"/>
      <c r="H850" s="30"/>
      <c r="I850" s="27"/>
      <c r="J850" s="27"/>
      <c r="K850" s="27"/>
      <c r="L850" s="29"/>
      <c r="M850" s="27"/>
      <c r="N850" s="31" t="str">
        <f aca="false">IF(E850="","",EOMONTH(E850,0))</f>
        <v/>
      </c>
      <c r="O850" s="32" t="str">
        <f aca="false">IF(E850="","",EOMONTH(E850,0)+Parameter!$B$5)</f>
        <v/>
      </c>
      <c r="P850" s="32" t="str">
        <f aca="false">IF(E850="","",EOMONTH(E850,Parameter!$B$4))</f>
        <v/>
      </c>
      <c r="Q850" s="33" t="str">
        <f aca="false">IF(OR(E850="",L850&lt;&gt;""),"",P850-Parameter!$B$9)</f>
        <v/>
      </c>
      <c r="R850" s="34" t="str">
        <f aca="false">IF(OR(G850="",G850=0,H850=""),"",H850/G850)</f>
        <v/>
      </c>
      <c r="S850" s="35" t="str">
        <f aca="false">IF(C850="","",IFERROR(INDEX('Validasi Vendor'!$J$5:$J$505,MATCH(C850,'Validasi Vendor'!$C$5:$C$505,0)),"Belum terdaftar"))</f>
        <v/>
      </c>
      <c r="T850" s="35" t="str">
        <f aca="false">IF(E850="","",IF(L850&lt;&gt;"",IF(EOMONTH(L850,0)&gt;P850,"Dikreditkan lewat batas: periksa","Sudah dikreditkan"),IF(S850&lt;&gt;"Boleh diproses","Titik 1: periksa status vendor",IF(OR(I850&lt;&gt;"Cocok",J850&lt;&gt;"Valid"),"Titik 3: faktur bermasalah",IF(K850="Ya","Titik 2: periksa pembebanan biaya",IF(Q850&lt;0,"Titik 2: lewat batas kredit",IF(Q850&lt;=Parameter!$B$6,"Titik 2: segera kreditkan","Siap dikreditkan")))))))</f>
        <v/>
      </c>
    </row>
    <row r="851" customFormat="false" ht="15" hidden="false" customHeight="false" outlineLevel="0" collapsed="false">
      <c r="A851" s="27"/>
      <c r="B851" s="27"/>
      <c r="C851" s="28"/>
      <c r="D851" s="28"/>
      <c r="E851" s="29"/>
      <c r="F851" s="27"/>
      <c r="G851" s="30"/>
      <c r="H851" s="30"/>
      <c r="I851" s="27"/>
      <c r="J851" s="27"/>
      <c r="K851" s="27"/>
      <c r="L851" s="29"/>
      <c r="M851" s="27"/>
      <c r="N851" s="31" t="str">
        <f aca="false">IF(E851="","",EOMONTH(E851,0))</f>
        <v/>
      </c>
      <c r="O851" s="32" t="str">
        <f aca="false">IF(E851="","",EOMONTH(E851,0)+Parameter!$B$5)</f>
        <v/>
      </c>
      <c r="P851" s="32" t="str">
        <f aca="false">IF(E851="","",EOMONTH(E851,Parameter!$B$4))</f>
        <v/>
      </c>
      <c r="Q851" s="33" t="str">
        <f aca="false">IF(OR(E851="",L851&lt;&gt;""),"",P851-Parameter!$B$9)</f>
        <v/>
      </c>
      <c r="R851" s="34" t="str">
        <f aca="false">IF(OR(G851="",G851=0,H851=""),"",H851/G851)</f>
        <v/>
      </c>
      <c r="S851" s="35" t="str">
        <f aca="false">IF(C851="","",IFERROR(INDEX('Validasi Vendor'!$J$5:$J$505,MATCH(C851,'Validasi Vendor'!$C$5:$C$505,0)),"Belum terdaftar"))</f>
        <v/>
      </c>
      <c r="T851" s="35" t="str">
        <f aca="false">IF(E851="","",IF(L851&lt;&gt;"",IF(EOMONTH(L851,0)&gt;P851,"Dikreditkan lewat batas: periksa","Sudah dikreditkan"),IF(S851&lt;&gt;"Boleh diproses","Titik 1: periksa status vendor",IF(OR(I851&lt;&gt;"Cocok",J851&lt;&gt;"Valid"),"Titik 3: faktur bermasalah",IF(K851="Ya","Titik 2: periksa pembebanan biaya",IF(Q851&lt;0,"Titik 2: lewat batas kredit",IF(Q851&lt;=Parameter!$B$6,"Titik 2: segera kreditkan","Siap dikreditkan")))))))</f>
        <v/>
      </c>
    </row>
    <row r="852" customFormat="false" ht="15" hidden="false" customHeight="false" outlineLevel="0" collapsed="false">
      <c r="A852" s="27"/>
      <c r="B852" s="27"/>
      <c r="C852" s="28"/>
      <c r="D852" s="28"/>
      <c r="E852" s="29"/>
      <c r="F852" s="27"/>
      <c r="G852" s="30"/>
      <c r="H852" s="30"/>
      <c r="I852" s="27"/>
      <c r="J852" s="27"/>
      <c r="K852" s="27"/>
      <c r="L852" s="29"/>
      <c r="M852" s="27"/>
      <c r="N852" s="31" t="str">
        <f aca="false">IF(E852="","",EOMONTH(E852,0))</f>
        <v/>
      </c>
      <c r="O852" s="32" t="str">
        <f aca="false">IF(E852="","",EOMONTH(E852,0)+Parameter!$B$5)</f>
        <v/>
      </c>
      <c r="P852" s="32" t="str">
        <f aca="false">IF(E852="","",EOMONTH(E852,Parameter!$B$4))</f>
        <v/>
      </c>
      <c r="Q852" s="33" t="str">
        <f aca="false">IF(OR(E852="",L852&lt;&gt;""),"",P852-Parameter!$B$9)</f>
        <v/>
      </c>
      <c r="R852" s="34" t="str">
        <f aca="false">IF(OR(G852="",G852=0,H852=""),"",H852/G852)</f>
        <v/>
      </c>
      <c r="S852" s="35" t="str">
        <f aca="false">IF(C852="","",IFERROR(INDEX('Validasi Vendor'!$J$5:$J$505,MATCH(C852,'Validasi Vendor'!$C$5:$C$505,0)),"Belum terdaftar"))</f>
        <v/>
      </c>
      <c r="T852" s="35" t="str">
        <f aca="false">IF(E852="","",IF(L852&lt;&gt;"",IF(EOMONTH(L852,0)&gt;P852,"Dikreditkan lewat batas: periksa","Sudah dikreditkan"),IF(S852&lt;&gt;"Boleh diproses","Titik 1: periksa status vendor",IF(OR(I852&lt;&gt;"Cocok",J852&lt;&gt;"Valid"),"Titik 3: faktur bermasalah",IF(K852="Ya","Titik 2: periksa pembebanan biaya",IF(Q852&lt;0,"Titik 2: lewat batas kredit",IF(Q852&lt;=Parameter!$B$6,"Titik 2: segera kreditkan","Siap dikreditkan")))))))</f>
        <v/>
      </c>
    </row>
    <row r="853" customFormat="false" ht="15" hidden="false" customHeight="false" outlineLevel="0" collapsed="false">
      <c r="A853" s="27"/>
      <c r="B853" s="27"/>
      <c r="C853" s="28"/>
      <c r="D853" s="28"/>
      <c r="E853" s="29"/>
      <c r="F853" s="27"/>
      <c r="G853" s="30"/>
      <c r="H853" s="30"/>
      <c r="I853" s="27"/>
      <c r="J853" s="27"/>
      <c r="K853" s="27"/>
      <c r="L853" s="29"/>
      <c r="M853" s="27"/>
      <c r="N853" s="31" t="str">
        <f aca="false">IF(E853="","",EOMONTH(E853,0))</f>
        <v/>
      </c>
      <c r="O853" s="32" t="str">
        <f aca="false">IF(E853="","",EOMONTH(E853,0)+Parameter!$B$5)</f>
        <v/>
      </c>
      <c r="P853" s="32" t="str">
        <f aca="false">IF(E853="","",EOMONTH(E853,Parameter!$B$4))</f>
        <v/>
      </c>
      <c r="Q853" s="33" t="str">
        <f aca="false">IF(OR(E853="",L853&lt;&gt;""),"",P853-Parameter!$B$9)</f>
        <v/>
      </c>
      <c r="R853" s="34" t="str">
        <f aca="false">IF(OR(G853="",G853=0,H853=""),"",H853/G853)</f>
        <v/>
      </c>
      <c r="S853" s="35" t="str">
        <f aca="false">IF(C853="","",IFERROR(INDEX('Validasi Vendor'!$J$5:$J$505,MATCH(C853,'Validasi Vendor'!$C$5:$C$505,0)),"Belum terdaftar"))</f>
        <v/>
      </c>
      <c r="T853" s="35" t="str">
        <f aca="false">IF(E853="","",IF(L853&lt;&gt;"",IF(EOMONTH(L853,0)&gt;P853,"Dikreditkan lewat batas: periksa","Sudah dikreditkan"),IF(S853&lt;&gt;"Boleh diproses","Titik 1: periksa status vendor",IF(OR(I853&lt;&gt;"Cocok",J853&lt;&gt;"Valid"),"Titik 3: faktur bermasalah",IF(K853="Ya","Titik 2: periksa pembebanan biaya",IF(Q853&lt;0,"Titik 2: lewat batas kredit",IF(Q853&lt;=Parameter!$B$6,"Titik 2: segera kreditkan","Siap dikreditkan")))))))</f>
        <v/>
      </c>
    </row>
    <row r="854" customFormat="false" ht="15" hidden="false" customHeight="false" outlineLevel="0" collapsed="false">
      <c r="A854" s="27"/>
      <c r="B854" s="27"/>
      <c r="C854" s="28"/>
      <c r="D854" s="28"/>
      <c r="E854" s="29"/>
      <c r="F854" s="27"/>
      <c r="G854" s="30"/>
      <c r="H854" s="30"/>
      <c r="I854" s="27"/>
      <c r="J854" s="27"/>
      <c r="K854" s="27"/>
      <c r="L854" s="29"/>
      <c r="M854" s="27"/>
      <c r="N854" s="31" t="str">
        <f aca="false">IF(E854="","",EOMONTH(E854,0))</f>
        <v/>
      </c>
      <c r="O854" s="32" t="str">
        <f aca="false">IF(E854="","",EOMONTH(E854,0)+Parameter!$B$5)</f>
        <v/>
      </c>
      <c r="P854" s="32" t="str">
        <f aca="false">IF(E854="","",EOMONTH(E854,Parameter!$B$4))</f>
        <v/>
      </c>
      <c r="Q854" s="33" t="str">
        <f aca="false">IF(OR(E854="",L854&lt;&gt;""),"",P854-Parameter!$B$9)</f>
        <v/>
      </c>
      <c r="R854" s="34" t="str">
        <f aca="false">IF(OR(G854="",G854=0,H854=""),"",H854/G854)</f>
        <v/>
      </c>
      <c r="S854" s="35" t="str">
        <f aca="false">IF(C854="","",IFERROR(INDEX('Validasi Vendor'!$J$5:$J$505,MATCH(C854,'Validasi Vendor'!$C$5:$C$505,0)),"Belum terdaftar"))</f>
        <v/>
      </c>
      <c r="T854" s="35" t="str">
        <f aca="false">IF(E854="","",IF(L854&lt;&gt;"",IF(EOMONTH(L854,0)&gt;P854,"Dikreditkan lewat batas: periksa","Sudah dikreditkan"),IF(S854&lt;&gt;"Boleh diproses","Titik 1: periksa status vendor",IF(OR(I854&lt;&gt;"Cocok",J854&lt;&gt;"Valid"),"Titik 3: faktur bermasalah",IF(K854="Ya","Titik 2: periksa pembebanan biaya",IF(Q854&lt;0,"Titik 2: lewat batas kredit",IF(Q854&lt;=Parameter!$B$6,"Titik 2: segera kreditkan","Siap dikreditkan")))))))</f>
        <v/>
      </c>
    </row>
    <row r="855" customFormat="false" ht="15" hidden="false" customHeight="false" outlineLevel="0" collapsed="false">
      <c r="A855" s="27"/>
      <c r="B855" s="27"/>
      <c r="C855" s="28"/>
      <c r="D855" s="28"/>
      <c r="E855" s="29"/>
      <c r="F855" s="27"/>
      <c r="G855" s="30"/>
      <c r="H855" s="30"/>
      <c r="I855" s="27"/>
      <c r="J855" s="27"/>
      <c r="K855" s="27"/>
      <c r="L855" s="29"/>
      <c r="M855" s="27"/>
      <c r="N855" s="31" t="str">
        <f aca="false">IF(E855="","",EOMONTH(E855,0))</f>
        <v/>
      </c>
      <c r="O855" s="32" t="str">
        <f aca="false">IF(E855="","",EOMONTH(E855,0)+Parameter!$B$5)</f>
        <v/>
      </c>
      <c r="P855" s="32" t="str">
        <f aca="false">IF(E855="","",EOMONTH(E855,Parameter!$B$4))</f>
        <v/>
      </c>
      <c r="Q855" s="33" t="str">
        <f aca="false">IF(OR(E855="",L855&lt;&gt;""),"",P855-Parameter!$B$9)</f>
        <v/>
      </c>
      <c r="R855" s="34" t="str">
        <f aca="false">IF(OR(G855="",G855=0,H855=""),"",H855/G855)</f>
        <v/>
      </c>
      <c r="S855" s="35" t="str">
        <f aca="false">IF(C855="","",IFERROR(INDEX('Validasi Vendor'!$J$5:$J$505,MATCH(C855,'Validasi Vendor'!$C$5:$C$505,0)),"Belum terdaftar"))</f>
        <v/>
      </c>
      <c r="T855" s="35" t="str">
        <f aca="false">IF(E855="","",IF(L855&lt;&gt;"",IF(EOMONTH(L855,0)&gt;P855,"Dikreditkan lewat batas: periksa","Sudah dikreditkan"),IF(S855&lt;&gt;"Boleh diproses","Titik 1: periksa status vendor",IF(OR(I855&lt;&gt;"Cocok",J855&lt;&gt;"Valid"),"Titik 3: faktur bermasalah",IF(K855="Ya","Titik 2: periksa pembebanan biaya",IF(Q855&lt;0,"Titik 2: lewat batas kredit",IF(Q855&lt;=Parameter!$B$6,"Titik 2: segera kreditkan","Siap dikreditkan")))))))</f>
        <v/>
      </c>
    </row>
    <row r="856" customFormat="false" ht="15" hidden="false" customHeight="false" outlineLevel="0" collapsed="false">
      <c r="A856" s="27"/>
      <c r="B856" s="27"/>
      <c r="C856" s="28"/>
      <c r="D856" s="28"/>
      <c r="E856" s="29"/>
      <c r="F856" s="27"/>
      <c r="G856" s="30"/>
      <c r="H856" s="30"/>
      <c r="I856" s="27"/>
      <c r="J856" s="27"/>
      <c r="K856" s="27"/>
      <c r="L856" s="29"/>
      <c r="M856" s="27"/>
      <c r="N856" s="31" t="str">
        <f aca="false">IF(E856="","",EOMONTH(E856,0))</f>
        <v/>
      </c>
      <c r="O856" s="32" t="str">
        <f aca="false">IF(E856="","",EOMONTH(E856,0)+Parameter!$B$5)</f>
        <v/>
      </c>
      <c r="P856" s="32" t="str">
        <f aca="false">IF(E856="","",EOMONTH(E856,Parameter!$B$4))</f>
        <v/>
      </c>
      <c r="Q856" s="33" t="str">
        <f aca="false">IF(OR(E856="",L856&lt;&gt;""),"",P856-Parameter!$B$9)</f>
        <v/>
      </c>
      <c r="R856" s="34" t="str">
        <f aca="false">IF(OR(G856="",G856=0,H856=""),"",H856/G856)</f>
        <v/>
      </c>
      <c r="S856" s="35" t="str">
        <f aca="false">IF(C856="","",IFERROR(INDEX('Validasi Vendor'!$J$5:$J$505,MATCH(C856,'Validasi Vendor'!$C$5:$C$505,0)),"Belum terdaftar"))</f>
        <v/>
      </c>
      <c r="T856" s="35" t="str">
        <f aca="false">IF(E856="","",IF(L856&lt;&gt;"",IF(EOMONTH(L856,0)&gt;P856,"Dikreditkan lewat batas: periksa","Sudah dikreditkan"),IF(S856&lt;&gt;"Boleh diproses","Titik 1: periksa status vendor",IF(OR(I856&lt;&gt;"Cocok",J856&lt;&gt;"Valid"),"Titik 3: faktur bermasalah",IF(K856="Ya","Titik 2: periksa pembebanan biaya",IF(Q856&lt;0,"Titik 2: lewat batas kredit",IF(Q856&lt;=Parameter!$B$6,"Titik 2: segera kreditkan","Siap dikreditkan")))))))</f>
        <v/>
      </c>
    </row>
    <row r="857" customFormat="false" ht="15" hidden="false" customHeight="false" outlineLevel="0" collapsed="false">
      <c r="A857" s="27"/>
      <c r="B857" s="27"/>
      <c r="C857" s="28"/>
      <c r="D857" s="28"/>
      <c r="E857" s="29"/>
      <c r="F857" s="27"/>
      <c r="G857" s="30"/>
      <c r="H857" s="30"/>
      <c r="I857" s="27"/>
      <c r="J857" s="27"/>
      <c r="K857" s="27"/>
      <c r="L857" s="29"/>
      <c r="M857" s="27"/>
      <c r="N857" s="31" t="str">
        <f aca="false">IF(E857="","",EOMONTH(E857,0))</f>
        <v/>
      </c>
      <c r="O857" s="32" t="str">
        <f aca="false">IF(E857="","",EOMONTH(E857,0)+Parameter!$B$5)</f>
        <v/>
      </c>
      <c r="P857" s="32" t="str">
        <f aca="false">IF(E857="","",EOMONTH(E857,Parameter!$B$4))</f>
        <v/>
      </c>
      <c r="Q857" s="33" t="str">
        <f aca="false">IF(OR(E857="",L857&lt;&gt;""),"",P857-Parameter!$B$9)</f>
        <v/>
      </c>
      <c r="R857" s="34" t="str">
        <f aca="false">IF(OR(G857="",G857=0,H857=""),"",H857/G857)</f>
        <v/>
      </c>
      <c r="S857" s="35" t="str">
        <f aca="false">IF(C857="","",IFERROR(INDEX('Validasi Vendor'!$J$5:$J$505,MATCH(C857,'Validasi Vendor'!$C$5:$C$505,0)),"Belum terdaftar"))</f>
        <v/>
      </c>
      <c r="T857" s="35" t="str">
        <f aca="false">IF(E857="","",IF(L857&lt;&gt;"",IF(EOMONTH(L857,0)&gt;P857,"Dikreditkan lewat batas: periksa","Sudah dikreditkan"),IF(S857&lt;&gt;"Boleh diproses","Titik 1: periksa status vendor",IF(OR(I857&lt;&gt;"Cocok",J857&lt;&gt;"Valid"),"Titik 3: faktur bermasalah",IF(K857="Ya","Titik 2: periksa pembebanan biaya",IF(Q857&lt;0,"Titik 2: lewat batas kredit",IF(Q857&lt;=Parameter!$B$6,"Titik 2: segera kreditkan","Siap dikreditkan")))))))</f>
        <v/>
      </c>
    </row>
    <row r="858" customFormat="false" ht="15" hidden="false" customHeight="false" outlineLevel="0" collapsed="false">
      <c r="A858" s="27"/>
      <c r="B858" s="27"/>
      <c r="C858" s="28"/>
      <c r="D858" s="28"/>
      <c r="E858" s="29"/>
      <c r="F858" s="27"/>
      <c r="G858" s="30"/>
      <c r="H858" s="30"/>
      <c r="I858" s="27"/>
      <c r="J858" s="27"/>
      <c r="K858" s="27"/>
      <c r="L858" s="29"/>
      <c r="M858" s="27"/>
      <c r="N858" s="31" t="str">
        <f aca="false">IF(E858="","",EOMONTH(E858,0))</f>
        <v/>
      </c>
      <c r="O858" s="32" t="str">
        <f aca="false">IF(E858="","",EOMONTH(E858,0)+Parameter!$B$5)</f>
        <v/>
      </c>
      <c r="P858" s="32" t="str">
        <f aca="false">IF(E858="","",EOMONTH(E858,Parameter!$B$4))</f>
        <v/>
      </c>
      <c r="Q858" s="33" t="str">
        <f aca="false">IF(OR(E858="",L858&lt;&gt;""),"",P858-Parameter!$B$9)</f>
        <v/>
      </c>
      <c r="R858" s="34" t="str">
        <f aca="false">IF(OR(G858="",G858=0,H858=""),"",H858/G858)</f>
        <v/>
      </c>
      <c r="S858" s="35" t="str">
        <f aca="false">IF(C858="","",IFERROR(INDEX('Validasi Vendor'!$J$5:$J$505,MATCH(C858,'Validasi Vendor'!$C$5:$C$505,0)),"Belum terdaftar"))</f>
        <v/>
      </c>
      <c r="T858" s="35" t="str">
        <f aca="false">IF(E858="","",IF(L858&lt;&gt;"",IF(EOMONTH(L858,0)&gt;P858,"Dikreditkan lewat batas: periksa","Sudah dikreditkan"),IF(S858&lt;&gt;"Boleh diproses","Titik 1: periksa status vendor",IF(OR(I858&lt;&gt;"Cocok",J858&lt;&gt;"Valid"),"Titik 3: faktur bermasalah",IF(K858="Ya","Titik 2: periksa pembebanan biaya",IF(Q858&lt;0,"Titik 2: lewat batas kredit",IF(Q858&lt;=Parameter!$B$6,"Titik 2: segera kreditkan","Siap dikreditkan")))))))</f>
        <v/>
      </c>
    </row>
    <row r="859" customFormat="false" ht="15" hidden="false" customHeight="false" outlineLevel="0" collapsed="false">
      <c r="A859" s="27"/>
      <c r="B859" s="27"/>
      <c r="C859" s="28"/>
      <c r="D859" s="28"/>
      <c r="E859" s="29"/>
      <c r="F859" s="27"/>
      <c r="G859" s="30"/>
      <c r="H859" s="30"/>
      <c r="I859" s="27"/>
      <c r="J859" s="27"/>
      <c r="K859" s="27"/>
      <c r="L859" s="29"/>
      <c r="M859" s="27"/>
      <c r="N859" s="31" t="str">
        <f aca="false">IF(E859="","",EOMONTH(E859,0))</f>
        <v/>
      </c>
      <c r="O859" s="32" t="str">
        <f aca="false">IF(E859="","",EOMONTH(E859,0)+Parameter!$B$5)</f>
        <v/>
      </c>
      <c r="P859" s="32" t="str">
        <f aca="false">IF(E859="","",EOMONTH(E859,Parameter!$B$4))</f>
        <v/>
      </c>
      <c r="Q859" s="33" t="str">
        <f aca="false">IF(OR(E859="",L859&lt;&gt;""),"",P859-Parameter!$B$9)</f>
        <v/>
      </c>
      <c r="R859" s="34" t="str">
        <f aca="false">IF(OR(G859="",G859=0,H859=""),"",H859/G859)</f>
        <v/>
      </c>
      <c r="S859" s="35" t="str">
        <f aca="false">IF(C859="","",IFERROR(INDEX('Validasi Vendor'!$J$5:$J$505,MATCH(C859,'Validasi Vendor'!$C$5:$C$505,0)),"Belum terdaftar"))</f>
        <v/>
      </c>
      <c r="T859" s="35" t="str">
        <f aca="false">IF(E859="","",IF(L859&lt;&gt;"",IF(EOMONTH(L859,0)&gt;P859,"Dikreditkan lewat batas: periksa","Sudah dikreditkan"),IF(S859&lt;&gt;"Boleh diproses","Titik 1: periksa status vendor",IF(OR(I859&lt;&gt;"Cocok",J859&lt;&gt;"Valid"),"Titik 3: faktur bermasalah",IF(K859="Ya","Titik 2: periksa pembebanan biaya",IF(Q859&lt;0,"Titik 2: lewat batas kredit",IF(Q859&lt;=Parameter!$B$6,"Titik 2: segera kreditkan","Siap dikreditkan")))))))</f>
        <v/>
      </c>
    </row>
    <row r="860" customFormat="false" ht="15" hidden="false" customHeight="false" outlineLevel="0" collapsed="false">
      <c r="A860" s="27"/>
      <c r="B860" s="27"/>
      <c r="C860" s="28"/>
      <c r="D860" s="28"/>
      <c r="E860" s="29"/>
      <c r="F860" s="27"/>
      <c r="G860" s="30"/>
      <c r="H860" s="30"/>
      <c r="I860" s="27"/>
      <c r="J860" s="27"/>
      <c r="K860" s="27"/>
      <c r="L860" s="29"/>
      <c r="M860" s="27"/>
      <c r="N860" s="31" t="str">
        <f aca="false">IF(E860="","",EOMONTH(E860,0))</f>
        <v/>
      </c>
      <c r="O860" s="32" t="str">
        <f aca="false">IF(E860="","",EOMONTH(E860,0)+Parameter!$B$5)</f>
        <v/>
      </c>
      <c r="P860" s="32" t="str">
        <f aca="false">IF(E860="","",EOMONTH(E860,Parameter!$B$4))</f>
        <v/>
      </c>
      <c r="Q860" s="33" t="str">
        <f aca="false">IF(OR(E860="",L860&lt;&gt;""),"",P860-Parameter!$B$9)</f>
        <v/>
      </c>
      <c r="R860" s="34" t="str">
        <f aca="false">IF(OR(G860="",G860=0,H860=""),"",H860/G860)</f>
        <v/>
      </c>
      <c r="S860" s="35" t="str">
        <f aca="false">IF(C860="","",IFERROR(INDEX('Validasi Vendor'!$J$5:$J$505,MATCH(C860,'Validasi Vendor'!$C$5:$C$505,0)),"Belum terdaftar"))</f>
        <v/>
      </c>
      <c r="T860" s="35" t="str">
        <f aca="false">IF(E860="","",IF(L860&lt;&gt;"",IF(EOMONTH(L860,0)&gt;P860,"Dikreditkan lewat batas: periksa","Sudah dikreditkan"),IF(S860&lt;&gt;"Boleh diproses","Titik 1: periksa status vendor",IF(OR(I860&lt;&gt;"Cocok",J860&lt;&gt;"Valid"),"Titik 3: faktur bermasalah",IF(K860="Ya","Titik 2: periksa pembebanan biaya",IF(Q860&lt;0,"Titik 2: lewat batas kredit",IF(Q860&lt;=Parameter!$B$6,"Titik 2: segera kreditkan","Siap dikreditkan")))))))</f>
        <v/>
      </c>
    </row>
    <row r="861" customFormat="false" ht="15" hidden="false" customHeight="false" outlineLevel="0" collapsed="false">
      <c r="A861" s="27"/>
      <c r="B861" s="27"/>
      <c r="C861" s="28"/>
      <c r="D861" s="28"/>
      <c r="E861" s="29"/>
      <c r="F861" s="27"/>
      <c r="G861" s="30"/>
      <c r="H861" s="30"/>
      <c r="I861" s="27"/>
      <c r="J861" s="27"/>
      <c r="K861" s="27"/>
      <c r="L861" s="29"/>
      <c r="M861" s="27"/>
      <c r="N861" s="31" t="str">
        <f aca="false">IF(E861="","",EOMONTH(E861,0))</f>
        <v/>
      </c>
      <c r="O861" s="32" t="str">
        <f aca="false">IF(E861="","",EOMONTH(E861,0)+Parameter!$B$5)</f>
        <v/>
      </c>
      <c r="P861" s="32" t="str">
        <f aca="false">IF(E861="","",EOMONTH(E861,Parameter!$B$4))</f>
        <v/>
      </c>
      <c r="Q861" s="33" t="str">
        <f aca="false">IF(OR(E861="",L861&lt;&gt;""),"",P861-Parameter!$B$9)</f>
        <v/>
      </c>
      <c r="R861" s="34" t="str">
        <f aca="false">IF(OR(G861="",G861=0,H861=""),"",H861/G861)</f>
        <v/>
      </c>
      <c r="S861" s="35" t="str">
        <f aca="false">IF(C861="","",IFERROR(INDEX('Validasi Vendor'!$J$5:$J$505,MATCH(C861,'Validasi Vendor'!$C$5:$C$505,0)),"Belum terdaftar"))</f>
        <v/>
      </c>
      <c r="T861" s="35" t="str">
        <f aca="false">IF(E861="","",IF(L861&lt;&gt;"",IF(EOMONTH(L861,0)&gt;P861,"Dikreditkan lewat batas: periksa","Sudah dikreditkan"),IF(S861&lt;&gt;"Boleh diproses","Titik 1: periksa status vendor",IF(OR(I861&lt;&gt;"Cocok",J861&lt;&gt;"Valid"),"Titik 3: faktur bermasalah",IF(K861="Ya","Titik 2: periksa pembebanan biaya",IF(Q861&lt;0,"Titik 2: lewat batas kredit",IF(Q861&lt;=Parameter!$B$6,"Titik 2: segera kreditkan","Siap dikreditkan")))))))</f>
        <v/>
      </c>
    </row>
    <row r="862" customFormat="false" ht="15" hidden="false" customHeight="false" outlineLevel="0" collapsed="false">
      <c r="A862" s="27"/>
      <c r="B862" s="27"/>
      <c r="C862" s="28"/>
      <c r="D862" s="28"/>
      <c r="E862" s="29"/>
      <c r="F862" s="27"/>
      <c r="G862" s="30"/>
      <c r="H862" s="30"/>
      <c r="I862" s="27"/>
      <c r="J862" s="27"/>
      <c r="K862" s="27"/>
      <c r="L862" s="29"/>
      <c r="M862" s="27"/>
      <c r="N862" s="31" t="str">
        <f aca="false">IF(E862="","",EOMONTH(E862,0))</f>
        <v/>
      </c>
      <c r="O862" s="32" t="str">
        <f aca="false">IF(E862="","",EOMONTH(E862,0)+Parameter!$B$5)</f>
        <v/>
      </c>
      <c r="P862" s="32" t="str">
        <f aca="false">IF(E862="","",EOMONTH(E862,Parameter!$B$4))</f>
        <v/>
      </c>
      <c r="Q862" s="33" t="str">
        <f aca="false">IF(OR(E862="",L862&lt;&gt;""),"",P862-Parameter!$B$9)</f>
        <v/>
      </c>
      <c r="R862" s="34" t="str">
        <f aca="false">IF(OR(G862="",G862=0,H862=""),"",H862/G862)</f>
        <v/>
      </c>
      <c r="S862" s="35" t="str">
        <f aca="false">IF(C862="","",IFERROR(INDEX('Validasi Vendor'!$J$5:$J$505,MATCH(C862,'Validasi Vendor'!$C$5:$C$505,0)),"Belum terdaftar"))</f>
        <v/>
      </c>
      <c r="T862" s="35" t="str">
        <f aca="false">IF(E862="","",IF(L862&lt;&gt;"",IF(EOMONTH(L862,0)&gt;P862,"Dikreditkan lewat batas: periksa","Sudah dikreditkan"),IF(S862&lt;&gt;"Boleh diproses","Titik 1: periksa status vendor",IF(OR(I862&lt;&gt;"Cocok",J862&lt;&gt;"Valid"),"Titik 3: faktur bermasalah",IF(K862="Ya","Titik 2: periksa pembebanan biaya",IF(Q862&lt;0,"Titik 2: lewat batas kredit",IF(Q862&lt;=Parameter!$B$6,"Titik 2: segera kreditkan","Siap dikreditkan")))))))</f>
        <v/>
      </c>
    </row>
    <row r="863" customFormat="false" ht="15" hidden="false" customHeight="false" outlineLevel="0" collapsed="false">
      <c r="A863" s="27"/>
      <c r="B863" s="27"/>
      <c r="C863" s="28"/>
      <c r="D863" s="28"/>
      <c r="E863" s="29"/>
      <c r="F863" s="27"/>
      <c r="G863" s="30"/>
      <c r="H863" s="30"/>
      <c r="I863" s="27"/>
      <c r="J863" s="27"/>
      <c r="K863" s="27"/>
      <c r="L863" s="29"/>
      <c r="M863" s="27"/>
      <c r="N863" s="31" t="str">
        <f aca="false">IF(E863="","",EOMONTH(E863,0))</f>
        <v/>
      </c>
      <c r="O863" s="32" t="str">
        <f aca="false">IF(E863="","",EOMONTH(E863,0)+Parameter!$B$5)</f>
        <v/>
      </c>
      <c r="P863" s="32" t="str">
        <f aca="false">IF(E863="","",EOMONTH(E863,Parameter!$B$4))</f>
        <v/>
      </c>
      <c r="Q863" s="33" t="str">
        <f aca="false">IF(OR(E863="",L863&lt;&gt;""),"",P863-Parameter!$B$9)</f>
        <v/>
      </c>
      <c r="R863" s="34" t="str">
        <f aca="false">IF(OR(G863="",G863=0,H863=""),"",H863/G863)</f>
        <v/>
      </c>
      <c r="S863" s="35" t="str">
        <f aca="false">IF(C863="","",IFERROR(INDEX('Validasi Vendor'!$J$5:$J$505,MATCH(C863,'Validasi Vendor'!$C$5:$C$505,0)),"Belum terdaftar"))</f>
        <v/>
      </c>
      <c r="T863" s="35" t="str">
        <f aca="false">IF(E863="","",IF(L863&lt;&gt;"",IF(EOMONTH(L863,0)&gt;P863,"Dikreditkan lewat batas: periksa","Sudah dikreditkan"),IF(S863&lt;&gt;"Boleh diproses","Titik 1: periksa status vendor",IF(OR(I863&lt;&gt;"Cocok",J863&lt;&gt;"Valid"),"Titik 3: faktur bermasalah",IF(K863="Ya","Titik 2: periksa pembebanan biaya",IF(Q863&lt;0,"Titik 2: lewat batas kredit",IF(Q863&lt;=Parameter!$B$6,"Titik 2: segera kreditkan","Siap dikreditkan")))))))</f>
        <v/>
      </c>
    </row>
    <row r="864" customFormat="false" ht="15" hidden="false" customHeight="false" outlineLevel="0" collapsed="false">
      <c r="A864" s="27"/>
      <c r="B864" s="27"/>
      <c r="C864" s="28"/>
      <c r="D864" s="28"/>
      <c r="E864" s="29"/>
      <c r="F864" s="27"/>
      <c r="G864" s="30"/>
      <c r="H864" s="30"/>
      <c r="I864" s="27"/>
      <c r="J864" s="27"/>
      <c r="K864" s="27"/>
      <c r="L864" s="29"/>
      <c r="M864" s="27"/>
      <c r="N864" s="31" t="str">
        <f aca="false">IF(E864="","",EOMONTH(E864,0))</f>
        <v/>
      </c>
      <c r="O864" s="32" t="str">
        <f aca="false">IF(E864="","",EOMONTH(E864,0)+Parameter!$B$5)</f>
        <v/>
      </c>
      <c r="P864" s="32" t="str">
        <f aca="false">IF(E864="","",EOMONTH(E864,Parameter!$B$4))</f>
        <v/>
      </c>
      <c r="Q864" s="33" t="str">
        <f aca="false">IF(OR(E864="",L864&lt;&gt;""),"",P864-Parameter!$B$9)</f>
        <v/>
      </c>
      <c r="R864" s="34" t="str">
        <f aca="false">IF(OR(G864="",G864=0,H864=""),"",H864/G864)</f>
        <v/>
      </c>
      <c r="S864" s="35" t="str">
        <f aca="false">IF(C864="","",IFERROR(INDEX('Validasi Vendor'!$J$5:$J$505,MATCH(C864,'Validasi Vendor'!$C$5:$C$505,0)),"Belum terdaftar"))</f>
        <v/>
      </c>
      <c r="T864" s="35" t="str">
        <f aca="false">IF(E864="","",IF(L864&lt;&gt;"",IF(EOMONTH(L864,0)&gt;P864,"Dikreditkan lewat batas: periksa","Sudah dikreditkan"),IF(S864&lt;&gt;"Boleh diproses","Titik 1: periksa status vendor",IF(OR(I864&lt;&gt;"Cocok",J864&lt;&gt;"Valid"),"Titik 3: faktur bermasalah",IF(K864="Ya","Titik 2: periksa pembebanan biaya",IF(Q864&lt;0,"Titik 2: lewat batas kredit",IF(Q864&lt;=Parameter!$B$6,"Titik 2: segera kreditkan","Siap dikreditkan")))))))</f>
        <v/>
      </c>
    </row>
    <row r="865" customFormat="false" ht="15" hidden="false" customHeight="false" outlineLevel="0" collapsed="false">
      <c r="A865" s="27"/>
      <c r="B865" s="27"/>
      <c r="C865" s="28"/>
      <c r="D865" s="28"/>
      <c r="E865" s="29"/>
      <c r="F865" s="27"/>
      <c r="G865" s="30"/>
      <c r="H865" s="30"/>
      <c r="I865" s="27"/>
      <c r="J865" s="27"/>
      <c r="K865" s="27"/>
      <c r="L865" s="29"/>
      <c r="M865" s="27"/>
      <c r="N865" s="31" t="str">
        <f aca="false">IF(E865="","",EOMONTH(E865,0))</f>
        <v/>
      </c>
      <c r="O865" s="32" t="str">
        <f aca="false">IF(E865="","",EOMONTH(E865,0)+Parameter!$B$5)</f>
        <v/>
      </c>
      <c r="P865" s="32" t="str">
        <f aca="false">IF(E865="","",EOMONTH(E865,Parameter!$B$4))</f>
        <v/>
      </c>
      <c r="Q865" s="33" t="str">
        <f aca="false">IF(OR(E865="",L865&lt;&gt;""),"",P865-Parameter!$B$9)</f>
        <v/>
      </c>
      <c r="R865" s="34" t="str">
        <f aca="false">IF(OR(G865="",G865=0,H865=""),"",H865/G865)</f>
        <v/>
      </c>
      <c r="S865" s="35" t="str">
        <f aca="false">IF(C865="","",IFERROR(INDEX('Validasi Vendor'!$J$5:$J$505,MATCH(C865,'Validasi Vendor'!$C$5:$C$505,0)),"Belum terdaftar"))</f>
        <v/>
      </c>
      <c r="T865" s="35" t="str">
        <f aca="false">IF(E865="","",IF(L865&lt;&gt;"",IF(EOMONTH(L865,0)&gt;P865,"Dikreditkan lewat batas: periksa","Sudah dikreditkan"),IF(S865&lt;&gt;"Boleh diproses","Titik 1: periksa status vendor",IF(OR(I865&lt;&gt;"Cocok",J865&lt;&gt;"Valid"),"Titik 3: faktur bermasalah",IF(K865="Ya","Titik 2: periksa pembebanan biaya",IF(Q865&lt;0,"Titik 2: lewat batas kredit",IF(Q865&lt;=Parameter!$B$6,"Titik 2: segera kreditkan","Siap dikreditkan")))))))</f>
        <v/>
      </c>
    </row>
    <row r="866" customFormat="false" ht="15" hidden="false" customHeight="false" outlineLevel="0" collapsed="false">
      <c r="A866" s="27"/>
      <c r="B866" s="27"/>
      <c r="C866" s="28"/>
      <c r="D866" s="28"/>
      <c r="E866" s="29"/>
      <c r="F866" s="27"/>
      <c r="G866" s="30"/>
      <c r="H866" s="30"/>
      <c r="I866" s="27"/>
      <c r="J866" s="27"/>
      <c r="K866" s="27"/>
      <c r="L866" s="29"/>
      <c r="M866" s="27"/>
      <c r="N866" s="31" t="str">
        <f aca="false">IF(E866="","",EOMONTH(E866,0))</f>
        <v/>
      </c>
      <c r="O866" s="32" t="str">
        <f aca="false">IF(E866="","",EOMONTH(E866,0)+Parameter!$B$5)</f>
        <v/>
      </c>
      <c r="P866" s="32" t="str">
        <f aca="false">IF(E866="","",EOMONTH(E866,Parameter!$B$4))</f>
        <v/>
      </c>
      <c r="Q866" s="33" t="str">
        <f aca="false">IF(OR(E866="",L866&lt;&gt;""),"",P866-Parameter!$B$9)</f>
        <v/>
      </c>
      <c r="R866" s="34" t="str">
        <f aca="false">IF(OR(G866="",G866=0,H866=""),"",H866/G866)</f>
        <v/>
      </c>
      <c r="S866" s="35" t="str">
        <f aca="false">IF(C866="","",IFERROR(INDEX('Validasi Vendor'!$J$5:$J$505,MATCH(C866,'Validasi Vendor'!$C$5:$C$505,0)),"Belum terdaftar"))</f>
        <v/>
      </c>
      <c r="T866" s="35" t="str">
        <f aca="false">IF(E866="","",IF(L866&lt;&gt;"",IF(EOMONTH(L866,0)&gt;P866,"Dikreditkan lewat batas: periksa","Sudah dikreditkan"),IF(S866&lt;&gt;"Boleh diproses","Titik 1: periksa status vendor",IF(OR(I866&lt;&gt;"Cocok",J866&lt;&gt;"Valid"),"Titik 3: faktur bermasalah",IF(K866="Ya","Titik 2: periksa pembebanan biaya",IF(Q866&lt;0,"Titik 2: lewat batas kredit",IF(Q866&lt;=Parameter!$B$6,"Titik 2: segera kreditkan","Siap dikreditkan")))))))</f>
        <v/>
      </c>
    </row>
    <row r="867" customFormat="false" ht="15" hidden="false" customHeight="false" outlineLevel="0" collapsed="false">
      <c r="A867" s="27"/>
      <c r="B867" s="27"/>
      <c r="C867" s="28"/>
      <c r="D867" s="28"/>
      <c r="E867" s="29"/>
      <c r="F867" s="27"/>
      <c r="G867" s="30"/>
      <c r="H867" s="30"/>
      <c r="I867" s="27"/>
      <c r="J867" s="27"/>
      <c r="K867" s="27"/>
      <c r="L867" s="29"/>
      <c r="M867" s="27"/>
      <c r="N867" s="31" t="str">
        <f aca="false">IF(E867="","",EOMONTH(E867,0))</f>
        <v/>
      </c>
      <c r="O867" s="32" t="str">
        <f aca="false">IF(E867="","",EOMONTH(E867,0)+Parameter!$B$5)</f>
        <v/>
      </c>
      <c r="P867" s="32" t="str">
        <f aca="false">IF(E867="","",EOMONTH(E867,Parameter!$B$4))</f>
        <v/>
      </c>
      <c r="Q867" s="33" t="str">
        <f aca="false">IF(OR(E867="",L867&lt;&gt;""),"",P867-Parameter!$B$9)</f>
        <v/>
      </c>
      <c r="R867" s="34" t="str">
        <f aca="false">IF(OR(G867="",G867=0,H867=""),"",H867/G867)</f>
        <v/>
      </c>
      <c r="S867" s="35" t="str">
        <f aca="false">IF(C867="","",IFERROR(INDEX('Validasi Vendor'!$J$5:$J$505,MATCH(C867,'Validasi Vendor'!$C$5:$C$505,0)),"Belum terdaftar"))</f>
        <v/>
      </c>
      <c r="T867" s="35" t="str">
        <f aca="false">IF(E867="","",IF(L867&lt;&gt;"",IF(EOMONTH(L867,0)&gt;P867,"Dikreditkan lewat batas: periksa","Sudah dikreditkan"),IF(S867&lt;&gt;"Boleh diproses","Titik 1: periksa status vendor",IF(OR(I867&lt;&gt;"Cocok",J867&lt;&gt;"Valid"),"Titik 3: faktur bermasalah",IF(K867="Ya","Titik 2: periksa pembebanan biaya",IF(Q867&lt;0,"Titik 2: lewat batas kredit",IF(Q867&lt;=Parameter!$B$6,"Titik 2: segera kreditkan","Siap dikreditkan")))))))</f>
        <v/>
      </c>
    </row>
    <row r="868" customFormat="false" ht="15" hidden="false" customHeight="false" outlineLevel="0" collapsed="false">
      <c r="A868" s="27"/>
      <c r="B868" s="27"/>
      <c r="C868" s="28"/>
      <c r="D868" s="28"/>
      <c r="E868" s="29"/>
      <c r="F868" s="27"/>
      <c r="G868" s="30"/>
      <c r="H868" s="30"/>
      <c r="I868" s="27"/>
      <c r="J868" s="27"/>
      <c r="K868" s="27"/>
      <c r="L868" s="29"/>
      <c r="M868" s="27"/>
      <c r="N868" s="31" t="str">
        <f aca="false">IF(E868="","",EOMONTH(E868,0))</f>
        <v/>
      </c>
      <c r="O868" s="32" t="str">
        <f aca="false">IF(E868="","",EOMONTH(E868,0)+Parameter!$B$5)</f>
        <v/>
      </c>
      <c r="P868" s="32" t="str">
        <f aca="false">IF(E868="","",EOMONTH(E868,Parameter!$B$4))</f>
        <v/>
      </c>
      <c r="Q868" s="33" t="str">
        <f aca="false">IF(OR(E868="",L868&lt;&gt;""),"",P868-Parameter!$B$9)</f>
        <v/>
      </c>
      <c r="R868" s="34" t="str">
        <f aca="false">IF(OR(G868="",G868=0,H868=""),"",H868/G868)</f>
        <v/>
      </c>
      <c r="S868" s="35" t="str">
        <f aca="false">IF(C868="","",IFERROR(INDEX('Validasi Vendor'!$J$5:$J$505,MATCH(C868,'Validasi Vendor'!$C$5:$C$505,0)),"Belum terdaftar"))</f>
        <v/>
      </c>
      <c r="T868" s="35" t="str">
        <f aca="false">IF(E868="","",IF(L868&lt;&gt;"",IF(EOMONTH(L868,0)&gt;P868,"Dikreditkan lewat batas: periksa","Sudah dikreditkan"),IF(S868&lt;&gt;"Boleh diproses","Titik 1: periksa status vendor",IF(OR(I868&lt;&gt;"Cocok",J868&lt;&gt;"Valid"),"Titik 3: faktur bermasalah",IF(K868="Ya","Titik 2: periksa pembebanan biaya",IF(Q868&lt;0,"Titik 2: lewat batas kredit",IF(Q868&lt;=Parameter!$B$6,"Titik 2: segera kreditkan","Siap dikreditkan")))))))</f>
        <v/>
      </c>
    </row>
    <row r="869" customFormat="false" ht="15" hidden="false" customHeight="false" outlineLevel="0" collapsed="false">
      <c r="A869" s="27"/>
      <c r="B869" s="27"/>
      <c r="C869" s="28"/>
      <c r="D869" s="28"/>
      <c r="E869" s="29"/>
      <c r="F869" s="27"/>
      <c r="G869" s="30"/>
      <c r="H869" s="30"/>
      <c r="I869" s="27"/>
      <c r="J869" s="27"/>
      <c r="K869" s="27"/>
      <c r="L869" s="29"/>
      <c r="M869" s="27"/>
      <c r="N869" s="31" t="str">
        <f aca="false">IF(E869="","",EOMONTH(E869,0))</f>
        <v/>
      </c>
      <c r="O869" s="32" t="str">
        <f aca="false">IF(E869="","",EOMONTH(E869,0)+Parameter!$B$5)</f>
        <v/>
      </c>
      <c r="P869" s="32" t="str">
        <f aca="false">IF(E869="","",EOMONTH(E869,Parameter!$B$4))</f>
        <v/>
      </c>
      <c r="Q869" s="33" t="str">
        <f aca="false">IF(OR(E869="",L869&lt;&gt;""),"",P869-Parameter!$B$9)</f>
        <v/>
      </c>
      <c r="R869" s="34" t="str">
        <f aca="false">IF(OR(G869="",G869=0,H869=""),"",H869/G869)</f>
        <v/>
      </c>
      <c r="S869" s="35" t="str">
        <f aca="false">IF(C869="","",IFERROR(INDEX('Validasi Vendor'!$J$5:$J$505,MATCH(C869,'Validasi Vendor'!$C$5:$C$505,0)),"Belum terdaftar"))</f>
        <v/>
      </c>
      <c r="T869" s="35" t="str">
        <f aca="false">IF(E869="","",IF(L869&lt;&gt;"",IF(EOMONTH(L869,0)&gt;P869,"Dikreditkan lewat batas: periksa","Sudah dikreditkan"),IF(S869&lt;&gt;"Boleh diproses","Titik 1: periksa status vendor",IF(OR(I869&lt;&gt;"Cocok",J869&lt;&gt;"Valid"),"Titik 3: faktur bermasalah",IF(K869="Ya","Titik 2: periksa pembebanan biaya",IF(Q869&lt;0,"Titik 2: lewat batas kredit",IF(Q869&lt;=Parameter!$B$6,"Titik 2: segera kreditkan","Siap dikreditkan")))))))</f>
        <v/>
      </c>
    </row>
    <row r="870" customFormat="false" ht="15" hidden="false" customHeight="false" outlineLevel="0" collapsed="false">
      <c r="A870" s="27"/>
      <c r="B870" s="27"/>
      <c r="C870" s="28"/>
      <c r="D870" s="28"/>
      <c r="E870" s="29"/>
      <c r="F870" s="27"/>
      <c r="G870" s="30"/>
      <c r="H870" s="30"/>
      <c r="I870" s="27"/>
      <c r="J870" s="27"/>
      <c r="K870" s="27"/>
      <c r="L870" s="29"/>
      <c r="M870" s="27"/>
      <c r="N870" s="31" t="str">
        <f aca="false">IF(E870="","",EOMONTH(E870,0))</f>
        <v/>
      </c>
      <c r="O870" s="32" t="str">
        <f aca="false">IF(E870="","",EOMONTH(E870,0)+Parameter!$B$5)</f>
        <v/>
      </c>
      <c r="P870" s="32" t="str">
        <f aca="false">IF(E870="","",EOMONTH(E870,Parameter!$B$4))</f>
        <v/>
      </c>
      <c r="Q870" s="33" t="str">
        <f aca="false">IF(OR(E870="",L870&lt;&gt;""),"",P870-Parameter!$B$9)</f>
        <v/>
      </c>
      <c r="R870" s="34" t="str">
        <f aca="false">IF(OR(G870="",G870=0,H870=""),"",H870/G870)</f>
        <v/>
      </c>
      <c r="S870" s="35" t="str">
        <f aca="false">IF(C870="","",IFERROR(INDEX('Validasi Vendor'!$J$5:$J$505,MATCH(C870,'Validasi Vendor'!$C$5:$C$505,0)),"Belum terdaftar"))</f>
        <v/>
      </c>
      <c r="T870" s="35" t="str">
        <f aca="false">IF(E870="","",IF(L870&lt;&gt;"",IF(EOMONTH(L870,0)&gt;P870,"Dikreditkan lewat batas: periksa","Sudah dikreditkan"),IF(S870&lt;&gt;"Boleh diproses","Titik 1: periksa status vendor",IF(OR(I870&lt;&gt;"Cocok",J870&lt;&gt;"Valid"),"Titik 3: faktur bermasalah",IF(K870="Ya","Titik 2: periksa pembebanan biaya",IF(Q870&lt;0,"Titik 2: lewat batas kredit",IF(Q870&lt;=Parameter!$B$6,"Titik 2: segera kreditkan","Siap dikreditkan")))))))</f>
        <v/>
      </c>
    </row>
    <row r="871" customFormat="false" ht="15" hidden="false" customHeight="false" outlineLevel="0" collapsed="false">
      <c r="A871" s="27"/>
      <c r="B871" s="27"/>
      <c r="C871" s="28"/>
      <c r="D871" s="28"/>
      <c r="E871" s="29"/>
      <c r="F871" s="27"/>
      <c r="G871" s="30"/>
      <c r="H871" s="30"/>
      <c r="I871" s="27"/>
      <c r="J871" s="27"/>
      <c r="K871" s="27"/>
      <c r="L871" s="29"/>
      <c r="M871" s="27"/>
      <c r="N871" s="31" t="str">
        <f aca="false">IF(E871="","",EOMONTH(E871,0))</f>
        <v/>
      </c>
      <c r="O871" s="32" t="str">
        <f aca="false">IF(E871="","",EOMONTH(E871,0)+Parameter!$B$5)</f>
        <v/>
      </c>
      <c r="P871" s="32" t="str">
        <f aca="false">IF(E871="","",EOMONTH(E871,Parameter!$B$4))</f>
        <v/>
      </c>
      <c r="Q871" s="33" t="str">
        <f aca="false">IF(OR(E871="",L871&lt;&gt;""),"",P871-Parameter!$B$9)</f>
        <v/>
      </c>
      <c r="R871" s="34" t="str">
        <f aca="false">IF(OR(G871="",G871=0,H871=""),"",H871/G871)</f>
        <v/>
      </c>
      <c r="S871" s="35" t="str">
        <f aca="false">IF(C871="","",IFERROR(INDEX('Validasi Vendor'!$J$5:$J$505,MATCH(C871,'Validasi Vendor'!$C$5:$C$505,0)),"Belum terdaftar"))</f>
        <v/>
      </c>
      <c r="T871" s="35" t="str">
        <f aca="false">IF(E871="","",IF(L871&lt;&gt;"",IF(EOMONTH(L871,0)&gt;P871,"Dikreditkan lewat batas: periksa","Sudah dikreditkan"),IF(S871&lt;&gt;"Boleh diproses","Titik 1: periksa status vendor",IF(OR(I871&lt;&gt;"Cocok",J871&lt;&gt;"Valid"),"Titik 3: faktur bermasalah",IF(K871="Ya","Titik 2: periksa pembebanan biaya",IF(Q871&lt;0,"Titik 2: lewat batas kredit",IF(Q871&lt;=Parameter!$B$6,"Titik 2: segera kreditkan","Siap dikreditkan")))))))</f>
        <v/>
      </c>
    </row>
    <row r="872" customFormat="false" ht="15" hidden="false" customHeight="false" outlineLevel="0" collapsed="false">
      <c r="A872" s="27"/>
      <c r="B872" s="27"/>
      <c r="C872" s="28"/>
      <c r="D872" s="28"/>
      <c r="E872" s="29"/>
      <c r="F872" s="27"/>
      <c r="G872" s="30"/>
      <c r="H872" s="30"/>
      <c r="I872" s="27"/>
      <c r="J872" s="27"/>
      <c r="K872" s="27"/>
      <c r="L872" s="29"/>
      <c r="M872" s="27"/>
      <c r="N872" s="31" t="str">
        <f aca="false">IF(E872="","",EOMONTH(E872,0))</f>
        <v/>
      </c>
      <c r="O872" s="32" t="str">
        <f aca="false">IF(E872="","",EOMONTH(E872,0)+Parameter!$B$5)</f>
        <v/>
      </c>
      <c r="P872" s="32" t="str">
        <f aca="false">IF(E872="","",EOMONTH(E872,Parameter!$B$4))</f>
        <v/>
      </c>
      <c r="Q872" s="33" t="str">
        <f aca="false">IF(OR(E872="",L872&lt;&gt;""),"",P872-Parameter!$B$9)</f>
        <v/>
      </c>
      <c r="R872" s="34" t="str">
        <f aca="false">IF(OR(G872="",G872=0,H872=""),"",H872/G872)</f>
        <v/>
      </c>
      <c r="S872" s="35" t="str">
        <f aca="false">IF(C872="","",IFERROR(INDEX('Validasi Vendor'!$J$5:$J$505,MATCH(C872,'Validasi Vendor'!$C$5:$C$505,0)),"Belum terdaftar"))</f>
        <v/>
      </c>
      <c r="T872" s="35" t="str">
        <f aca="false">IF(E872="","",IF(L872&lt;&gt;"",IF(EOMONTH(L872,0)&gt;P872,"Dikreditkan lewat batas: periksa","Sudah dikreditkan"),IF(S872&lt;&gt;"Boleh diproses","Titik 1: periksa status vendor",IF(OR(I872&lt;&gt;"Cocok",J872&lt;&gt;"Valid"),"Titik 3: faktur bermasalah",IF(K872="Ya","Titik 2: periksa pembebanan biaya",IF(Q872&lt;0,"Titik 2: lewat batas kredit",IF(Q872&lt;=Parameter!$B$6,"Titik 2: segera kreditkan","Siap dikreditkan")))))))</f>
        <v/>
      </c>
    </row>
    <row r="873" customFormat="false" ht="15" hidden="false" customHeight="false" outlineLevel="0" collapsed="false">
      <c r="A873" s="27"/>
      <c r="B873" s="27"/>
      <c r="C873" s="28"/>
      <c r="D873" s="28"/>
      <c r="E873" s="29"/>
      <c r="F873" s="27"/>
      <c r="G873" s="30"/>
      <c r="H873" s="30"/>
      <c r="I873" s="27"/>
      <c r="J873" s="27"/>
      <c r="K873" s="27"/>
      <c r="L873" s="29"/>
      <c r="M873" s="27"/>
      <c r="N873" s="31" t="str">
        <f aca="false">IF(E873="","",EOMONTH(E873,0))</f>
        <v/>
      </c>
      <c r="O873" s="32" t="str">
        <f aca="false">IF(E873="","",EOMONTH(E873,0)+Parameter!$B$5)</f>
        <v/>
      </c>
      <c r="P873" s="32" t="str">
        <f aca="false">IF(E873="","",EOMONTH(E873,Parameter!$B$4))</f>
        <v/>
      </c>
      <c r="Q873" s="33" t="str">
        <f aca="false">IF(OR(E873="",L873&lt;&gt;""),"",P873-Parameter!$B$9)</f>
        <v/>
      </c>
      <c r="R873" s="34" t="str">
        <f aca="false">IF(OR(G873="",G873=0,H873=""),"",H873/G873)</f>
        <v/>
      </c>
      <c r="S873" s="35" t="str">
        <f aca="false">IF(C873="","",IFERROR(INDEX('Validasi Vendor'!$J$5:$J$505,MATCH(C873,'Validasi Vendor'!$C$5:$C$505,0)),"Belum terdaftar"))</f>
        <v/>
      </c>
      <c r="T873" s="35" t="str">
        <f aca="false">IF(E873="","",IF(L873&lt;&gt;"",IF(EOMONTH(L873,0)&gt;P873,"Dikreditkan lewat batas: periksa","Sudah dikreditkan"),IF(S873&lt;&gt;"Boleh diproses","Titik 1: periksa status vendor",IF(OR(I873&lt;&gt;"Cocok",J873&lt;&gt;"Valid"),"Titik 3: faktur bermasalah",IF(K873="Ya","Titik 2: periksa pembebanan biaya",IF(Q873&lt;0,"Titik 2: lewat batas kredit",IF(Q873&lt;=Parameter!$B$6,"Titik 2: segera kreditkan","Siap dikreditkan")))))))</f>
        <v/>
      </c>
    </row>
    <row r="874" customFormat="false" ht="15" hidden="false" customHeight="false" outlineLevel="0" collapsed="false">
      <c r="A874" s="27"/>
      <c r="B874" s="27"/>
      <c r="C874" s="28"/>
      <c r="D874" s="28"/>
      <c r="E874" s="29"/>
      <c r="F874" s="27"/>
      <c r="G874" s="30"/>
      <c r="H874" s="30"/>
      <c r="I874" s="27"/>
      <c r="J874" s="27"/>
      <c r="K874" s="27"/>
      <c r="L874" s="29"/>
      <c r="M874" s="27"/>
      <c r="N874" s="31" t="str">
        <f aca="false">IF(E874="","",EOMONTH(E874,0))</f>
        <v/>
      </c>
      <c r="O874" s="32" t="str">
        <f aca="false">IF(E874="","",EOMONTH(E874,0)+Parameter!$B$5)</f>
        <v/>
      </c>
      <c r="P874" s="32" t="str">
        <f aca="false">IF(E874="","",EOMONTH(E874,Parameter!$B$4))</f>
        <v/>
      </c>
      <c r="Q874" s="33" t="str">
        <f aca="false">IF(OR(E874="",L874&lt;&gt;""),"",P874-Parameter!$B$9)</f>
        <v/>
      </c>
      <c r="R874" s="34" t="str">
        <f aca="false">IF(OR(G874="",G874=0,H874=""),"",H874/G874)</f>
        <v/>
      </c>
      <c r="S874" s="35" t="str">
        <f aca="false">IF(C874="","",IFERROR(INDEX('Validasi Vendor'!$J$5:$J$505,MATCH(C874,'Validasi Vendor'!$C$5:$C$505,0)),"Belum terdaftar"))</f>
        <v/>
      </c>
      <c r="T874" s="35" t="str">
        <f aca="false">IF(E874="","",IF(L874&lt;&gt;"",IF(EOMONTH(L874,0)&gt;P874,"Dikreditkan lewat batas: periksa","Sudah dikreditkan"),IF(S874&lt;&gt;"Boleh diproses","Titik 1: periksa status vendor",IF(OR(I874&lt;&gt;"Cocok",J874&lt;&gt;"Valid"),"Titik 3: faktur bermasalah",IF(K874="Ya","Titik 2: periksa pembebanan biaya",IF(Q874&lt;0,"Titik 2: lewat batas kredit",IF(Q874&lt;=Parameter!$B$6,"Titik 2: segera kreditkan","Siap dikreditkan")))))))</f>
        <v/>
      </c>
    </row>
    <row r="875" customFormat="false" ht="15" hidden="false" customHeight="false" outlineLevel="0" collapsed="false">
      <c r="A875" s="27"/>
      <c r="B875" s="27"/>
      <c r="C875" s="28"/>
      <c r="D875" s="28"/>
      <c r="E875" s="29"/>
      <c r="F875" s="27"/>
      <c r="G875" s="30"/>
      <c r="H875" s="30"/>
      <c r="I875" s="27"/>
      <c r="J875" s="27"/>
      <c r="K875" s="27"/>
      <c r="L875" s="29"/>
      <c r="M875" s="27"/>
      <c r="N875" s="31" t="str">
        <f aca="false">IF(E875="","",EOMONTH(E875,0))</f>
        <v/>
      </c>
      <c r="O875" s="32" t="str">
        <f aca="false">IF(E875="","",EOMONTH(E875,0)+Parameter!$B$5)</f>
        <v/>
      </c>
      <c r="P875" s="32" t="str">
        <f aca="false">IF(E875="","",EOMONTH(E875,Parameter!$B$4))</f>
        <v/>
      </c>
      <c r="Q875" s="33" t="str">
        <f aca="false">IF(OR(E875="",L875&lt;&gt;""),"",P875-Parameter!$B$9)</f>
        <v/>
      </c>
      <c r="R875" s="34" t="str">
        <f aca="false">IF(OR(G875="",G875=0,H875=""),"",H875/G875)</f>
        <v/>
      </c>
      <c r="S875" s="35" t="str">
        <f aca="false">IF(C875="","",IFERROR(INDEX('Validasi Vendor'!$J$5:$J$505,MATCH(C875,'Validasi Vendor'!$C$5:$C$505,0)),"Belum terdaftar"))</f>
        <v/>
      </c>
      <c r="T875" s="35" t="str">
        <f aca="false">IF(E875="","",IF(L875&lt;&gt;"",IF(EOMONTH(L875,0)&gt;P875,"Dikreditkan lewat batas: periksa","Sudah dikreditkan"),IF(S875&lt;&gt;"Boleh diproses","Titik 1: periksa status vendor",IF(OR(I875&lt;&gt;"Cocok",J875&lt;&gt;"Valid"),"Titik 3: faktur bermasalah",IF(K875="Ya","Titik 2: periksa pembebanan biaya",IF(Q875&lt;0,"Titik 2: lewat batas kredit",IF(Q875&lt;=Parameter!$B$6,"Titik 2: segera kreditkan","Siap dikreditkan")))))))</f>
        <v/>
      </c>
    </row>
    <row r="876" customFormat="false" ht="15" hidden="false" customHeight="false" outlineLevel="0" collapsed="false">
      <c r="A876" s="27"/>
      <c r="B876" s="27"/>
      <c r="C876" s="28"/>
      <c r="D876" s="28"/>
      <c r="E876" s="29"/>
      <c r="F876" s="27"/>
      <c r="G876" s="30"/>
      <c r="H876" s="30"/>
      <c r="I876" s="27"/>
      <c r="J876" s="27"/>
      <c r="K876" s="27"/>
      <c r="L876" s="29"/>
      <c r="M876" s="27"/>
      <c r="N876" s="31" t="str">
        <f aca="false">IF(E876="","",EOMONTH(E876,0))</f>
        <v/>
      </c>
      <c r="O876" s="32" t="str">
        <f aca="false">IF(E876="","",EOMONTH(E876,0)+Parameter!$B$5)</f>
        <v/>
      </c>
      <c r="P876" s="32" t="str">
        <f aca="false">IF(E876="","",EOMONTH(E876,Parameter!$B$4))</f>
        <v/>
      </c>
      <c r="Q876" s="33" t="str">
        <f aca="false">IF(OR(E876="",L876&lt;&gt;""),"",P876-Parameter!$B$9)</f>
        <v/>
      </c>
      <c r="R876" s="34" t="str">
        <f aca="false">IF(OR(G876="",G876=0,H876=""),"",H876/G876)</f>
        <v/>
      </c>
      <c r="S876" s="35" t="str">
        <f aca="false">IF(C876="","",IFERROR(INDEX('Validasi Vendor'!$J$5:$J$505,MATCH(C876,'Validasi Vendor'!$C$5:$C$505,0)),"Belum terdaftar"))</f>
        <v/>
      </c>
      <c r="T876" s="35" t="str">
        <f aca="false">IF(E876="","",IF(L876&lt;&gt;"",IF(EOMONTH(L876,0)&gt;P876,"Dikreditkan lewat batas: periksa","Sudah dikreditkan"),IF(S876&lt;&gt;"Boleh diproses","Titik 1: periksa status vendor",IF(OR(I876&lt;&gt;"Cocok",J876&lt;&gt;"Valid"),"Titik 3: faktur bermasalah",IF(K876="Ya","Titik 2: periksa pembebanan biaya",IF(Q876&lt;0,"Titik 2: lewat batas kredit",IF(Q876&lt;=Parameter!$B$6,"Titik 2: segera kreditkan","Siap dikreditkan")))))))</f>
        <v/>
      </c>
    </row>
    <row r="877" customFormat="false" ht="15" hidden="false" customHeight="false" outlineLevel="0" collapsed="false">
      <c r="A877" s="27"/>
      <c r="B877" s="27"/>
      <c r="C877" s="28"/>
      <c r="D877" s="28"/>
      <c r="E877" s="29"/>
      <c r="F877" s="27"/>
      <c r="G877" s="30"/>
      <c r="H877" s="30"/>
      <c r="I877" s="27"/>
      <c r="J877" s="27"/>
      <c r="K877" s="27"/>
      <c r="L877" s="29"/>
      <c r="M877" s="27"/>
      <c r="N877" s="31" t="str">
        <f aca="false">IF(E877="","",EOMONTH(E877,0))</f>
        <v/>
      </c>
      <c r="O877" s="32" t="str">
        <f aca="false">IF(E877="","",EOMONTH(E877,0)+Parameter!$B$5)</f>
        <v/>
      </c>
      <c r="P877" s="32" t="str">
        <f aca="false">IF(E877="","",EOMONTH(E877,Parameter!$B$4))</f>
        <v/>
      </c>
      <c r="Q877" s="33" t="str">
        <f aca="false">IF(OR(E877="",L877&lt;&gt;""),"",P877-Parameter!$B$9)</f>
        <v/>
      </c>
      <c r="R877" s="34" t="str">
        <f aca="false">IF(OR(G877="",G877=0,H877=""),"",H877/G877)</f>
        <v/>
      </c>
      <c r="S877" s="35" t="str">
        <f aca="false">IF(C877="","",IFERROR(INDEX('Validasi Vendor'!$J$5:$J$505,MATCH(C877,'Validasi Vendor'!$C$5:$C$505,0)),"Belum terdaftar"))</f>
        <v/>
      </c>
      <c r="T877" s="35" t="str">
        <f aca="false">IF(E877="","",IF(L877&lt;&gt;"",IF(EOMONTH(L877,0)&gt;P877,"Dikreditkan lewat batas: periksa","Sudah dikreditkan"),IF(S877&lt;&gt;"Boleh diproses","Titik 1: periksa status vendor",IF(OR(I877&lt;&gt;"Cocok",J877&lt;&gt;"Valid"),"Titik 3: faktur bermasalah",IF(K877="Ya","Titik 2: periksa pembebanan biaya",IF(Q877&lt;0,"Titik 2: lewat batas kredit",IF(Q877&lt;=Parameter!$B$6,"Titik 2: segera kreditkan","Siap dikreditkan")))))))</f>
        <v/>
      </c>
    </row>
    <row r="878" customFormat="false" ht="15" hidden="false" customHeight="false" outlineLevel="0" collapsed="false">
      <c r="A878" s="27"/>
      <c r="B878" s="27"/>
      <c r="C878" s="28"/>
      <c r="D878" s="28"/>
      <c r="E878" s="29"/>
      <c r="F878" s="27"/>
      <c r="G878" s="30"/>
      <c r="H878" s="30"/>
      <c r="I878" s="27"/>
      <c r="J878" s="27"/>
      <c r="K878" s="27"/>
      <c r="L878" s="29"/>
      <c r="M878" s="27"/>
      <c r="N878" s="31" t="str">
        <f aca="false">IF(E878="","",EOMONTH(E878,0))</f>
        <v/>
      </c>
      <c r="O878" s="32" t="str">
        <f aca="false">IF(E878="","",EOMONTH(E878,0)+Parameter!$B$5)</f>
        <v/>
      </c>
      <c r="P878" s="32" t="str">
        <f aca="false">IF(E878="","",EOMONTH(E878,Parameter!$B$4))</f>
        <v/>
      </c>
      <c r="Q878" s="33" t="str">
        <f aca="false">IF(OR(E878="",L878&lt;&gt;""),"",P878-Parameter!$B$9)</f>
        <v/>
      </c>
      <c r="R878" s="34" t="str">
        <f aca="false">IF(OR(G878="",G878=0,H878=""),"",H878/G878)</f>
        <v/>
      </c>
      <c r="S878" s="35" t="str">
        <f aca="false">IF(C878="","",IFERROR(INDEX('Validasi Vendor'!$J$5:$J$505,MATCH(C878,'Validasi Vendor'!$C$5:$C$505,0)),"Belum terdaftar"))</f>
        <v/>
      </c>
      <c r="T878" s="35" t="str">
        <f aca="false">IF(E878="","",IF(L878&lt;&gt;"",IF(EOMONTH(L878,0)&gt;P878,"Dikreditkan lewat batas: periksa","Sudah dikreditkan"),IF(S878&lt;&gt;"Boleh diproses","Titik 1: periksa status vendor",IF(OR(I878&lt;&gt;"Cocok",J878&lt;&gt;"Valid"),"Titik 3: faktur bermasalah",IF(K878="Ya","Titik 2: periksa pembebanan biaya",IF(Q878&lt;0,"Titik 2: lewat batas kredit",IF(Q878&lt;=Parameter!$B$6,"Titik 2: segera kreditkan","Siap dikreditkan")))))))</f>
        <v/>
      </c>
    </row>
    <row r="879" customFormat="false" ht="15" hidden="false" customHeight="false" outlineLevel="0" collapsed="false">
      <c r="A879" s="27"/>
      <c r="B879" s="27"/>
      <c r="C879" s="28"/>
      <c r="D879" s="28"/>
      <c r="E879" s="29"/>
      <c r="F879" s="27"/>
      <c r="G879" s="30"/>
      <c r="H879" s="30"/>
      <c r="I879" s="27"/>
      <c r="J879" s="27"/>
      <c r="K879" s="27"/>
      <c r="L879" s="29"/>
      <c r="M879" s="27"/>
      <c r="N879" s="31" t="str">
        <f aca="false">IF(E879="","",EOMONTH(E879,0))</f>
        <v/>
      </c>
      <c r="O879" s="32" t="str">
        <f aca="false">IF(E879="","",EOMONTH(E879,0)+Parameter!$B$5)</f>
        <v/>
      </c>
      <c r="P879" s="32" t="str">
        <f aca="false">IF(E879="","",EOMONTH(E879,Parameter!$B$4))</f>
        <v/>
      </c>
      <c r="Q879" s="33" t="str">
        <f aca="false">IF(OR(E879="",L879&lt;&gt;""),"",P879-Parameter!$B$9)</f>
        <v/>
      </c>
      <c r="R879" s="34" t="str">
        <f aca="false">IF(OR(G879="",G879=0,H879=""),"",H879/G879)</f>
        <v/>
      </c>
      <c r="S879" s="35" t="str">
        <f aca="false">IF(C879="","",IFERROR(INDEX('Validasi Vendor'!$J$5:$J$505,MATCH(C879,'Validasi Vendor'!$C$5:$C$505,0)),"Belum terdaftar"))</f>
        <v/>
      </c>
      <c r="T879" s="35" t="str">
        <f aca="false">IF(E879="","",IF(L879&lt;&gt;"",IF(EOMONTH(L879,0)&gt;P879,"Dikreditkan lewat batas: periksa","Sudah dikreditkan"),IF(S879&lt;&gt;"Boleh diproses","Titik 1: periksa status vendor",IF(OR(I879&lt;&gt;"Cocok",J879&lt;&gt;"Valid"),"Titik 3: faktur bermasalah",IF(K879="Ya","Titik 2: periksa pembebanan biaya",IF(Q879&lt;0,"Titik 2: lewat batas kredit",IF(Q879&lt;=Parameter!$B$6,"Titik 2: segera kreditkan","Siap dikreditkan")))))))</f>
        <v/>
      </c>
    </row>
    <row r="880" customFormat="false" ht="15" hidden="false" customHeight="false" outlineLevel="0" collapsed="false">
      <c r="A880" s="27"/>
      <c r="B880" s="27"/>
      <c r="C880" s="28"/>
      <c r="D880" s="28"/>
      <c r="E880" s="29"/>
      <c r="F880" s="27"/>
      <c r="G880" s="30"/>
      <c r="H880" s="30"/>
      <c r="I880" s="27"/>
      <c r="J880" s="27"/>
      <c r="K880" s="27"/>
      <c r="L880" s="29"/>
      <c r="M880" s="27"/>
      <c r="N880" s="31" t="str">
        <f aca="false">IF(E880="","",EOMONTH(E880,0))</f>
        <v/>
      </c>
      <c r="O880" s="32" t="str">
        <f aca="false">IF(E880="","",EOMONTH(E880,0)+Parameter!$B$5)</f>
        <v/>
      </c>
      <c r="P880" s="32" t="str">
        <f aca="false">IF(E880="","",EOMONTH(E880,Parameter!$B$4))</f>
        <v/>
      </c>
      <c r="Q880" s="33" t="str">
        <f aca="false">IF(OR(E880="",L880&lt;&gt;""),"",P880-Parameter!$B$9)</f>
        <v/>
      </c>
      <c r="R880" s="34" t="str">
        <f aca="false">IF(OR(G880="",G880=0,H880=""),"",H880/G880)</f>
        <v/>
      </c>
      <c r="S880" s="35" t="str">
        <f aca="false">IF(C880="","",IFERROR(INDEX('Validasi Vendor'!$J$5:$J$505,MATCH(C880,'Validasi Vendor'!$C$5:$C$505,0)),"Belum terdaftar"))</f>
        <v/>
      </c>
      <c r="T880" s="35" t="str">
        <f aca="false">IF(E880="","",IF(L880&lt;&gt;"",IF(EOMONTH(L880,0)&gt;P880,"Dikreditkan lewat batas: periksa","Sudah dikreditkan"),IF(S880&lt;&gt;"Boleh diproses","Titik 1: periksa status vendor",IF(OR(I880&lt;&gt;"Cocok",J880&lt;&gt;"Valid"),"Titik 3: faktur bermasalah",IF(K880="Ya","Titik 2: periksa pembebanan biaya",IF(Q880&lt;0,"Titik 2: lewat batas kredit",IF(Q880&lt;=Parameter!$B$6,"Titik 2: segera kreditkan","Siap dikreditkan")))))))</f>
        <v/>
      </c>
    </row>
    <row r="881" customFormat="false" ht="15" hidden="false" customHeight="false" outlineLevel="0" collapsed="false">
      <c r="A881" s="27"/>
      <c r="B881" s="27"/>
      <c r="C881" s="28"/>
      <c r="D881" s="28"/>
      <c r="E881" s="29"/>
      <c r="F881" s="27"/>
      <c r="G881" s="30"/>
      <c r="H881" s="30"/>
      <c r="I881" s="27"/>
      <c r="J881" s="27"/>
      <c r="K881" s="27"/>
      <c r="L881" s="29"/>
      <c r="M881" s="27"/>
      <c r="N881" s="31" t="str">
        <f aca="false">IF(E881="","",EOMONTH(E881,0))</f>
        <v/>
      </c>
      <c r="O881" s="32" t="str">
        <f aca="false">IF(E881="","",EOMONTH(E881,0)+Parameter!$B$5)</f>
        <v/>
      </c>
      <c r="P881" s="32" t="str">
        <f aca="false">IF(E881="","",EOMONTH(E881,Parameter!$B$4))</f>
        <v/>
      </c>
      <c r="Q881" s="33" t="str">
        <f aca="false">IF(OR(E881="",L881&lt;&gt;""),"",P881-Parameter!$B$9)</f>
        <v/>
      </c>
      <c r="R881" s="34" t="str">
        <f aca="false">IF(OR(G881="",G881=0,H881=""),"",H881/G881)</f>
        <v/>
      </c>
      <c r="S881" s="35" t="str">
        <f aca="false">IF(C881="","",IFERROR(INDEX('Validasi Vendor'!$J$5:$J$505,MATCH(C881,'Validasi Vendor'!$C$5:$C$505,0)),"Belum terdaftar"))</f>
        <v/>
      </c>
      <c r="T881" s="35" t="str">
        <f aca="false">IF(E881="","",IF(L881&lt;&gt;"",IF(EOMONTH(L881,0)&gt;P881,"Dikreditkan lewat batas: periksa","Sudah dikreditkan"),IF(S881&lt;&gt;"Boleh diproses","Titik 1: periksa status vendor",IF(OR(I881&lt;&gt;"Cocok",J881&lt;&gt;"Valid"),"Titik 3: faktur bermasalah",IF(K881="Ya","Titik 2: periksa pembebanan biaya",IF(Q881&lt;0,"Titik 2: lewat batas kredit",IF(Q881&lt;=Parameter!$B$6,"Titik 2: segera kreditkan","Siap dikreditkan")))))))</f>
        <v/>
      </c>
    </row>
    <row r="882" customFormat="false" ht="15" hidden="false" customHeight="false" outlineLevel="0" collapsed="false">
      <c r="A882" s="27"/>
      <c r="B882" s="27"/>
      <c r="C882" s="28"/>
      <c r="D882" s="28"/>
      <c r="E882" s="29"/>
      <c r="F882" s="27"/>
      <c r="G882" s="30"/>
      <c r="H882" s="30"/>
      <c r="I882" s="27"/>
      <c r="J882" s="27"/>
      <c r="K882" s="27"/>
      <c r="L882" s="29"/>
      <c r="M882" s="27"/>
      <c r="N882" s="31" t="str">
        <f aca="false">IF(E882="","",EOMONTH(E882,0))</f>
        <v/>
      </c>
      <c r="O882" s="32" t="str">
        <f aca="false">IF(E882="","",EOMONTH(E882,0)+Parameter!$B$5)</f>
        <v/>
      </c>
      <c r="P882" s="32" t="str">
        <f aca="false">IF(E882="","",EOMONTH(E882,Parameter!$B$4))</f>
        <v/>
      </c>
      <c r="Q882" s="33" t="str">
        <f aca="false">IF(OR(E882="",L882&lt;&gt;""),"",P882-Parameter!$B$9)</f>
        <v/>
      </c>
      <c r="R882" s="34" t="str">
        <f aca="false">IF(OR(G882="",G882=0,H882=""),"",H882/G882)</f>
        <v/>
      </c>
      <c r="S882" s="35" t="str">
        <f aca="false">IF(C882="","",IFERROR(INDEX('Validasi Vendor'!$J$5:$J$505,MATCH(C882,'Validasi Vendor'!$C$5:$C$505,0)),"Belum terdaftar"))</f>
        <v/>
      </c>
      <c r="T882" s="35" t="str">
        <f aca="false">IF(E882="","",IF(L882&lt;&gt;"",IF(EOMONTH(L882,0)&gt;P882,"Dikreditkan lewat batas: periksa","Sudah dikreditkan"),IF(S882&lt;&gt;"Boleh diproses","Titik 1: periksa status vendor",IF(OR(I882&lt;&gt;"Cocok",J882&lt;&gt;"Valid"),"Titik 3: faktur bermasalah",IF(K882="Ya","Titik 2: periksa pembebanan biaya",IF(Q882&lt;0,"Titik 2: lewat batas kredit",IF(Q882&lt;=Parameter!$B$6,"Titik 2: segera kreditkan","Siap dikreditkan")))))))</f>
        <v/>
      </c>
    </row>
    <row r="883" customFormat="false" ht="15" hidden="false" customHeight="false" outlineLevel="0" collapsed="false">
      <c r="A883" s="27"/>
      <c r="B883" s="27"/>
      <c r="C883" s="28"/>
      <c r="D883" s="28"/>
      <c r="E883" s="29"/>
      <c r="F883" s="27"/>
      <c r="G883" s="30"/>
      <c r="H883" s="30"/>
      <c r="I883" s="27"/>
      <c r="J883" s="27"/>
      <c r="K883" s="27"/>
      <c r="L883" s="29"/>
      <c r="M883" s="27"/>
      <c r="N883" s="31" t="str">
        <f aca="false">IF(E883="","",EOMONTH(E883,0))</f>
        <v/>
      </c>
      <c r="O883" s="32" t="str">
        <f aca="false">IF(E883="","",EOMONTH(E883,0)+Parameter!$B$5)</f>
        <v/>
      </c>
      <c r="P883" s="32" t="str">
        <f aca="false">IF(E883="","",EOMONTH(E883,Parameter!$B$4))</f>
        <v/>
      </c>
      <c r="Q883" s="33" t="str">
        <f aca="false">IF(OR(E883="",L883&lt;&gt;""),"",P883-Parameter!$B$9)</f>
        <v/>
      </c>
      <c r="R883" s="34" t="str">
        <f aca="false">IF(OR(G883="",G883=0,H883=""),"",H883/G883)</f>
        <v/>
      </c>
      <c r="S883" s="35" t="str">
        <f aca="false">IF(C883="","",IFERROR(INDEX('Validasi Vendor'!$J$5:$J$505,MATCH(C883,'Validasi Vendor'!$C$5:$C$505,0)),"Belum terdaftar"))</f>
        <v/>
      </c>
      <c r="T883" s="35" t="str">
        <f aca="false">IF(E883="","",IF(L883&lt;&gt;"",IF(EOMONTH(L883,0)&gt;P883,"Dikreditkan lewat batas: periksa","Sudah dikreditkan"),IF(S883&lt;&gt;"Boleh diproses","Titik 1: periksa status vendor",IF(OR(I883&lt;&gt;"Cocok",J883&lt;&gt;"Valid"),"Titik 3: faktur bermasalah",IF(K883="Ya","Titik 2: periksa pembebanan biaya",IF(Q883&lt;0,"Titik 2: lewat batas kredit",IF(Q883&lt;=Parameter!$B$6,"Titik 2: segera kreditkan","Siap dikreditkan")))))))</f>
        <v/>
      </c>
    </row>
    <row r="884" customFormat="false" ht="15" hidden="false" customHeight="false" outlineLevel="0" collapsed="false">
      <c r="A884" s="27"/>
      <c r="B884" s="27"/>
      <c r="C884" s="28"/>
      <c r="D884" s="28"/>
      <c r="E884" s="29"/>
      <c r="F884" s="27"/>
      <c r="G884" s="30"/>
      <c r="H884" s="30"/>
      <c r="I884" s="27"/>
      <c r="J884" s="27"/>
      <c r="K884" s="27"/>
      <c r="L884" s="29"/>
      <c r="M884" s="27"/>
      <c r="N884" s="31" t="str">
        <f aca="false">IF(E884="","",EOMONTH(E884,0))</f>
        <v/>
      </c>
      <c r="O884" s="32" t="str">
        <f aca="false">IF(E884="","",EOMONTH(E884,0)+Parameter!$B$5)</f>
        <v/>
      </c>
      <c r="P884" s="32" t="str">
        <f aca="false">IF(E884="","",EOMONTH(E884,Parameter!$B$4))</f>
        <v/>
      </c>
      <c r="Q884" s="33" t="str">
        <f aca="false">IF(OR(E884="",L884&lt;&gt;""),"",P884-Parameter!$B$9)</f>
        <v/>
      </c>
      <c r="R884" s="34" t="str">
        <f aca="false">IF(OR(G884="",G884=0,H884=""),"",H884/G884)</f>
        <v/>
      </c>
      <c r="S884" s="35" t="str">
        <f aca="false">IF(C884="","",IFERROR(INDEX('Validasi Vendor'!$J$5:$J$505,MATCH(C884,'Validasi Vendor'!$C$5:$C$505,0)),"Belum terdaftar"))</f>
        <v/>
      </c>
      <c r="T884" s="35" t="str">
        <f aca="false">IF(E884="","",IF(L884&lt;&gt;"",IF(EOMONTH(L884,0)&gt;P884,"Dikreditkan lewat batas: periksa","Sudah dikreditkan"),IF(S884&lt;&gt;"Boleh diproses","Titik 1: periksa status vendor",IF(OR(I884&lt;&gt;"Cocok",J884&lt;&gt;"Valid"),"Titik 3: faktur bermasalah",IF(K884="Ya","Titik 2: periksa pembebanan biaya",IF(Q884&lt;0,"Titik 2: lewat batas kredit",IF(Q884&lt;=Parameter!$B$6,"Titik 2: segera kreditkan","Siap dikreditkan")))))))</f>
        <v/>
      </c>
    </row>
    <row r="885" customFormat="false" ht="15" hidden="false" customHeight="false" outlineLevel="0" collapsed="false">
      <c r="A885" s="27"/>
      <c r="B885" s="27"/>
      <c r="C885" s="28"/>
      <c r="D885" s="28"/>
      <c r="E885" s="29"/>
      <c r="F885" s="27"/>
      <c r="G885" s="30"/>
      <c r="H885" s="30"/>
      <c r="I885" s="27"/>
      <c r="J885" s="27"/>
      <c r="K885" s="27"/>
      <c r="L885" s="29"/>
      <c r="M885" s="27"/>
      <c r="N885" s="31" t="str">
        <f aca="false">IF(E885="","",EOMONTH(E885,0))</f>
        <v/>
      </c>
      <c r="O885" s="32" t="str">
        <f aca="false">IF(E885="","",EOMONTH(E885,0)+Parameter!$B$5)</f>
        <v/>
      </c>
      <c r="P885" s="32" t="str">
        <f aca="false">IF(E885="","",EOMONTH(E885,Parameter!$B$4))</f>
        <v/>
      </c>
      <c r="Q885" s="33" t="str">
        <f aca="false">IF(OR(E885="",L885&lt;&gt;""),"",P885-Parameter!$B$9)</f>
        <v/>
      </c>
      <c r="R885" s="34" t="str">
        <f aca="false">IF(OR(G885="",G885=0,H885=""),"",H885/G885)</f>
        <v/>
      </c>
      <c r="S885" s="35" t="str">
        <f aca="false">IF(C885="","",IFERROR(INDEX('Validasi Vendor'!$J$5:$J$505,MATCH(C885,'Validasi Vendor'!$C$5:$C$505,0)),"Belum terdaftar"))</f>
        <v/>
      </c>
      <c r="T885" s="35" t="str">
        <f aca="false">IF(E885="","",IF(L885&lt;&gt;"",IF(EOMONTH(L885,0)&gt;P885,"Dikreditkan lewat batas: periksa","Sudah dikreditkan"),IF(S885&lt;&gt;"Boleh diproses","Titik 1: periksa status vendor",IF(OR(I885&lt;&gt;"Cocok",J885&lt;&gt;"Valid"),"Titik 3: faktur bermasalah",IF(K885="Ya","Titik 2: periksa pembebanan biaya",IF(Q885&lt;0,"Titik 2: lewat batas kredit",IF(Q885&lt;=Parameter!$B$6,"Titik 2: segera kreditkan","Siap dikreditkan")))))))</f>
        <v/>
      </c>
    </row>
    <row r="886" customFormat="false" ht="15" hidden="false" customHeight="false" outlineLevel="0" collapsed="false">
      <c r="A886" s="27"/>
      <c r="B886" s="27"/>
      <c r="C886" s="28"/>
      <c r="D886" s="28"/>
      <c r="E886" s="29"/>
      <c r="F886" s="27"/>
      <c r="G886" s="30"/>
      <c r="H886" s="30"/>
      <c r="I886" s="27"/>
      <c r="J886" s="27"/>
      <c r="K886" s="27"/>
      <c r="L886" s="29"/>
      <c r="M886" s="27"/>
      <c r="N886" s="31" t="str">
        <f aca="false">IF(E886="","",EOMONTH(E886,0))</f>
        <v/>
      </c>
      <c r="O886" s="32" t="str">
        <f aca="false">IF(E886="","",EOMONTH(E886,0)+Parameter!$B$5)</f>
        <v/>
      </c>
      <c r="P886" s="32" t="str">
        <f aca="false">IF(E886="","",EOMONTH(E886,Parameter!$B$4))</f>
        <v/>
      </c>
      <c r="Q886" s="33" t="str">
        <f aca="false">IF(OR(E886="",L886&lt;&gt;""),"",P886-Parameter!$B$9)</f>
        <v/>
      </c>
      <c r="R886" s="34" t="str">
        <f aca="false">IF(OR(G886="",G886=0,H886=""),"",H886/G886)</f>
        <v/>
      </c>
      <c r="S886" s="35" t="str">
        <f aca="false">IF(C886="","",IFERROR(INDEX('Validasi Vendor'!$J$5:$J$505,MATCH(C886,'Validasi Vendor'!$C$5:$C$505,0)),"Belum terdaftar"))</f>
        <v/>
      </c>
      <c r="T886" s="35" t="str">
        <f aca="false">IF(E886="","",IF(L886&lt;&gt;"",IF(EOMONTH(L886,0)&gt;P886,"Dikreditkan lewat batas: periksa","Sudah dikreditkan"),IF(S886&lt;&gt;"Boleh diproses","Titik 1: periksa status vendor",IF(OR(I886&lt;&gt;"Cocok",J886&lt;&gt;"Valid"),"Titik 3: faktur bermasalah",IF(K886="Ya","Titik 2: periksa pembebanan biaya",IF(Q886&lt;0,"Titik 2: lewat batas kredit",IF(Q886&lt;=Parameter!$B$6,"Titik 2: segera kreditkan","Siap dikreditkan")))))))</f>
        <v/>
      </c>
    </row>
    <row r="887" customFormat="false" ht="15" hidden="false" customHeight="false" outlineLevel="0" collapsed="false">
      <c r="A887" s="27"/>
      <c r="B887" s="27"/>
      <c r="C887" s="28"/>
      <c r="D887" s="28"/>
      <c r="E887" s="29"/>
      <c r="F887" s="27"/>
      <c r="G887" s="30"/>
      <c r="H887" s="30"/>
      <c r="I887" s="27"/>
      <c r="J887" s="27"/>
      <c r="K887" s="27"/>
      <c r="L887" s="29"/>
      <c r="M887" s="27"/>
      <c r="N887" s="31" t="str">
        <f aca="false">IF(E887="","",EOMONTH(E887,0))</f>
        <v/>
      </c>
      <c r="O887" s="32" t="str">
        <f aca="false">IF(E887="","",EOMONTH(E887,0)+Parameter!$B$5)</f>
        <v/>
      </c>
      <c r="P887" s="32" t="str">
        <f aca="false">IF(E887="","",EOMONTH(E887,Parameter!$B$4))</f>
        <v/>
      </c>
      <c r="Q887" s="33" t="str">
        <f aca="false">IF(OR(E887="",L887&lt;&gt;""),"",P887-Parameter!$B$9)</f>
        <v/>
      </c>
      <c r="R887" s="34" t="str">
        <f aca="false">IF(OR(G887="",G887=0,H887=""),"",H887/G887)</f>
        <v/>
      </c>
      <c r="S887" s="35" t="str">
        <f aca="false">IF(C887="","",IFERROR(INDEX('Validasi Vendor'!$J$5:$J$505,MATCH(C887,'Validasi Vendor'!$C$5:$C$505,0)),"Belum terdaftar"))</f>
        <v/>
      </c>
      <c r="T887" s="35" t="str">
        <f aca="false">IF(E887="","",IF(L887&lt;&gt;"",IF(EOMONTH(L887,0)&gt;P887,"Dikreditkan lewat batas: periksa","Sudah dikreditkan"),IF(S887&lt;&gt;"Boleh diproses","Titik 1: periksa status vendor",IF(OR(I887&lt;&gt;"Cocok",J887&lt;&gt;"Valid"),"Titik 3: faktur bermasalah",IF(K887="Ya","Titik 2: periksa pembebanan biaya",IF(Q887&lt;0,"Titik 2: lewat batas kredit",IF(Q887&lt;=Parameter!$B$6,"Titik 2: segera kreditkan","Siap dikreditkan")))))))</f>
        <v/>
      </c>
    </row>
    <row r="888" customFormat="false" ht="15" hidden="false" customHeight="false" outlineLevel="0" collapsed="false">
      <c r="A888" s="27"/>
      <c r="B888" s="27"/>
      <c r="C888" s="28"/>
      <c r="D888" s="28"/>
      <c r="E888" s="29"/>
      <c r="F888" s="27"/>
      <c r="G888" s="30"/>
      <c r="H888" s="30"/>
      <c r="I888" s="27"/>
      <c r="J888" s="27"/>
      <c r="K888" s="27"/>
      <c r="L888" s="29"/>
      <c r="M888" s="27"/>
      <c r="N888" s="31" t="str">
        <f aca="false">IF(E888="","",EOMONTH(E888,0))</f>
        <v/>
      </c>
      <c r="O888" s="32" t="str">
        <f aca="false">IF(E888="","",EOMONTH(E888,0)+Parameter!$B$5)</f>
        <v/>
      </c>
      <c r="P888" s="32" t="str">
        <f aca="false">IF(E888="","",EOMONTH(E888,Parameter!$B$4))</f>
        <v/>
      </c>
      <c r="Q888" s="33" t="str">
        <f aca="false">IF(OR(E888="",L888&lt;&gt;""),"",P888-Parameter!$B$9)</f>
        <v/>
      </c>
      <c r="R888" s="34" t="str">
        <f aca="false">IF(OR(G888="",G888=0,H888=""),"",H888/G888)</f>
        <v/>
      </c>
      <c r="S888" s="35" t="str">
        <f aca="false">IF(C888="","",IFERROR(INDEX('Validasi Vendor'!$J$5:$J$505,MATCH(C888,'Validasi Vendor'!$C$5:$C$505,0)),"Belum terdaftar"))</f>
        <v/>
      </c>
      <c r="T888" s="35" t="str">
        <f aca="false">IF(E888="","",IF(L888&lt;&gt;"",IF(EOMONTH(L888,0)&gt;P888,"Dikreditkan lewat batas: periksa","Sudah dikreditkan"),IF(S888&lt;&gt;"Boleh diproses","Titik 1: periksa status vendor",IF(OR(I888&lt;&gt;"Cocok",J888&lt;&gt;"Valid"),"Titik 3: faktur bermasalah",IF(K888="Ya","Titik 2: periksa pembebanan biaya",IF(Q888&lt;0,"Titik 2: lewat batas kredit",IF(Q888&lt;=Parameter!$B$6,"Titik 2: segera kreditkan","Siap dikreditkan")))))))</f>
        <v/>
      </c>
    </row>
    <row r="889" customFormat="false" ht="15" hidden="false" customHeight="false" outlineLevel="0" collapsed="false">
      <c r="A889" s="27"/>
      <c r="B889" s="27"/>
      <c r="C889" s="28"/>
      <c r="D889" s="28"/>
      <c r="E889" s="29"/>
      <c r="F889" s="27"/>
      <c r="G889" s="30"/>
      <c r="H889" s="30"/>
      <c r="I889" s="27"/>
      <c r="J889" s="27"/>
      <c r="K889" s="27"/>
      <c r="L889" s="29"/>
      <c r="M889" s="27"/>
      <c r="N889" s="31" t="str">
        <f aca="false">IF(E889="","",EOMONTH(E889,0))</f>
        <v/>
      </c>
      <c r="O889" s="32" t="str">
        <f aca="false">IF(E889="","",EOMONTH(E889,0)+Parameter!$B$5)</f>
        <v/>
      </c>
      <c r="P889" s="32" t="str">
        <f aca="false">IF(E889="","",EOMONTH(E889,Parameter!$B$4))</f>
        <v/>
      </c>
      <c r="Q889" s="33" t="str">
        <f aca="false">IF(OR(E889="",L889&lt;&gt;""),"",P889-Parameter!$B$9)</f>
        <v/>
      </c>
      <c r="R889" s="34" t="str">
        <f aca="false">IF(OR(G889="",G889=0,H889=""),"",H889/G889)</f>
        <v/>
      </c>
      <c r="S889" s="35" t="str">
        <f aca="false">IF(C889="","",IFERROR(INDEX('Validasi Vendor'!$J$5:$J$505,MATCH(C889,'Validasi Vendor'!$C$5:$C$505,0)),"Belum terdaftar"))</f>
        <v/>
      </c>
      <c r="T889" s="35" t="str">
        <f aca="false">IF(E889="","",IF(L889&lt;&gt;"",IF(EOMONTH(L889,0)&gt;P889,"Dikreditkan lewat batas: periksa","Sudah dikreditkan"),IF(S889&lt;&gt;"Boleh diproses","Titik 1: periksa status vendor",IF(OR(I889&lt;&gt;"Cocok",J889&lt;&gt;"Valid"),"Titik 3: faktur bermasalah",IF(K889="Ya","Titik 2: periksa pembebanan biaya",IF(Q889&lt;0,"Titik 2: lewat batas kredit",IF(Q889&lt;=Parameter!$B$6,"Titik 2: segera kreditkan","Siap dikreditkan")))))))</f>
        <v/>
      </c>
    </row>
    <row r="890" customFormat="false" ht="15" hidden="false" customHeight="false" outlineLevel="0" collapsed="false">
      <c r="A890" s="27"/>
      <c r="B890" s="27"/>
      <c r="C890" s="28"/>
      <c r="D890" s="28"/>
      <c r="E890" s="29"/>
      <c r="F890" s="27"/>
      <c r="G890" s="30"/>
      <c r="H890" s="30"/>
      <c r="I890" s="27"/>
      <c r="J890" s="27"/>
      <c r="K890" s="27"/>
      <c r="L890" s="29"/>
      <c r="M890" s="27"/>
      <c r="N890" s="31" t="str">
        <f aca="false">IF(E890="","",EOMONTH(E890,0))</f>
        <v/>
      </c>
      <c r="O890" s="32" t="str">
        <f aca="false">IF(E890="","",EOMONTH(E890,0)+Parameter!$B$5)</f>
        <v/>
      </c>
      <c r="P890" s="32" t="str">
        <f aca="false">IF(E890="","",EOMONTH(E890,Parameter!$B$4))</f>
        <v/>
      </c>
      <c r="Q890" s="33" t="str">
        <f aca="false">IF(OR(E890="",L890&lt;&gt;""),"",P890-Parameter!$B$9)</f>
        <v/>
      </c>
      <c r="R890" s="34" t="str">
        <f aca="false">IF(OR(G890="",G890=0,H890=""),"",H890/G890)</f>
        <v/>
      </c>
      <c r="S890" s="35" t="str">
        <f aca="false">IF(C890="","",IFERROR(INDEX('Validasi Vendor'!$J$5:$J$505,MATCH(C890,'Validasi Vendor'!$C$5:$C$505,0)),"Belum terdaftar"))</f>
        <v/>
      </c>
      <c r="T890" s="35" t="str">
        <f aca="false">IF(E890="","",IF(L890&lt;&gt;"",IF(EOMONTH(L890,0)&gt;P890,"Dikreditkan lewat batas: periksa","Sudah dikreditkan"),IF(S890&lt;&gt;"Boleh diproses","Titik 1: periksa status vendor",IF(OR(I890&lt;&gt;"Cocok",J890&lt;&gt;"Valid"),"Titik 3: faktur bermasalah",IF(K890="Ya","Titik 2: periksa pembebanan biaya",IF(Q890&lt;0,"Titik 2: lewat batas kredit",IF(Q890&lt;=Parameter!$B$6,"Titik 2: segera kreditkan","Siap dikreditkan")))))))</f>
        <v/>
      </c>
    </row>
    <row r="891" customFormat="false" ht="15" hidden="false" customHeight="false" outlineLevel="0" collapsed="false">
      <c r="A891" s="27"/>
      <c r="B891" s="27"/>
      <c r="C891" s="28"/>
      <c r="D891" s="28"/>
      <c r="E891" s="29"/>
      <c r="F891" s="27"/>
      <c r="G891" s="30"/>
      <c r="H891" s="30"/>
      <c r="I891" s="27"/>
      <c r="J891" s="27"/>
      <c r="K891" s="27"/>
      <c r="L891" s="29"/>
      <c r="M891" s="27"/>
      <c r="N891" s="31" t="str">
        <f aca="false">IF(E891="","",EOMONTH(E891,0))</f>
        <v/>
      </c>
      <c r="O891" s="32" t="str">
        <f aca="false">IF(E891="","",EOMONTH(E891,0)+Parameter!$B$5)</f>
        <v/>
      </c>
      <c r="P891" s="32" t="str">
        <f aca="false">IF(E891="","",EOMONTH(E891,Parameter!$B$4))</f>
        <v/>
      </c>
      <c r="Q891" s="33" t="str">
        <f aca="false">IF(OR(E891="",L891&lt;&gt;""),"",P891-Parameter!$B$9)</f>
        <v/>
      </c>
      <c r="R891" s="34" t="str">
        <f aca="false">IF(OR(G891="",G891=0,H891=""),"",H891/G891)</f>
        <v/>
      </c>
      <c r="S891" s="35" t="str">
        <f aca="false">IF(C891="","",IFERROR(INDEX('Validasi Vendor'!$J$5:$J$505,MATCH(C891,'Validasi Vendor'!$C$5:$C$505,0)),"Belum terdaftar"))</f>
        <v/>
      </c>
      <c r="T891" s="35" t="str">
        <f aca="false">IF(E891="","",IF(L891&lt;&gt;"",IF(EOMONTH(L891,0)&gt;P891,"Dikreditkan lewat batas: periksa","Sudah dikreditkan"),IF(S891&lt;&gt;"Boleh diproses","Titik 1: periksa status vendor",IF(OR(I891&lt;&gt;"Cocok",J891&lt;&gt;"Valid"),"Titik 3: faktur bermasalah",IF(K891="Ya","Titik 2: periksa pembebanan biaya",IF(Q891&lt;0,"Titik 2: lewat batas kredit",IF(Q891&lt;=Parameter!$B$6,"Titik 2: segera kreditkan","Siap dikreditkan")))))))</f>
        <v/>
      </c>
    </row>
    <row r="892" customFormat="false" ht="15" hidden="false" customHeight="false" outlineLevel="0" collapsed="false">
      <c r="A892" s="27"/>
      <c r="B892" s="27"/>
      <c r="C892" s="28"/>
      <c r="D892" s="28"/>
      <c r="E892" s="29"/>
      <c r="F892" s="27"/>
      <c r="G892" s="30"/>
      <c r="H892" s="30"/>
      <c r="I892" s="27"/>
      <c r="J892" s="27"/>
      <c r="K892" s="27"/>
      <c r="L892" s="29"/>
      <c r="M892" s="27"/>
      <c r="N892" s="31" t="str">
        <f aca="false">IF(E892="","",EOMONTH(E892,0))</f>
        <v/>
      </c>
      <c r="O892" s="32" t="str">
        <f aca="false">IF(E892="","",EOMONTH(E892,0)+Parameter!$B$5)</f>
        <v/>
      </c>
      <c r="P892" s="32" t="str">
        <f aca="false">IF(E892="","",EOMONTH(E892,Parameter!$B$4))</f>
        <v/>
      </c>
      <c r="Q892" s="33" t="str">
        <f aca="false">IF(OR(E892="",L892&lt;&gt;""),"",P892-Parameter!$B$9)</f>
        <v/>
      </c>
      <c r="R892" s="34" t="str">
        <f aca="false">IF(OR(G892="",G892=0,H892=""),"",H892/G892)</f>
        <v/>
      </c>
      <c r="S892" s="35" t="str">
        <f aca="false">IF(C892="","",IFERROR(INDEX('Validasi Vendor'!$J$5:$J$505,MATCH(C892,'Validasi Vendor'!$C$5:$C$505,0)),"Belum terdaftar"))</f>
        <v/>
      </c>
      <c r="T892" s="35" t="str">
        <f aca="false">IF(E892="","",IF(L892&lt;&gt;"",IF(EOMONTH(L892,0)&gt;P892,"Dikreditkan lewat batas: periksa","Sudah dikreditkan"),IF(S892&lt;&gt;"Boleh diproses","Titik 1: periksa status vendor",IF(OR(I892&lt;&gt;"Cocok",J892&lt;&gt;"Valid"),"Titik 3: faktur bermasalah",IF(K892="Ya","Titik 2: periksa pembebanan biaya",IF(Q892&lt;0,"Titik 2: lewat batas kredit",IF(Q892&lt;=Parameter!$B$6,"Titik 2: segera kreditkan","Siap dikreditkan")))))))</f>
        <v/>
      </c>
    </row>
    <row r="893" customFormat="false" ht="15" hidden="false" customHeight="false" outlineLevel="0" collapsed="false">
      <c r="A893" s="27"/>
      <c r="B893" s="27"/>
      <c r="C893" s="28"/>
      <c r="D893" s="28"/>
      <c r="E893" s="29"/>
      <c r="F893" s="27"/>
      <c r="G893" s="30"/>
      <c r="H893" s="30"/>
      <c r="I893" s="27"/>
      <c r="J893" s="27"/>
      <c r="K893" s="27"/>
      <c r="L893" s="29"/>
      <c r="M893" s="27"/>
      <c r="N893" s="31" t="str">
        <f aca="false">IF(E893="","",EOMONTH(E893,0))</f>
        <v/>
      </c>
      <c r="O893" s="32" t="str">
        <f aca="false">IF(E893="","",EOMONTH(E893,0)+Parameter!$B$5)</f>
        <v/>
      </c>
      <c r="P893" s="32" t="str">
        <f aca="false">IF(E893="","",EOMONTH(E893,Parameter!$B$4))</f>
        <v/>
      </c>
      <c r="Q893" s="33" t="str">
        <f aca="false">IF(OR(E893="",L893&lt;&gt;""),"",P893-Parameter!$B$9)</f>
        <v/>
      </c>
      <c r="R893" s="34" t="str">
        <f aca="false">IF(OR(G893="",G893=0,H893=""),"",H893/G893)</f>
        <v/>
      </c>
      <c r="S893" s="35" t="str">
        <f aca="false">IF(C893="","",IFERROR(INDEX('Validasi Vendor'!$J$5:$J$505,MATCH(C893,'Validasi Vendor'!$C$5:$C$505,0)),"Belum terdaftar"))</f>
        <v/>
      </c>
      <c r="T893" s="35" t="str">
        <f aca="false">IF(E893="","",IF(L893&lt;&gt;"",IF(EOMONTH(L893,0)&gt;P893,"Dikreditkan lewat batas: periksa","Sudah dikreditkan"),IF(S893&lt;&gt;"Boleh diproses","Titik 1: periksa status vendor",IF(OR(I893&lt;&gt;"Cocok",J893&lt;&gt;"Valid"),"Titik 3: faktur bermasalah",IF(K893="Ya","Titik 2: periksa pembebanan biaya",IF(Q893&lt;0,"Titik 2: lewat batas kredit",IF(Q893&lt;=Parameter!$B$6,"Titik 2: segera kreditkan","Siap dikreditkan")))))))</f>
        <v/>
      </c>
    </row>
    <row r="894" customFormat="false" ht="15" hidden="false" customHeight="false" outlineLevel="0" collapsed="false">
      <c r="A894" s="27"/>
      <c r="B894" s="27"/>
      <c r="C894" s="28"/>
      <c r="D894" s="28"/>
      <c r="E894" s="29"/>
      <c r="F894" s="27"/>
      <c r="G894" s="30"/>
      <c r="H894" s="30"/>
      <c r="I894" s="27"/>
      <c r="J894" s="27"/>
      <c r="K894" s="27"/>
      <c r="L894" s="29"/>
      <c r="M894" s="27"/>
      <c r="N894" s="31" t="str">
        <f aca="false">IF(E894="","",EOMONTH(E894,0))</f>
        <v/>
      </c>
      <c r="O894" s="32" t="str">
        <f aca="false">IF(E894="","",EOMONTH(E894,0)+Parameter!$B$5)</f>
        <v/>
      </c>
      <c r="P894" s="32" t="str">
        <f aca="false">IF(E894="","",EOMONTH(E894,Parameter!$B$4))</f>
        <v/>
      </c>
      <c r="Q894" s="33" t="str">
        <f aca="false">IF(OR(E894="",L894&lt;&gt;""),"",P894-Parameter!$B$9)</f>
        <v/>
      </c>
      <c r="R894" s="34" t="str">
        <f aca="false">IF(OR(G894="",G894=0,H894=""),"",H894/G894)</f>
        <v/>
      </c>
      <c r="S894" s="35" t="str">
        <f aca="false">IF(C894="","",IFERROR(INDEX('Validasi Vendor'!$J$5:$J$505,MATCH(C894,'Validasi Vendor'!$C$5:$C$505,0)),"Belum terdaftar"))</f>
        <v/>
      </c>
      <c r="T894" s="35" t="str">
        <f aca="false">IF(E894="","",IF(L894&lt;&gt;"",IF(EOMONTH(L894,0)&gt;P894,"Dikreditkan lewat batas: periksa","Sudah dikreditkan"),IF(S894&lt;&gt;"Boleh diproses","Titik 1: periksa status vendor",IF(OR(I894&lt;&gt;"Cocok",J894&lt;&gt;"Valid"),"Titik 3: faktur bermasalah",IF(K894="Ya","Titik 2: periksa pembebanan biaya",IF(Q894&lt;0,"Titik 2: lewat batas kredit",IF(Q894&lt;=Parameter!$B$6,"Titik 2: segera kreditkan","Siap dikreditkan")))))))</f>
        <v/>
      </c>
    </row>
    <row r="895" customFormat="false" ht="15" hidden="false" customHeight="false" outlineLevel="0" collapsed="false">
      <c r="A895" s="27"/>
      <c r="B895" s="27"/>
      <c r="C895" s="28"/>
      <c r="D895" s="28"/>
      <c r="E895" s="29"/>
      <c r="F895" s="27"/>
      <c r="G895" s="30"/>
      <c r="H895" s="30"/>
      <c r="I895" s="27"/>
      <c r="J895" s="27"/>
      <c r="K895" s="27"/>
      <c r="L895" s="29"/>
      <c r="M895" s="27"/>
      <c r="N895" s="31" t="str">
        <f aca="false">IF(E895="","",EOMONTH(E895,0))</f>
        <v/>
      </c>
      <c r="O895" s="32" t="str">
        <f aca="false">IF(E895="","",EOMONTH(E895,0)+Parameter!$B$5)</f>
        <v/>
      </c>
      <c r="P895" s="32" t="str">
        <f aca="false">IF(E895="","",EOMONTH(E895,Parameter!$B$4))</f>
        <v/>
      </c>
      <c r="Q895" s="33" t="str">
        <f aca="false">IF(OR(E895="",L895&lt;&gt;""),"",P895-Parameter!$B$9)</f>
        <v/>
      </c>
      <c r="R895" s="34" t="str">
        <f aca="false">IF(OR(G895="",G895=0,H895=""),"",H895/G895)</f>
        <v/>
      </c>
      <c r="S895" s="35" t="str">
        <f aca="false">IF(C895="","",IFERROR(INDEX('Validasi Vendor'!$J$5:$J$505,MATCH(C895,'Validasi Vendor'!$C$5:$C$505,0)),"Belum terdaftar"))</f>
        <v/>
      </c>
      <c r="T895" s="35" t="str">
        <f aca="false">IF(E895="","",IF(L895&lt;&gt;"",IF(EOMONTH(L895,0)&gt;P895,"Dikreditkan lewat batas: periksa","Sudah dikreditkan"),IF(S895&lt;&gt;"Boleh diproses","Titik 1: periksa status vendor",IF(OR(I895&lt;&gt;"Cocok",J895&lt;&gt;"Valid"),"Titik 3: faktur bermasalah",IF(K895="Ya","Titik 2: periksa pembebanan biaya",IF(Q895&lt;0,"Titik 2: lewat batas kredit",IF(Q895&lt;=Parameter!$B$6,"Titik 2: segera kreditkan","Siap dikreditkan")))))))</f>
        <v/>
      </c>
    </row>
    <row r="896" customFormat="false" ht="15" hidden="false" customHeight="false" outlineLevel="0" collapsed="false">
      <c r="A896" s="27"/>
      <c r="B896" s="27"/>
      <c r="C896" s="28"/>
      <c r="D896" s="28"/>
      <c r="E896" s="29"/>
      <c r="F896" s="27"/>
      <c r="G896" s="30"/>
      <c r="H896" s="30"/>
      <c r="I896" s="27"/>
      <c r="J896" s="27"/>
      <c r="K896" s="27"/>
      <c r="L896" s="29"/>
      <c r="M896" s="27"/>
      <c r="N896" s="31" t="str">
        <f aca="false">IF(E896="","",EOMONTH(E896,0))</f>
        <v/>
      </c>
      <c r="O896" s="32" t="str">
        <f aca="false">IF(E896="","",EOMONTH(E896,0)+Parameter!$B$5)</f>
        <v/>
      </c>
      <c r="P896" s="32" t="str">
        <f aca="false">IF(E896="","",EOMONTH(E896,Parameter!$B$4))</f>
        <v/>
      </c>
      <c r="Q896" s="33" t="str">
        <f aca="false">IF(OR(E896="",L896&lt;&gt;""),"",P896-Parameter!$B$9)</f>
        <v/>
      </c>
      <c r="R896" s="34" t="str">
        <f aca="false">IF(OR(G896="",G896=0,H896=""),"",H896/G896)</f>
        <v/>
      </c>
      <c r="S896" s="35" t="str">
        <f aca="false">IF(C896="","",IFERROR(INDEX('Validasi Vendor'!$J$5:$J$505,MATCH(C896,'Validasi Vendor'!$C$5:$C$505,0)),"Belum terdaftar"))</f>
        <v/>
      </c>
      <c r="T896" s="35" t="str">
        <f aca="false">IF(E896="","",IF(L896&lt;&gt;"",IF(EOMONTH(L896,0)&gt;P896,"Dikreditkan lewat batas: periksa","Sudah dikreditkan"),IF(S896&lt;&gt;"Boleh diproses","Titik 1: periksa status vendor",IF(OR(I896&lt;&gt;"Cocok",J896&lt;&gt;"Valid"),"Titik 3: faktur bermasalah",IF(K896="Ya","Titik 2: periksa pembebanan biaya",IF(Q896&lt;0,"Titik 2: lewat batas kredit",IF(Q896&lt;=Parameter!$B$6,"Titik 2: segera kreditkan","Siap dikreditkan")))))))</f>
        <v/>
      </c>
    </row>
    <row r="897" customFormat="false" ht="15" hidden="false" customHeight="false" outlineLevel="0" collapsed="false">
      <c r="A897" s="27"/>
      <c r="B897" s="27"/>
      <c r="C897" s="28"/>
      <c r="D897" s="28"/>
      <c r="E897" s="29"/>
      <c r="F897" s="27"/>
      <c r="G897" s="30"/>
      <c r="H897" s="30"/>
      <c r="I897" s="27"/>
      <c r="J897" s="27"/>
      <c r="K897" s="27"/>
      <c r="L897" s="29"/>
      <c r="M897" s="27"/>
      <c r="N897" s="31" t="str">
        <f aca="false">IF(E897="","",EOMONTH(E897,0))</f>
        <v/>
      </c>
      <c r="O897" s="32" t="str">
        <f aca="false">IF(E897="","",EOMONTH(E897,0)+Parameter!$B$5)</f>
        <v/>
      </c>
      <c r="P897" s="32" t="str">
        <f aca="false">IF(E897="","",EOMONTH(E897,Parameter!$B$4))</f>
        <v/>
      </c>
      <c r="Q897" s="33" t="str">
        <f aca="false">IF(OR(E897="",L897&lt;&gt;""),"",P897-Parameter!$B$9)</f>
        <v/>
      </c>
      <c r="R897" s="34" t="str">
        <f aca="false">IF(OR(G897="",G897=0,H897=""),"",H897/G897)</f>
        <v/>
      </c>
      <c r="S897" s="35" t="str">
        <f aca="false">IF(C897="","",IFERROR(INDEX('Validasi Vendor'!$J$5:$J$505,MATCH(C897,'Validasi Vendor'!$C$5:$C$505,0)),"Belum terdaftar"))</f>
        <v/>
      </c>
      <c r="T897" s="35" t="str">
        <f aca="false">IF(E897="","",IF(L897&lt;&gt;"",IF(EOMONTH(L897,0)&gt;P897,"Dikreditkan lewat batas: periksa","Sudah dikreditkan"),IF(S897&lt;&gt;"Boleh diproses","Titik 1: periksa status vendor",IF(OR(I897&lt;&gt;"Cocok",J897&lt;&gt;"Valid"),"Titik 3: faktur bermasalah",IF(K897="Ya","Titik 2: periksa pembebanan biaya",IF(Q897&lt;0,"Titik 2: lewat batas kredit",IF(Q897&lt;=Parameter!$B$6,"Titik 2: segera kreditkan","Siap dikreditkan")))))))</f>
        <v/>
      </c>
    </row>
    <row r="898" customFormat="false" ht="15" hidden="false" customHeight="false" outlineLevel="0" collapsed="false">
      <c r="A898" s="27"/>
      <c r="B898" s="27"/>
      <c r="C898" s="28"/>
      <c r="D898" s="28"/>
      <c r="E898" s="29"/>
      <c r="F898" s="27"/>
      <c r="G898" s="30"/>
      <c r="H898" s="30"/>
      <c r="I898" s="27"/>
      <c r="J898" s="27"/>
      <c r="K898" s="27"/>
      <c r="L898" s="29"/>
      <c r="M898" s="27"/>
      <c r="N898" s="31" t="str">
        <f aca="false">IF(E898="","",EOMONTH(E898,0))</f>
        <v/>
      </c>
      <c r="O898" s="32" t="str">
        <f aca="false">IF(E898="","",EOMONTH(E898,0)+Parameter!$B$5)</f>
        <v/>
      </c>
      <c r="P898" s="32" t="str">
        <f aca="false">IF(E898="","",EOMONTH(E898,Parameter!$B$4))</f>
        <v/>
      </c>
      <c r="Q898" s="33" t="str">
        <f aca="false">IF(OR(E898="",L898&lt;&gt;""),"",P898-Parameter!$B$9)</f>
        <v/>
      </c>
      <c r="R898" s="34" t="str">
        <f aca="false">IF(OR(G898="",G898=0,H898=""),"",H898/G898)</f>
        <v/>
      </c>
      <c r="S898" s="35" t="str">
        <f aca="false">IF(C898="","",IFERROR(INDEX('Validasi Vendor'!$J$5:$J$505,MATCH(C898,'Validasi Vendor'!$C$5:$C$505,0)),"Belum terdaftar"))</f>
        <v/>
      </c>
      <c r="T898" s="35" t="str">
        <f aca="false">IF(E898="","",IF(L898&lt;&gt;"",IF(EOMONTH(L898,0)&gt;P898,"Dikreditkan lewat batas: periksa","Sudah dikreditkan"),IF(S898&lt;&gt;"Boleh diproses","Titik 1: periksa status vendor",IF(OR(I898&lt;&gt;"Cocok",J898&lt;&gt;"Valid"),"Titik 3: faktur bermasalah",IF(K898="Ya","Titik 2: periksa pembebanan biaya",IF(Q898&lt;0,"Titik 2: lewat batas kredit",IF(Q898&lt;=Parameter!$B$6,"Titik 2: segera kreditkan","Siap dikreditkan")))))))</f>
        <v/>
      </c>
    </row>
    <row r="899" customFormat="false" ht="15" hidden="false" customHeight="false" outlineLevel="0" collapsed="false">
      <c r="A899" s="27"/>
      <c r="B899" s="27"/>
      <c r="C899" s="28"/>
      <c r="D899" s="28"/>
      <c r="E899" s="29"/>
      <c r="F899" s="27"/>
      <c r="G899" s="30"/>
      <c r="H899" s="30"/>
      <c r="I899" s="27"/>
      <c r="J899" s="27"/>
      <c r="K899" s="27"/>
      <c r="L899" s="29"/>
      <c r="M899" s="27"/>
      <c r="N899" s="31" t="str">
        <f aca="false">IF(E899="","",EOMONTH(E899,0))</f>
        <v/>
      </c>
      <c r="O899" s="32" t="str">
        <f aca="false">IF(E899="","",EOMONTH(E899,0)+Parameter!$B$5)</f>
        <v/>
      </c>
      <c r="P899" s="32" t="str">
        <f aca="false">IF(E899="","",EOMONTH(E899,Parameter!$B$4))</f>
        <v/>
      </c>
      <c r="Q899" s="33" t="str">
        <f aca="false">IF(OR(E899="",L899&lt;&gt;""),"",P899-Parameter!$B$9)</f>
        <v/>
      </c>
      <c r="R899" s="34" t="str">
        <f aca="false">IF(OR(G899="",G899=0,H899=""),"",H899/G899)</f>
        <v/>
      </c>
      <c r="S899" s="35" t="str">
        <f aca="false">IF(C899="","",IFERROR(INDEX('Validasi Vendor'!$J$5:$J$505,MATCH(C899,'Validasi Vendor'!$C$5:$C$505,0)),"Belum terdaftar"))</f>
        <v/>
      </c>
      <c r="T899" s="35" t="str">
        <f aca="false">IF(E899="","",IF(L899&lt;&gt;"",IF(EOMONTH(L899,0)&gt;P899,"Dikreditkan lewat batas: periksa","Sudah dikreditkan"),IF(S899&lt;&gt;"Boleh diproses","Titik 1: periksa status vendor",IF(OR(I899&lt;&gt;"Cocok",J899&lt;&gt;"Valid"),"Titik 3: faktur bermasalah",IF(K899="Ya","Titik 2: periksa pembebanan biaya",IF(Q899&lt;0,"Titik 2: lewat batas kredit",IF(Q899&lt;=Parameter!$B$6,"Titik 2: segera kreditkan","Siap dikreditkan")))))))</f>
        <v/>
      </c>
    </row>
    <row r="900" customFormat="false" ht="15" hidden="false" customHeight="false" outlineLevel="0" collapsed="false">
      <c r="A900" s="27"/>
      <c r="B900" s="27"/>
      <c r="C900" s="28"/>
      <c r="D900" s="28"/>
      <c r="E900" s="29"/>
      <c r="F900" s="27"/>
      <c r="G900" s="30"/>
      <c r="H900" s="30"/>
      <c r="I900" s="27"/>
      <c r="J900" s="27"/>
      <c r="K900" s="27"/>
      <c r="L900" s="29"/>
      <c r="M900" s="27"/>
      <c r="N900" s="31" t="str">
        <f aca="false">IF(E900="","",EOMONTH(E900,0))</f>
        <v/>
      </c>
      <c r="O900" s="32" t="str">
        <f aca="false">IF(E900="","",EOMONTH(E900,0)+Parameter!$B$5)</f>
        <v/>
      </c>
      <c r="P900" s="32" t="str">
        <f aca="false">IF(E900="","",EOMONTH(E900,Parameter!$B$4))</f>
        <v/>
      </c>
      <c r="Q900" s="33" t="str">
        <f aca="false">IF(OR(E900="",L900&lt;&gt;""),"",P900-Parameter!$B$9)</f>
        <v/>
      </c>
      <c r="R900" s="34" t="str">
        <f aca="false">IF(OR(G900="",G900=0,H900=""),"",H900/G900)</f>
        <v/>
      </c>
      <c r="S900" s="35" t="str">
        <f aca="false">IF(C900="","",IFERROR(INDEX('Validasi Vendor'!$J$5:$J$505,MATCH(C900,'Validasi Vendor'!$C$5:$C$505,0)),"Belum terdaftar"))</f>
        <v/>
      </c>
      <c r="T900" s="35" t="str">
        <f aca="false">IF(E900="","",IF(L900&lt;&gt;"",IF(EOMONTH(L900,0)&gt;P900,"Dikreditkan lewat batas: periksa","Sudah dikreditkan"),IF(S900&lt;&gt;"Boleh diproses","Titik 1: periksa status vendor",IF(OR(I900&lt;&gt;"Cocok",J900&lt;&gt;"Valid"),"Titik 3: faktur bermasalah",IF(K900="Ya","Titik 2: periksa pembebanan biaya",IF(Q900&lt;0,"Titik 2: lewat batas kredit",IF(Q900&lt;=Parameter!$B$6,"Titik 2: segera kreditkan","Siap dikreditkan")))))))</f>
        <v/>
      </c>
    </row>
    <row r="901" customFormat="false" ht="15" hidden="false" customHeight="false" outlineLevel="0" collapsed="false">
      <c r="A901" s="27"/>
      <c r="B901" s="27"/>
      <c r="C901" s="28"/>
      <c r="D901" s="28"/>
      <c r="E901" s="29"/>
      <c r="F901" s="27"/>
      <c r="G901" s="30"/>
      <c r="H901" s="30"/>
      <c r="I901" s="27"/>
      <c r="J901" s="27"/>
      <c r="K901" s="27"/>
      <c r="L901" s="29"/>
      <c r="M901" s="27"/>
      <c r="N901" s="31" t="str">
        <f aca="false">IF(E901="","",EOMONTH(E901,0))</f>
        <v/>
      </c>
      <c r="O901" s="32" t="str">
        <f aca="false">IF(E901="","",EOMONTH(E901,0)+Parameter!$B$5)</f>
        <v/>
      </c>
      <c r="P901" s="32" t="str">
        <f aca="false">IF(E901="","",EOMONTH(E901,Parameter!$B$4))</f>
        <v/>
      </c>
      <c r="Q901" s="33" t="str">
        <f aca="false">IF(OR(E901="",L901&lt;&gt;""),"",P901-Parameter!$B$9)</f>
        <v/>
      </c>
      <c r="R901" s="34" t="str">
        <f aca="false">IF(OR(G901="",G901=0,H901=""),"",H901/G901)</f>
        <v/>
      </c>
      <c r="S901" s="35" t="str">
        <f aca="false">IF(C901="","",IFERROR(INDEX('Validasi Vendor'!$J$5:$J$505,MATCH(C901,'Validasi Vendor'!$C$5:$C$505,0)),"Belum terdaftar"))</f>
        <v/>
      </c>
      <c r="T901" s="35" t="str">
        <f aca="false">IF(E901="","",IF(L901&lt;&gt;"",IF(EOMONTH(L901,0)&gt;P901,"Dikreditkan lewat batas: periksa","Sudah dikreditkan"),IF(S901&lt;&gt;"Boleh diproses","Titik 1: periksa status vendor",IF(OR(I901&lt;&gt;"Cocok",J901&lt;&gt;"Valid"),"Titik 3: faktur bermasalah",IF(K901="Ya","Titik 2: periksa pembebanan biaya",IF(Q901&lt;0,"Titik 2: lewat batas kredit",IF(Q901&lt;=Parameter!$B$6,"Titik 2: segera kreditkan","Siap dikreditkan")))))))</f>
        <v/>
      </c>
    </row>
    <row r="902" customFormat="false" ht="15" hidden="false" customHeight="false" outlineLevel="0" collapsed="false">
      <c r="A902" s="27"/>
      <c r="B902" s="27"/>
      <c r="C902" s="28"/>
      <c r="D902" s="28"/>
      <c r="E902" s="29"/>
      <c r="F902" s="27"/>
      <c r="G902" s="30"/>
      <c r="H902" s="30"/>
      <c r="I902" s="27"/>
      <c r="J902" s="27"/>
      <c r="K902" s="27"/>
      <c r="L902" s="29"/>
      <c r="M902" s="27"/>
      <c r="N902" s="31" t="str">
        <f aca="false">IF(E902="","",EOMONTH(E902,0))</f>
        <v/>
      </c>
      <c r="O902" s="32" t="str">
        <f aca="false">IF(E902="","",EOMONTH(E902,0)+Parameter!$B$5)</f>
        <v/>
      </c>
      <c r="P902" s="32" t="str">
        <f aca="false">IF(E902="","",EOMONTH(E902,Parameter!$B$4))</f>
        <v/>
      </c>
      <c r="Q902" s="33" t="str">
        <f aca="false">IF(OR(E902="",L902&lt;&gt;""),"",P902-Parameter!$B$9)</f>
        <v/>
      </c>
      <c r="R902" s="34" t="str">
        <f aca="false">IF(OR(G902="",G902=0,H902=""),"",H902/G902)</f>
        <v/>
      </c>
      <c r="S902" s="35" t="str">
        <f aca="false">IF(C902="","",IFERROR(INDEX('Validasi Vendor'!$J$5:$J$505,MATCH(C902,'Validasi Vendor'!$C$5:$C$505,0)),"Belum terdaftar"))</f>
        <v/>
      </c>
      <c r="T902" s="35" t="str">
        <f aca="false">IF(E902="","",IF(L902&lt;&gt;"",IF(EOMONTH(L902,0)&gt;P902,"Dikreditkan lewat batas: periksa","Sudah dikreditkan"),IF(S902&lt;&gt;"Boleh diproses","Titik 1: periksa status vendor",IF(OR(I902&lt;&gt;"Cocok",J902&lt;&gt;"Valid"),"Titik 3: faktur bermasalah",IF(K902="Ya","Titik 2: periksa pembebanan biaya",IF(Q902&lt;0,"Titik 2: lewat batas kredit",IF(Q902&lt;=Parameter!$B$6,"Titik 2: segera kreditkan","Siap dikreditkan")))))))</f>
        <v/>
      </c>
    </row>
    <row r="903" customFormat="false" ht="15" hidden="false" customHeight="false" outlineLevel="0" collapsed="false">
      <c r="A903" s="27"/>
      <c r="B903" s="27"/>
      <c r="C903" s="28"/>
      <c r="D903" s="28"/>
      <c r="E903" s="29"/>
      <c r="F903" s="27"/>
      <c r="G903" s="30"/>
      <c r="H903" s="30"/>
      <c r="I903" s="27"/>
      <c r="J903" s="27"/>
      <c r="K903" s="27"/>
      <c r="L903" s="29"/>
      <c r="M903" s="27"/>
      <c r="N903" s="31" t="str">
        <f aca="false">IF(E903="","",EOMONTH(E903,0))</f>
        <v/>
      </c>
      <c r="O903" s="32" t="str">
        <f aca="false">IF(E903="","",EOMONTH(E903,0)+Parameter!$B$5)</f>
        <v/>
      </c>
      <c r="P903" s="32" t="str">
        <f aca="false">IF(E903="","",EOMONTH(E903,Parameter!$B$4))</f>
        <v/>
      </c>
      <c r="Q903" s="33" t="str">
        <f aca="false">IF(OR(E903="",L903&lt;&gt;""),"",P903-Parameter!$B$9)</f>
        <v/>
      </c>
      <c r="R903" s="34" t="str">
        <f aca="false">IF(OR(G903="",G903=0,H903=""),"",H903/G903)</f>
        <v/>
      </c>
      <c r="S903" s="35" t="str">
        <f aca="false">IF(C903="","",IFERROR(INDEX('Validasi Vendor'!$J$5:$J$505,MATCH(C903,'Validasi Vendor'!$C$5:$C$505,0)),"Belum terdaftar"))</f>
        <v/>
      </c>
      <c r="T903" s="35" t="str">
        <f aca="false">IF(E903="","",IF(L903&lt;&gt;"",IF(EOMONTH(L903,0)&gt;P903,"Dikreditkan lewat batas: periksa","Sudah dikreditkan"),IF(S903&lt;&gt;"Boleh diproses","Titik 1: periksa status vendor",IF(OR(I903&lt;&gt;"Cocok",J903&lt;&gt;"Valid"),"Titik 3: faktur bermasalah",IF(K903="Ya","Titik 2: periksa pembebanan biaya",IF(Q903&lt;0,"Titik 2: lewat batas kredit",IF(Q903&lt;=Parameter!$B$6,"Titik 2: segera kreditkan","Siap dikreditkan")))))))</f>
        <v/>
      </c>
    </row>
    <row r="904" customFormat="false" ht="15" hidden="false" customHeight="false" outlineLevel="0" collapsed="false">
      <c r="A904" s="27"/>
      <c r="B904" s="27"/>
      <c r="C904" s="28"/>
      <c r="D904" s="28"/>
      <c r="E904" s="29"/>
      <c r="F904" s="27"/>
      <c r="G904" s="30"/>
      <c r="H904" s="30"/>
      <c r="I904" s="27"/>
      <c r="J904" s="27"/>
      <c r="K904" s="27"/>
      <c r="L904" s="29"/>
      <c r="M904" s="27"/>
      <c r="N904" s="31" t="str">
        <f aca="false">IF(E904="","",EOMONTH(E904,0))</f>
        <v/>
      </c>
      <c r="O904" s="32" t="str">
        <f aca="false">IF(E904="","",EOMONTH(E904,0)+Parameter!$B$5)</f>
        <v/>
      </c>
      <c r="P904" s="32" t="str">
        <f aca="false">IF(E904="","",EOMONTH(E904,Parameter!$B$4))</f>
        <v/>
      </c>
      <c r="Q904" s="33" t="str">
        <f aca="false">IF(OR(E904="",L904&lt;&gt;""),"",P904-Parameter!$B$9)</f>
        <v/>
      </c>
      <c r="R904" s="34" t="str">
        <f aca="false">IF(OR(G904="",G904=0,H904=""),"",H904/G904)</f>
        <v/>
      </c>
      <c r="S904" s="35" t="str">
        <f aca="false">IF(C904="","",IFERROR(INDEX('Validasi Vendor'!$J$5:$J$505,MATCH(C904,'Validasi Vendor'!$C$5:$C$505,0)),"Belum terdaftar"))</f>
        <v/>
      </c>
      <c r="T904" s="35" t="str">
        <f aca="false">IF(E904="","",IF(L904&lt;&gt;"",IF(EOMONTH(L904,0)&gt;P904,"Dikreditkan lewat batas: periksa","Sudah dikreditkan"),IF(S904&lt;&gt;"Boleh diproses","Titik 1: periksa status vendor",IF(OR(I904&lt;&gt;"Cocok",J904&lt;&gt;"Valid"),"Titik 3: faktur bermasalah",IF(K904="Ya","Titik 2: periksa pembebanan biaya",IF(Q904&lt;0,"Titik 2: lewat batas kredit",IF(Q904&lt;=Parameter!$B$6,"Titik 2: segera kreditkan","Siap dikreditkan")))))))</f>
        <v/>
      </c>
    </row>
    <row r="905" customFormat="false" ht="15" hidden="false" customHeight="false" outlineLevel="0" collapsed="false">
      <c r="A905" s="27"/>
      <c r="B905" s="27"/>
      <c r="C905" s="28"/>
      <c r="D905" s="28"/>
      <c r="E905" s="29"/>
      <c r="F905" s="27"/>
      <c r="G905" s="30"/>
      <c r="H905" s="30"/>
      <c r="I905" s="27"/>
      <c r="J905" s="27"/>
      <c r="K905" s="27"/>
      <c r="L905" s="29"/>
      <c r="M905" s="27"/>
      <c r="N905" s="31" t="str">
        <f aca="false">IF(E905="","",EOMONTH(E905,0))</f>
        <v/>
      </c>
      <c r="O905" s="32" t="str">
        <f aca="false">IF(E905="","",EOMONTH(E905,0)+Parameter!$B$5)</f>
        <v/>
      </c>
      <c r="P905" s="32" t="str">
        <f aca="false">IF(E905="","",EOMONTH(E905,Parameter!$B$4))</f>
        <v/>
      </c>
      <c r="Q905" s="33" t="str">
        <f aca="false">IF(OR(E905="",L905&lt;&gt;""),"",P905-Parameter!$B$9)</f>
        <v/>
      </c>
      <c r="R905" s="34" t="str">
        <f aca="false">IF(OR(G905="",G905=0,H905=""),"",H905/G905)</f>
        <v/>
      </c>
      <c r="S905" s="35" t="str">
        <f aca="false">IF(C905="","",IFERROR(INDEX('Validasi Vendor'!$J$5:$J$505,MATCH(C905,'Validasi Vendor'!$C$5:$C$505,0)),"Belum terdaftar"))</f>
        <v/>
      </c>
      <c r="T905" s="35" t="str">
        <f aca="false">IF(E905="","",IF(L905&lt;&gt;"",IF(EOMONTH(L905,0)&gt;P905,"Dikreditkan lewat batas: periksa","Sudah dikreditkan"),IF(S905&lt;&gt;"Boleh diproses","Titik 1: periksa status vendor",IF(OR(I905&lt;&gt;"Cocok",J905&lt;&gt;"Valid"),"Titik 3: faktur bermasalah",IF(K905="Ya","Titik 2: periksa pembebanan biaya",IF(Q905&lt;0,"Titik 2: lewat batas kredit",IF(Q905&lt;=Parameter!$B$6,"Titik 2: segera kreditkan","Siap dikreditkan")))))))</f>
        <v/>
      </c>
    </row>
    <row r="906" customFormat="false" ht="15" hidden="false" customHeight="false" outlineLevel="0" collapsed="false">
      <c r="A906" s="27"/>
      <c r="B906" s="27"/>
      <c r="C906" s="28"/>
      <c r="D906" s="28"/>
      <c r="E906" s="29"/>
      <c r="F906" s="27"/>
      <c r="G906" s="30"/>
      <c r="H906" s="30"/>
      <c r="I906" s="27"/>
      <c r="J906" s="27"/>
      <c r="K906" s="27"/>
      <c r="L906" s="29"/>
      <c r="M906" s="27"/>
      <c r="N906" s="31" t="str">
        <f aca="false">IF(E906="","",EOMONTH(E906,0))</f>
        <v/>
      </c>
      <c r="O906" s="32" t="str">
        <f aca="false">IF(E906="","",EOMONTH(E906,0)+Parameter!$B$5)</f>
        <v/>
      </c>
      <c r="P906" s="32" t="str">
        <f aca="false">IF(E906="","",EOMONTH(E906,Parameter!$B$4))</f>
        <v/>
      </c>
      <c r="Q906" s="33" t="str">
        <f aca="false">IF(OR(E906="",L906&lt;&gt;""),"",P906-Parameter!$B$9)</f>
        <v/>
      </c>
      <c r="R906" s="34" t="str">
        <f aca="false">IF(OR(G906="",G906=0,H906=""),"",H906/G906)</f>
        <v/>
      </c>
      <c r="S906" s="35" t="str">
        <f aca="false">IF(C906="","",IFERROR(INDEX('Validasi Vendor'!$J$5:$J$505,MATCH(C906,'Validasi Vendor'!$C$5:$C$505,0)),"Belum terdaftar"))</f>
        <v/>
      </c>
      <c r="T906" s="35" t="str">
        <f aca="false">IF(E906="","",IF(L906&lt;&gt;"",IF(EOMONTH(L906,0)&gt;P906,"Dikreditkan lewat batas: periksa","Sudah dikreditkan"),IF(S906&lt;&gt;"Boleh diproses","Titik 1: periksa status vendor",IF(OR(I906&lt;&gt;"Cocok",J906&lt;&gt;"Valid"),"Titik 3: faktur bermasalah",IF(K906="Ya","Titik 2: periksa pembebanan biaya",IF(Q906&lt;0,"Titik 2: lewat batas kredit",IF(Q906&lt;=Parameter!$B$6,"Titik 2: segera kreditkan","Siap dikreditkan")))))))</f>
        <v/>
      </c>
    </row>
    <row r="907" customFormat="false" ht="15" hidden="false" customHeight="false" outlineLevel="0" collapsed="false">
      <c r="A907" s="27"/>
      <c r="B907" s="27"/>
      <c r="C907" s="28"/>
      <c r="D907" s="28"/>
      <c r="E907" s="29"/>
      <c r="F907" s="27"/>
      <c r="G907" s="30"/>
      <c r="H907" s="30"/>
      <c r="I907" s="27"/>
      <c r="J907" s="27"/>
      <c r="K907" s="27"/>
      <c r="L907" s="29"/>
      <c r="M907" s="27"/>
      <c r="N907" s="31" t="str">
        <f aca="false">IF(E907="","",EOMONTH(E907,0))</f>
        <v/>
      </c>
      <c r="O907" s="32" t="str">
        <f aca="false">IF(E907="","",EOMONTH(E907,0)+Parameter!$B$5)</f>
        <v/>
      </c>
      <c r="P907" s="32" t="str">
        <f aca="false">IF(E907="","",EOMONTH(E907,Parameter!$B$4))</f>
        <v/>
      </c>
      <c r="Q907" s="33" t="str">
        <f aca="false">IF(OR(E907="",L907&lt;&gt;""),"",P907-Parameter!$B$9)</f>
        <v/>
      </c>
      <c r="R907" s="34" t="str">
        <f aca="false">IF(OR(G907="",G907=0,H907=""),"",H907/G907)</f>
        <v/>
      </c>
      <c r="S907" s="35" t="str">
        <f aca="false">IF(C907="","",IFERROR(INDEX('Validasi Vendor'!$J$5:$J$505,MATCH(C907,'Validasi Vendor'!$C$5:$C$505,0)),"Belum terdaftar"))</f>
        <v/>
      </c>
      <c r="T907" s="35" t="str">
        <f aca="false">IF(E907="","",IF(L907&lt;&gt;"",IF(EOMONTH(L907,0)&gt;P907,"Dikreditkan lewat batas: periksa","Sudah dikreditkan"),IF(S907&lt;&gt;"Boleh diproses","Titik 1: periksa status vendor",IF(OR(I907&lt;&gt;"Cocok",J907&lt;&gt;"Valid"),"Titik 3: faktur bermasalah",IF(K907="Ya","Titik 2: periksa pembebanan biaya",IF(Q907&lt;0,"Titik 2: lewat batas kredit",IF(Q907&lt;=Parameter!$B$6,"Titik 2: segera kreditkan","Siap dikreditkan")))))))</f>
        <v/>
      </c>
    </row>
    <row r="908" customFormat="false" ht="15" hidden="false" customHeight="false" outlineLevel="0" collapsed="false">
      <c r="A908" s="27"/>
      <c r="B908" s="27"/>
      <c r="C908" s="28"/>
      <c r="D908" s="28"/>
      <c r="E908" s="29"/>
      <c r="F908" s="27"/>
      <c r="G908" s="30"/>
      <c r="H908" s="30"/>
      <c r="I908" s="27"/>
      <c r="J908" s="27"/>
      <c r="K908" s="27"/>
      <c r="L908" s="29"/>
      <c r="M908" s="27"/>
      <c r="N908" s="31" t="str">
        <f aca="false">IF(E908="","",EOMONTH(E908,0))</f>
        <v/>
      </c>
      <c r="O908" s="32" t="str">
        <f aca="false">IF(E908="","",EOMONTH(E908,0)+Parameter!$B$5)</f>
        <v/>
      </c>
      <c r="P908" s="32" t="str">
        <f aca="false">IF(E908="","",EOMONTH(E908,Parameter!$B$4))</f>
        <v/>
      </c>
      <c r="Q908" s="33" t="str">
        <f aca="false">IF(OR(E908="",L908&lt;&gt;""),"",P908-Parameter!$B$9)</f>
        <v/>
      </c>
      <c r="R908" s="34" t="str">
        <f aca="false">IF(OR(G908="",G908=0,H908=""),"",H908/G908)</f>
        <v/>
      </c>
      <c r="S908" s="35" t="str">
        <f aca="false">IF(C908="","",IFERROR(INDEX('Validasi Vendor'!$J$5:$J$505,MATCH(C908,'Validasi Vendor'!$C$5:$C$505,0)),"Belum terdaftar"))</f>
        <v/>
      </c>
      <c r="T908" s="35" t="str">
        <f aca="false">IF(E908="","",IF(L908&lt;&gt;"",IF(EOMONTH(L908,0)&gt;P908,"Dikreditkan lewat batas: periksa","Sudah dikreditkan"),IF(S908&lt;&gt;"Boleh diproses","Titik 1: periksa status vendor",IF(OR(I908&lt;&gt;"Cocok",J908&lt;&gt;"Valid"),"Titik 3: faktur bermasalah",IF(K908="Ya","Titik 2: periksa pembebanan biaya",IF(Q908&lt;0,"Titik 2: lewat batas kredit",IF(Q908&lt;=Parameter!$B$6,"Titik 2: segera kreditkan","Siap dikreditkan")))))))</f>
        <v/>
      </c>
    </row>
    <row r="909" customFormat="false" ht="15" hidden="false" customHeight="false" outlineLevel="0" collapsed="false">
      <c r="A909" s="27"/>
      <c r="B909" s="27"/>
      <c r="C909" s="28"/>
      <c r="D909" s="28"/>
      <c r="E909" s="29"/>
      <c r="F909" s="27"/>
      <c r="G909" s="30"/>
      <c r="H909" s="30"/>
      <c r="I909" s="27"/>
      <c r="J909" s="27"/>
      <c r="K909" s="27"/>
      <c r="L909" s="29"/>
      <c r="M909" s="27"/>
      <c r="N909" s="31" t="str">
        <f aca="false">IF(E909="","",EOMONTH(E909,0))</f>
        <v/>
      </c>
      <c r="O909" s="32" t="str">
        <f aca="false">IF(E909="","",EOMONTH(E909,0)+Parameter!$B$5)</f>
        <v/>
      </c>
      <c r="P909" s="32" t="str">
        <f aca="false">IF(E909="","",EOMONTH(E909,Parameter!$B$4))</f>
        <v/>
      </c>
      <c r="Q909" s="33" t="str">
        <f aca="false">IF(OR(E909="",L909&lt;&gt;""),"",P909-Parameter!$B$9)</f>
        <v/>
      </c>
      <c r="R909" s="34" t="str">
        <f aca="false">IF(OR(G909="",G909=0,H909=""),"",H909/G909)</f>
        <v/>
      </c>
      <c r="S909" s="35" t="str">
        <f aca="false">IF(C909="","",IFERROR(INDEX('Validasi Vendor'!$J$5:$J$505,MATCH(C909,'Validasi Vendor'!$C$5:$C$505,0)),"Belum terdaftar"))</f>
        <v/>
      </c>
      <c r="T909" s="35" t="str">
        <f aca="false">IF(E909="","",IF(L909&lt;&gt;"",IF(EOMONTH(L909,0)&gt;P909,"Dikreditkan lewat batas: periksa","Sudah dikreditkan"),IF(S909&lt;&gt;"Boleh diproses","Titik 1: periksa status vendor",IF(OR(I909&lt;&gt;"Cocok",J909&lt;&gt;"Valid"),"Titik 3: faktur bermasalah",IF(K909="Ya","Titik 2: periksa pembebanan biaya",IF(Q909&lt;0,"Titik 2: lewat batas kredit",IF(Q909&lt;=Parameter!$B$6,"Titik 2: segera kreditkan","Siap dikreditkan")))))))</f>
        <v/>
      </c>
    </row>
    <row r="910" customFormat="false" ht="15" hidden="false" customHeight="false" outlineLevel="0" collapsed="false">
      <c r="A910" s="27"/>
      <c r="B910" s="27"/>
      <c r="C910" s="28"/>
      <c r="D910" s="28"/>
      <c r="E910" s="29"/>
      <c r="F910" s="27"/>
      <c r="G910" s="30"/>
      <c r="H910" s="30"/>
      <c r="I910" s="27"/>
      <c r="J910" s="27"/>
      <c r="K910" s="27"/>
      <c r="L910" s="29"/>
      <c r="M910" s="27"/>
      <c r="N910" s="31" t="str">
        <f aca="false">IF(E910="","",EOMONTH(E910,0))</f>
        <v/>
      </c>
      <c r="O910" s="32" t="str">
        <f aca="false">IF(E910="","",EOMONTH(E910,0)+Parameter!$B$5)</f>
        <v/>
      </c>
      <c r="P910" s="32" t="str">
        <f aca="false">IF(E910="","",EOMONTH(E910,Parameter!$B$4))</f>
        <v/>
      </c>
      <c r="Q910" s="33" t="str">
        <f aca="false">IF(OR(E910="",L910&lt;&gt;""),"",P910-Parameter!$B$9)</f>
        <v/>
      </c>
      <c r="R910" s="34" t="str">
        <f aca="false">IF(OR(G910="",G910=0,H910=""),"",H910/G910)</f>
        <v/>
      </c>
      <c r="S910" s="35" t="str">
        <f aca="false">IF(C910="","",IFERROR(INDEX('Validasi Vendor'!$J$5:$J$505,MATCH(C910,'Validasi Vendor'!$C$5:$C$505,0)),"Belum terdaftar"))</f>
        <v/>
      </c>
      <c r="T910" s="35" t="str">
        <f aca="false">IF(E910="","",IF(L910&lt;&gt;"",IF(EOMONTH(L910,0)&gt;P910,"Dikreditkan lewat batas: periksa","Sudah dikreditkan"),IF(S910&lt;&gt;"Boleh diproses","Titik 1: periksa status vendor",IF(OR(I910&lt;&gt;"Cocok",J910&lt;&gt;"Valid"),"Titik 3: faktur bermasalah",IF(K910="Ya","Titik 2: periksa pembebanan biaya",IF(Q910&lt;0,"Titik 2: lewat batas kredit",IF(Q910&lt;=Parameter!$B$6,"Titik 2: segera kreditkan","Siap dikreditkan")))))))</f>
        <v/>
      </c>
    </row>
    <row r="911" customFormat="false" ht="15" hidden="false" customHeight="false" outlineLevel="0" collapsed="false">
      <c r="A911" s="27"/>
      <c r="B911" s="27"/>
      <c r="C911" s="28"/>
      <c r="D911" s="28"/>
      <c r="E911" s="29"/>
      <c r="F911" s="27"/>
      <c r="G911" s="30"/>
      <c r="H911" s="30"/>
      <c r="I911" s="27"/>
      <c r="J911" s="27"/>
      <c r="K911" s="27"/>
      <c r="L911" s="29"/>
      <c r="M911" s="27"/>
      <c r="N911" s="31" t="str">
        <f aca="false">IF(E911="","",EOMONTH(E911,0))</f>
        <v/>
      </c>
      <c r="O911" s="32" t="str">
        <f aca="false">IF(E911="","",EOMONTH(E911,0)+Parameter!$B$5)</f>
        <v/>
      </c>
      <c r="P911" s="32" t="str">
        <f aca="false">IF(E911="","",EOMONTH(E911,Parameter!$B$4))</f>
        <v/>
      </c>
      <c r="Q911" s="33" t="str">
        <f aca="false">IF(OR(E911="",L911&lt;&gt;""),"",P911-Parameter!$B$9)</f>
        <v/>
      </c>
      <c r="R911" s="34" t="str">
        <f aca="false">IF(OR(G911="",G911=0,H911=""),"",H911/G911)</f>
        <v/>
      </c>
      <c r="S911" s="35" t="str">
        <f aca="false">IF(C911="","",IFERROR(INDEX('Validasi Vendor'!$J$5:$J$505,MATCH(C911,'Validasi Vendor'!$C$5:$C$505,0)),"Belum terdaftar"))</f>
        <v/>
      </c>
      <c r="T911" s="35" t="str">
        <f aca="false">IF(E911="","",IF(L911&lt;&gt;"",IF(EOMONTH(L911,0)&gt;P911,"Dikreditkan lewat batas: periksa","Sudah dikreditkan"),IF(S911&lt;&gt;"Boleh diproses","Titik 1: periksa status vendor",IF(OR(I911&lt;&gt;"Cocok",J911&lt;&gt;"Valid"),"Titik 3: faktur bermasalah",IF(K911="Ya","Titik 2: periksa pembebanan biaya",IF(Q911&lt;0,"Titik 2: lewat batas kredit",IF(Q911&lt;=Parameter!$B$6,"Titik 2: segera kreditkan","Siap dikreditkan")))))))</f>
        <v/>
      </c>
    </row>
    <row r="912" customFormat="false" ht="15" hidden="false" customHeight="false" outlineLevel="0" collapsed="false">
      <c r="A912" s="27"/>
      <c r="B912" s="27"/>
      <c r="C912" s="28"/>
      <c r="D912" s="28"/>
      <c r="E912" s="29"/>
      <c r="F912" s="27"/>
      <c r="G912" s="30"/>
      <c r="H912" s="30"/>
      <c r="I912" s="27"/>
      <c r="J912" s="27"/>
      <c r="K912" s="27"/>
      <c r="L912" s="29"/>
      <c r="M912" s="27"/>
      <c r="N912" s="31" t="str">
        <f aca="false">IF(E912="","",EOMONTH(E912,0))</f>
        <v/>
      </c>
      <c r="O912" s="32" t="str">
        <f aca="false">IF(E912="","",EOMONTH(E912,0)+Parameter!$B$5)</f>
        <v/>
      </c>
      <c r="P912" s="32" t="str">
        <f aca="false">IF(E912="","",EOMONTH(E912,Parameter!$B$4))</f>
        <v/>
      </c>
      <c r="Q912" s="33" t="str">
        <f aca="false">IF(OR(E912="",L912&lt;&gt;""),"",P912-Parameter!$B$9)</f>
        <v/>
      </c>
      <c r="R912" s="34" t="str">
        <f aca="false">IF(OR(G912="",G912=0,H912=""),"",H912/G912)</f>
        <v/>
      </c>
      <c r="S912" s="35" t="str">
        <f aca="false">IF(C912="","",IFERROR(INDEX('Validasi Vendor'!$J$5:$J$505,MATCH(C912,'Validasi Vendor'!$C$5:$C$505,0)),"Belum terdaftar"))</f>
        <v/>
      </c>
      <c r="T912" s="35" t="str">
        <f aca="false">IF(E912="","",IF(L912&lt;&gt;"",IF(EOMONTH(L912,0)&gt;P912,"Dikreditkan lewat batas: periksa","Sudah dikreditkan"),IF(S912&lt;&gt;"Boleh diproses","Titik 1: periksa status vendor",IF(OR(I912&lt;&gt;"Cocok",J912&lt;&gt;"Valid"),"Titik 3: faktur bermasalah",IF(K912="Ya","Titik 2: periksa pembebanan biaya",IF(Q912&lt;0,"Titik 2: lewat batas kredit",IF(Q912&lt;=Parameter!$B$6,"Titik 2: segera kreditkan","Siap dikreditkan")))))))</f>
        <v/>
      </c>
    </row>
    <row r="913" customFormat="false" ht="15" hidden="false" customHeight="false" outlineLevel="0" collapsed="false">
      <c r="A913" s="27"/>
      <c r="B913" s="27"/>
      <c r="C913" s="28"/>
      <c r="D913" s="28"/>
      <c r="E913" s="29"/>
      <c r="F913" s="27"/>
      <c r="G913" s="30"/>
      <c r="H913" s="30"/>
      <c r="I913" s="27"/>
      <c r="J913" s="27"/>
      <c r="K913" s="27"/>
      <c r="L913" s="29"/>
      <c r="M913" s="27"/>
      <c r="N913" s="31" t="str">
        <f aca="false">IF(E913="","",EOMONTH(E913,0))</f>
        <v/>
      </c>
      <c r="O913" s="32" t="str">
        <f aca="false">IF(E913="","",EOMONTH(E913,0)+Parameter!$B$5)</f>
        <v/>
      </c>
      <c r="P913" s="32" t="str">
        <f aca="false">IF(E913="","",EOMONTH(E913,Parameter!$B$4))</f>
        <v/>
      </c>
      <c r="Q913" s="33" t="str">
        <f aca="false">IF(OR(E913="",L913&lt;&gt;""),"",P913-Parameter!$B$9)</f>
        <v/>
      </c>
      <c r="R913" s="34" t="str">
        <f aca="false">IF(OR(G913="",G913=0,H913=""),"",H913/G913)</f>
        <v/>
      </c>
      <c r="S913" s="35" t="str">
        <f aca="false">IF(C913="","",IFERROR(INDEX('Validasi Vendor'!$J$5:$J$505,MATCH(C913,'Validasi Vendor'!$C$5:$C$505,0)),"Belum terdaftar"))</f>
        <v/>
      </c>
      <c r="T913" s="35" t="str">
        <f aca="false">IF(E913="","",IF(L913&lt;&gt;"",IF(EOMONTH(L913,0)&gt;P913,"Dikreditkan lewat batas: periksa","Sudah dikreditkan"),IF(S913&lt;&gt;"Boleh diproses","Titik 1: periksa status vendor",IF(OR(I913&lt;&gt;"Cocok",J913&lt;&gt;"Valid"),"Titik 3: faktur bermasalah",IF(K913="Ya","Titik 2: periksa pembebanan biaya",IF(Q913&lt;0,"Titik 2: lewat batas kredit",IF(Q913&lt;=Parameter!$B$6,"Titik 2: segera kreditkan","Siap dikreditkan")))))))</f>
        <v/>
      </c>
    </row>
    <row r="914" customFormat="false" ht="15" hidden="false" customHeight="false" outlineLevel="0" collapsed="false">
      <c r="A914" s="27"/>
      <c r="B914" s="27"/>
      <c r="C914" s="28"/>
      <c r="D914" s="28"/>
      <c r="E914" s="29"/>
      <c r="F914" s="27"/>
      <c r="G914" s="30"/>
      <c r="H914" s="30"/>
      <c r="I914" s="27"/>
      <c r="J914" s="27"/>
      <c r="K914" s="27"/>
      <c r="L914" s="29"/>
      <c r="M914" s="27"/>
      <c r="N914" s="31" t="str">
        <f aca="false">IF(E914="","",EOMONTH(E914,0))</f>
        <v/>
      </c>
      <c r="O914" s="32" t="str">
        <f aca="false">IF(E914="","",EOMONTH(E914,0)+Parameter!$B$5)</f>
        <v/>
      </c>
      <c r="P914" s="32" t="str">
        <f aca="false">IF(E914="","",EOMONTH(E914,Parameter!$B$4))</f>
        <v/>
      </c>
      <c r="Q914" s="33" t="str">
        <f aca="false">IF(OR(E914="",L914&lt;&gt;""),"",P914-Parameter!$B$9)</f>
        <v/>
      </c>
      <c r="R914" s="34" t="str">
        <f aca="false">IF(OR(G914="",G914=0,H914=""),"",H914/G914)</f>
        <v/>
      </c>
      <c r="S914" s="35" t="str">
        <f aca="false">IF(C914="","",IFERROR(INDEX('Validasi Vendor'!$J$5:$J$505,MATCH(C914,'Validasi Vendor'!$C$5:$C$505,0)),"Belum terdaftar"))</f>
        <v/>
      </c>
      <c r="T914" s="35" t="str">
        <f aca="false">IF(E914="","",IF(L914&lt;&gt;"",IF(EOMONTH(L914,0)&gt;P914,"Dikreditkan lewat batas: periksa","Sudah dikreditkan"),IF(S914&lt;&gt;"Boleh diproses","Titik 1: periksa status vendor",IF(OR(I914&lt;&gt;"Cocok",J914&lt;&gt;"Valid"),"Titik 3: faktur bermasalah",IF(K914="Ya","Titik 2: periksa pembebanan biaya",IF(Q914&lt;0,"Titik 2: lewat batas kredit",IF(Q914&lt;=Parameter!$B$6,"Titik 2: segera kreditkan","Siap dikreditkan")))))))</f>
        <v/>
      </c>
    </row>
    <row r="915" customFormat="false" ht="15" hidden="false" customHeight="false" outlineLevel="0" collapsed="false">
      <c r="A915" s="27"/>
      <c r="B915" s="27"/>
      <c r="C915" s="28"/>
      <c r="D915" s="28"/>
      <c r="E915" s="29"/>
      <c r="F915" s="27"/>
      <c r="G915" s="30"/>
      <c r="H915" s="30"/>
      <c r="I915" s="27"/>
      <c r="J915" s="27"/>
      <c r="K915" s="27"/>
      <c r="L915" s="29"/>
      <c r="M915" s="27"/>
      <c r="N915" s="31" t="str">
        <f aca="false">IF(E915="","",EOMONTH(E915,0))</f>
        <v/>
      </c>
      <c r="O915" s="32" t="str">
        <f aca="false">IF(E915="","",EOMONTH(E915,0)+Parameter!$B$5)</f>
        <v/>
      </c>
      <c r="P915" s="32" t="str">
        <f aca="false">IF(E915="","",EOMONTH(E915,Parameter!$B$4))</f>
        <v/>
      </c>
      <c r="Q915" s="33" t="str">
        <f aca="false">IF(OR(E915="",L915&lt;&gt;""),"",P915-Parameter!$B$9)</f>
        <v/>
      </c>
      <c r="R915" s="34" t="str">
        <f aca="false">IF(OR(G915="",G915=0,H915=""),"",H915/G915)</f>
        <v/>
      </c>
      <c r="S915" s="35" t="str">
        <f aca="false">IF(C915="","",IFERROR(INDEX('Validasi Vendor'!$J$5:$J$505,MATCH(C915,'Validasi Vendor'!$C$5:$C$505,0)),"Belum terdaftar"))</f>
        <v/>
      </c>
      <c r="T915" s="35" t="str">
        <f aca="false">IF(E915="","",IF(L915&lt;&gt;"",IF(EOMONTH(L915,0)&gt;P915,"Dikreditkan lewat batas: periksa","Sudah dikreditkan"),IF(S915&lt;&gt;"Boleh diproses","Titik 1: periksa status vendor",IF(OR(I915&lt;&gt;"Cocok",J915&lt;&gt;"Valid"),"Titik 3: faktur bermasalah",IF(K915="Ya","Titik 2: periksa pembebanan biaya",IF(Q915&lt;0,"Titik 2: lewat batas kredit",IF(Q915&lt;=Parameter!$B$6,"Titik 2: segera kreditkan","Siap dikreditkan")))))))</f>
        <v/>
      </c>
    </row>
    <row r="916" customFormat="false" ht="15" hidden="false" customHeight="false" outlineLevel="0" collapsed="false">
      <c r="A916" s="27"/>
      <c r="B916" s="27"/>
      <c r="C916" s="28"/>
      <c r="D916" s="28"/>
      <c r="E916" s="29"/>
      <c r="F916" s="27"/>
      <c r="G916" s="30"/>
      <c r="H916" s="30"/>
      <c r="I916" s="27"/>
      <c r="J916" s="27"/>
      <c r="K916" s="27"/>
      <c r="L916" s="29"/>
      <c r="M916" s="27"/>
      <c r="N916" s="31" t="str">
        <f aca="false">IF(E916="","",EOMONTH(E916,0))</f>
        <v/>
      </c>
      <c r="O916" s="32" t="str">
        <f aca="false">IF(E916="","",EOMONTH(E916,0)+Parameter!$B$5)</f>
        <v/>
      </c>
      <c r="P916" s="32" t="str">
        <f aca="false">IF(E916="","",EOMONTH(E916,Parameter!$B$4))</f>
        <v/>
      </c>
      <c r="Q916" s="33" t="str">
        <f aca="false">IF(OR(E916="",L916&lt;&gt;""),"",P916-Parameter!$B$9)</f>
        <v/>
      </c>
      <c r="R916" s="34" t="str">
        <f aca="false">IF(OR(G916="",G916=0,H916=""),"",H916/G916)</f>
        <v/>
      </c>
      <c r="S916" s="35" t="str">
        <f aca="false">IF(C916="","",IFERROR(INDEX('Validasi Vendor'!$J$5:$J$505,MATCH(C916,'Validasi Vendor'!$C$5:$C$505,0)),"Belum terdaftar"))</f>
        <v/>
      </c>
      <c r="T916" s="35" t="str">
        <f aca="false">IF(E916="","",IF(L916&lt;&gt;"",IF(EOMONTH(L916,0)&gt;P916,"Dikreditkan lewat batas: periksa","Sudah dikreditkan"),IF(S916&lt;&gt;"Boleh diproses","Titik 1: periksa status vendor",IF(OR(I916&lt;&gt;"Cocok",J916&lt;&gt;"Valid"),"Titik 3: faktur bermasalah",IF(K916="Ya","Titik 2: periksa pembebanan biaya",IF(Q916&lt;0,"Titik 2: lewat batas kredit",IF(Q916&lt;=Parameter!$B$6,"Titik 2: segera kreditkan","Siap dikreditkan")))))))</f>
        <v/>
      </c>
    </row>
    <row r="917" customFormat="false" ht="15" hidden="false" customHeight="false" outlineLevel="0" collapsed="false">
      <c r="A917" s="27"/>
      <c r="B917" s="27"/>
      <c r="C917" s="28"/>
      <c r="D917" s="28"/>
      <c r="E917" s="29"/>
      <c r="F917" s="27"/>
      <c r="G917" s="30"/>
      <c r="H917" s="30"/>
      <c r="I917" s="27"/>
      <c r="J917" s="27"/>
      <c r="K917" s="27"/>
      <c r="L917" s="29"/>
      <c r="M917" s="27"/>
      <c r="N917" s="31" t="str">
        <f aca="false">IF(E917="","",EOMONTH(E917,0))</f>
        <v/>
      </c>
      <c r="O917" s="32" t="str">
        <f aca="false">IF(E917="","",EOMONTH(E917,0)+Parameter!$B$5)</f>
        <v/>
      </c>
      <c r="P917" s="32" t="str">
        <f aca="false">IF(E917="","",EOMONTH(E917,Parameter!$B$4))</f>
        <v/>
      </c>
      <c r="Q917" s="33" t="str">
        <f aca="false">IF(OR(E917="",L917&lt;&gt;""),"",P917-Parameter!$B$9)</f>
        <v/>
      </c>
      <c r="R917" s="34" t="str">
        <f aca="false">IF(OR(G917="",G917=0,H917=""),"",H917/G917)</f>
        <v/>
      </c>
      <c r="S917" s="35" t="str">
        <f aca="false">IF(C917="","",IFERROR(INDEX('Validasi Vendor'!$J$5:$J$505,MATCH(C917,'Validasi Vendor'!$C$5:$C$505,0)),"Belum terdaftar"))</f>
        <v/>
      </c>
      <c r="T917" s="35" t="str">
        <f aca="false">IF(E917="","",IF(L917&lt;&gt;"",IF(EOMONTH(L917,0)&gt;P917,"Dikreditkan lewat batas: periksa","Sudah dikreditkan"),IF(S917&lt;&gt;"Boleh diproses","Titik 1: periksa status vendor",IF(OR(I917&lt;&gt;"Cocok",J917&lt;&gt;"Valid"),"Titik 3: faktur bermasalah",IF(K917="Ya","Titik 2: periksa pembebanan biaya",IF(Q917&lt;0,"Titik 2: lewat batas kredit",IF(Q917&lt;=Parameter!$B$6,"Titik 2: segera kreditkan","Siap dikreditkan")))))))</f>
        <v/>
      </c>
    </row>
    <row r="918" customFormat="false" ht="15" hidden="false" customHeight="false" outlineLevel="0" collapsed="false">
      <c r="A918" s="27"/>
      <c r="B918" s="27"/>
      <c r="C918" s="28"/>
      <c r="D918" s="28"/>
      <c r="E918" s="29"/>
      <c r="F918" s="27"/>
      <c r="G918" s="30"/>
      <c r="H918" s="30"/>
      <c r="I918" s="27"/>
      <c r="J918" s="27"/>
      <c r="K918" s="27"/>
      <c r="L918" s="29"/>
      <c r="M918" s="27"/>
      <c r="N918" s="31" t="str">
        <f aca="false">IF(E918="","",EOMONTH(E918,0))</f>
        <v/>
      </c>
      <c r="O918" s="32" t="str">
        <f aca="false">IF(E918="","",EOMONTH(E918,0)+Parameter!$B$5)</f>
        <v/>
      </c>
      <c r="P918" s="32" t="str">
        <f aca="false">IF(E918="","",EOMONTH(E918,Parameter!$B$4))</f>
        <v/>
      </c>
      <c r="Q918" s="33" t="str">
        <f aca="false">IF(OR(E918="",L918&lt;&gt;""),"",P918-Parameter!$B$9)</f>
        <v/>
      </c>
      <c r="R918" s="34" t="str">
        <f aca="false">IF(OR(G918="",G918=0,H918=""),"",H918/G918)</f>
        <v/>
      </c>
      <c r="S918" s="35" t="str">
        <f aca="false">IF(C918="","",IFERROR(INDEX('Validasi Vendor'!$J$5:$J$505,MATCH(C918,'Validasi Vendor'!$C$5:$C$505,0)),"Belum terdaftar"))</f>
        <v/>
      </c>
      <c r="T918" s="35" t="str">
        <f aca="false">IF(E918="","",IF(L918&lt;&gt;"",IF(EOMONTH(L918,0)&gt;P918,"Dikreditkan lewat batas: periksa","Sudah dikreditkan"),IF(S918&lt;&gt;"Boleh diproses","Titik 1: periksa status vendor",IF(OR(I918&lt;&gt;"Cocok",J918&lt;&gt;"Valid"),"Titik 3: faktur bermasalah",IF(K918="Ya","Titik 2: periksa pembebanan biaya",IF(Q918&lt;0,"Titik 2: lewat batas kredit",IF(Q918&lt;=Parameter!$B$6,"Titik 2: segera kreditkan","Siap dikreditkan")))))))</f>
        <v/>
      </c>
    </row>
    <row r="919" customFormat="false" ht="15" hidden="false" customHeight="false" outlineLevel="0" collapsed="false">
      <c r="A919" s="27"/>
      <c r="B919" s="27"/>
      <c r="C919" s="28"/>
      <c r="D919" s="28"/>
      <c r="E919" s="29"/>
      <c r="F919" s="27"/>
      <c r="G919" s="30"/>
      <c r="H919" s="30"/>
      <c r="I919" s="27"/>
      <c r="J919" s="27"/>
      <c r="K919" s="27"/>
      <c r="L919" s="29"/>
      <c r="M919" s="27"/>
      <c r="N919" s="31" t="str">
        <f aca="false">IF(E919="","",EOMONTH(E919,0))</f>
        <v/>
      </c>
      <c r="O919" s="32" t="str">
        <f aca="false">IF(E919="","",EOMONTH(E919,0)+Parameter!$B$5)</f>
        <v/>
      </c>
      <c r="P919" s="32" t="str">
        <f aca="false">IF(E919="","",EOMONTH(E919,Parameter!$B$4))</f>
        <v/>
      </c>
      <c r="Q919" s="33" t="str">
        <f aca="false">IF(OR(E919="",L919&lt;&gt;""),"",P919-Parameter!$B$9)</f>
        <v/>
      </c>
      <c r="R919" s="34" t="str">
        <f aca="false">IF(OR(G919="",G919=0,H919=""),"",H919/G919)</f>
        <v/>
      </c>
      <c r="S919" s="35" t="str">
        <f aca="false">IF(C919="","",IFERROR(INDEX('Validasi Vendor'!$J$5:$J$505,MATCH(C919,'Validasi Vendor'!$C$5:$C$505,0)),"Belum terdaftar"))</f>
        <v/>
      </c>
      <c r="T919" s="35" t="str">
        <f aca="false">IF(E919="","",IF(L919&lt;&gt;"",IF(EOMONTH(L919,0)&gt;P919,"Dikreditkan lewat batas: periksa","Sudah dikreditkan"),IF(S919&lt;&gt;"Boleh diproses","Titik 1: periksa status vendor",IF(OR(I919&lt;&gt;"Cocok",J919&lt;&gt;"Valid"),"Titik 3: faktur bermasalah",IF(K919="Ya","Titik 2: periksa pembebanan biaya",IF(Q919&lt;0,"Titik 2: lewat batas kredit",IF(Q919&lt;=Parameter!$B$6,"Titik 2: segera kreditkan","Siap dikreditkan")))))))</f>
        <v/>
      </c>
    </row>
    <row r="920" customFormat="false" ht="15" hidden="false" customHeight="false" outlineLevel="0" collapsed="false">
      <c r="A920" s="27"/>
      <c r="B920" s="27"/>
      <c r="C920" s="28"/>
      <c r="D920" s="28"/>
      <c r="E920" s="29"/>
      <c r="F920" s="27"/>
      <c r="G920" s="30"/>
      <c r="H920" s="30"/>
      <c r="I920" s="27"/>
      <c r="J920" s="27"/>
      <c r="K920" s="27"/>
      <c r="L920" s="29"/>
      <c r="M920" s="27"/>
      <c r="N920" s="31" t="str">
        <f aca="false">IF(E920="","",EOMONTH(E920,0))</f>
        <v/>
      </c>
      <c r="O920" s="32" t="str">
        <f aca="false">IF(E920="","",EOMONTH(E920,0)+Parameter!$B$5)</f>
        <v/>
      </c>
      <c r="P920" s="32" t="str">
        <f aca="false">IF(E920="","",EOMONTH(E920,Parameter!$B$4))</f>
        <v/>
      </c>
      <c r="Q920" s="33" t="str">
        <f aca="false">IF(OR(E920="",L920&lt;&gt;""),"",P920-Parameter!$B$9)</f>
        <v/>
      </c>
      <c r="R920" s="34" t="str">
        <f aca="false">IF(OR(G920="",G920=0,H920=""),"",H920/G920)</f>
        <v/>
      </c>
      <c r="S920" s="35" t="str">
        <f aca="false">IF(C920="","",IFERROR(INDEX('Validasi Vendor'!$J$5:$J$505,MATCH(C920,'Validasi Vendor'!$C$5:$C$505,0)),"Belum terdaftar"))</f>
        <v/>
      </c>
      <c r="T920" s="35" t="str">
        <f aca="false">IF(E920="","",IF(L920&lt;&gt;"",IF(EOMONTH(L920,0)&gt;P920,"Dikreditkan lewat batas: periksa","Sudah dikreditkan"),IF(S920&lt;&gt;"Boleh diproses","Titik 1: periksa status vendor",IF(OR(I920&lt;&gt;"Cocok",J920&lt;&gt;"Valid"),"Titik 3: faktur bermasalah",IF(K920="Ya","Titik 2: periksa pembebanan biaya",IF(Q920&lt;0,"Titik 2: lewat batas kredit",IF(Q920&lt;=Parameter!$B$6,"Titik 2: segera kreditkan","Siap dikreditkan")))))))</f>
        <v/>
      </c>
    </row>
    <row r="921" customFormat="false" ht="15" hidden="false" customHeight="false" outlineLevel="0" collapsed="false">
      <c r="A921" s="27"/>
      <c r="B921" s="27"/>
      <c r="C921" s="28"/>
      <c r="D921" s="28"/>
      <c r="E921" s="29"/>
      <c r="F921" s="27"/>
      <c r="G921" s="30"/>
      <c r="H921" s="30"/>
      <c r="I921" s="27"/>
      <c r="J921" s="27"/>
      <c r="K921" s="27"/>
      <c r="L921" s="29"/>
      <c r="M921" s="27"/>
      <c r="N921" s="31" t="str">
        <f aca="false">IF(E921="","",EOMONTH(E921,0))</f>
        <v/>
      </c>
      <c r="O921" s="32" t="str">
        <f aca="false">IF(E921="","",EOMONTH(E921,0)+Parameter!$B$5)</f>
        <v/>
      </c>
      <c r="P921" s="32" t="str">
        <f aca="false">IF(E921="","",EOMONTH(E921,Parameter!$B$4))</f>
        <v/>
      </c>
      <c r="Q921" s="33" t="str">
        <f aca="false">IF(OR(E921="",L921&lt;&gt;""),"",P921-Parameter!$B$9)</f>
        <v/>
      </c>
      <c r="R921" s="34" t="str">
        <f aca="false">IF(OR(G921="",G921=0,H921=""),"",H921/G921)</f>
        <v/>
      </c>
      <c r="S921" s="35" t="str">
        <f aca="false">IF(C921="","",IFERROR(INDEX('Validasi Vendor'!$J$5:$J$505,MATCH(C921,'Validasi Vendor'!$C$5:$C$505,0)),"Belum terdaftar"))</f>
        <v/>
      </c>
      <c r="T921" s="35" t="str">
        <f aca="false">IF(E921="","",IF(L921&lt;&gt;"",IF(EOMONTH(L921,0)&gt;P921,"Dikreditkan lewat batas: periksa","Sudah dikreditkan"),IF(S921&lt;&gt;"Boleh diproses","Titik 1: periksa status vendor",IF(OR(I921&lt;&gt;"Cocok",J921&lt;&gt;"Valid"),"Titik 3: faktur bermasalah",IF(K921="Ya","Titik 2: periksa pembebanan biaya",IF(Q921&lt;0,"Titik 2: lewat batas kredit",IF(Q921&lt;=Parameter!$B$6,"Titik 2: segera kreditkan","Siap dikreditkan")))))))</f>
        <v/>
      </c>
    </row>
    <row r="922" customFormat="false" ht="15" hidden="false" customHeight="false" outlineLevel="0" collapsed="false">
      <c r="A922" s="27"/>
      <c r="B922" s="27"/>
      <c r="C922" s="28"/>
      <c r="D922" s="28"/>
      <c r="E922" s="29"/>
      <c r="F922" s="27"/>
      <c r="G922" s="30"/>
      <c r="H922" s="30"/>
      <c r="I922" s="27"/>
      <c r="J922" s="27"/>
      <c r="K922" s="27"/>
      <c r="L922" s="29"/>
      <c r="M922" s="27"/>
      <c r="N922" s="31" t="str">
        <f aca="false">IF(E922="","",EOMONTH(E922,0))</f>
        <v/>
      </c>
      <c r="O922" s="32" t="str">
        <f aca="false">IF(E922="","",EOMONTH(E922,0)+Parameter!$B$5)</f>
        <v/>
      </c>
      <c r="P922" s="32" t="str">
        <f aca="false">IF(E922="","",EOMONTH(E922,Parameter!$B$4))</f>
        <v/>
      </c>
      <c r="Q922" s="33" t="str">
        <f aca="false">IF(OR(E922="",L922&lt;&gt;""),"",P922-Parameter!$B$9)</f>
        <v/>
      </c>
      <c r="R922" s="34" t="str">
        <f aca="false">IF(OR(G922="",G922=0,H922=""),"",H922/G922)</f>
        <v/>
      </c>
      <c r="S922" s="35" t="str">
        <f aca="false">IF(C922="","",IFERROR(INDEX('Validasi Vendor'!$J$5:$J$505,MATCH(C922,'Validasi Vendor'!$C$5:$C$505,0)),"Belum terdaftar"))</f>
        <v/>
      </c>
      <c r="T922" s="35" t="str">
        <f aca="false">IF(E922="","",IF(L922&lt;&gt;"",IF(EOMONTH(L922,0)&gt;P922,"Dikreditkan lewat batas: periksa","Sudah dikreditkan"),IF(S922&lt;&gt;"Boleh diproses","Titik 1: periksa status vendor",IF(OR(I922&lt;&gt;"Cocok",J922&lt;&gt;"Valid"),"Titik 3: faktur bermasalah",IF(K922="Ya","Titik 2: periksa pembebanan biaya",IF(Q922&lt;0,"Titik 2: lewat batas kredit",IF(Q922&lt;=Parameter!$B$6,"Titik 2: segera kreditkan","Siap dikreditkan")))))))</f>
        <v/>
      </c>
    </row>
    <row r="923" customFormat="false" ht="15" hidden="false" customHeight="false" outlineLevel="0" collapsed="false">
      <c r="A923" s="27"/>
      <c r="B923" s="27"/>
      <c r="C923" s="28"/>
      <c r="D923" s="28"/>
      <c r="E923" s="29"/>
      <c r="F923" s="27"/>
      <c r="G923" s="30"/>
      <c r="H923" s="30"/>
      <c r="I923" s="27"/>
      <c r="J923" s="27"/>
      <c r="K923" s="27"/>
      <c r="L923" s="29"/>
      <c r="M923" s="27"/>
      <c r="N923" s="31" t="str">
        <f aca="false">IF(E923="","",EOMONTH(E923,0))</f>
        <v/>
      </c>
      <c r="O923" s="32" t="str">
        <f aca="false">IF(E923="","",EOMONTH(E923,0)+Parameter!$B$5)</f>
        <v/>
      </c>
      <c r="P923" s="32" t="str">
        <f aca="false">IF(E923="","",EOMONTH(E923,Parameter!$B$4))</f>
        <v/>
      </c>
      <c r="Q923" s="33" t="str">
        <f aca="false">IF(OR(E923="",L923&lt;&gt;""),"",P923-Parameter!$B$9)</f>
        <v/>
      </c>
      <c r="R923" s="34" t="str">
        <f aca="false">IF(OR(G923="",G923=0,H923=""),"",H923/G923)</f>
        <v/>
      </c>
      <c r="S923" s="35" t="str">
        <f aca="false">IF(C923="","",IFERROR(INDEX('Validasi Vendor'!$J$5:$J$505,MATCH(C923,'Validasi Vendor'!$C$5:$C$505,0)),"Belum terdaftar"))</f>
        <v/>
      </c>
      <c r="T923" s="35" t="str">
        <f aca="false">IF(E923="","",IF(L923&lt;&gt;"",IF(EOMONTH(L923,0)&gt;P923,"Dikreditkan lewat batas: periksa","Sudah dikreditkan"),IF(S923&lt;&gt;"Boleh diproses","Titik 1: periksa status vendor",IF(OR(I923&lt;&gt;"Cocok",J923&lt;&gt;"Valid"),"Titik 3: faktur bermasalah",IF(K923="Ya","Titik 2: periksa pembebanan biaya",IF(Q923&lt;0,"Titik 2: lewat batas kredit",IF(Q923&lt;=Parameter!$B$6,"Titik 2: segera kreditkan","Siap dikreditkan")))))))</f>
        <v/>
      </c>
    </row>
    <row r="924" customFormat="false" ht="15" hidden="false" customHeight="false" outlineLevel="0" collapsed="false">
      <c r="A924" s="27"/>
      <c r="B924" s="27"/>
      <c r="C924" s="28"/>
      <c r="D924" s="28"/>
      <c r="E924" s="29"/>
      <c r="F924" s="27"/>
      <c r="G924" s="30"/>
      <c r="H924" s="30"/>
      <c r="I924" s="27"/>
      <c r="J924" s="27"/>
      <c r="K924" s="27"/>
      <c r="L924" s="29"/>
      <c r="M924" s="27"/>
      <c r="N924" s="31" t="str">
        <f aca="false">IF(E924="","",EOMONTH(E924,0))</f>
        <v/>
      </c>
      <c r="O924" s="32" t="str">
        <f aca="false">IF(E924="","",EOMONTH(E924,0)+Parameter!$B$5)</f>
        <v/>
      </c>
      <c r="P924" s="32" t="str">
        <f aca="false">IF(E924="","",EOMONTH(E924,Parameter!$B$4))</f>
        <v/>
      </c>
      <c r="Q924" s="33" t="str">
        <f aca="false">IF(OR(E924="",L924&lt;&gt;""),"",P924-Parameter!$B$9)</f>
        <v/>
      </c>
      <c r="R924" s="34" t="str">
        <f aca="false">IF(OR(G924="",G924=0,H924=""),"",H924/G924)</f>
        <v/>
      </c>
      <c r="S924" s="35" t="str">
        <f aca="false">IF(C924="","",IFERROR(INDEX('Validasi Vendor'!$J$5:$J$505,MATCH(C924,'Validasi Vendor'!$C$5:$C$505,0)),"Belum terdaftar"))</f>
        <v/>
      </c>
      <c r="T924" s="35" t="str">
        <f aca="false">IF(E924="","",IF(L924&lt;&gt;"",IF(EOMONTH(L924,0)&gt;P924,"Dikreditkan lewat batas: periksa","Sudah dikreditkan"),IF(S924&lt;&gt;"Boleh diproses","Titik 1: periksa status vendor",IF(OR(I924&lt;&gt;"Cocok",J924&lt;&gt;"Valid"),"Titik 3: faktur bermasalah",IF(K924="Ya","Titik 2: periksa pembebanan biaya",IF(Q924&lt;0,"Titik 2: lewat batas kredit",IF(Q924&lt;=Parameter!$B$6,"Titik 2: segera kreditkan","Siap dikreditkan")))))))</f>
        <v/>
      </c>
    </row>
    <row r="925" customFormat="false" ht="15" hidden="false" customHeight="false" outlineLevel="0" collapsed="false">
      <c r="A925" s="27"/>
      <c r="B925" s="27"/>
      <c r="C925" s="28"/>
      <c r="D925" s="28"/>
      <c r="E925" s="29"/>
      <c r="F925" s="27"/>
      <c r="G925" s="30"/>
      <c r="H925" s="30"/>
      <c r="I925" s="27"/>
      <c r="J925" s="27"/>
      <c r="K925" s="27"/>
      <c r="L925" s="29"/>
      <c r="M925" s="27"/>
      <c r="N925" s="31" t="str">
        <f aca="false">IF(E925="","",EOMONTH(E925,0))</f>
        <v/>
      </c>
      <c r="O925" s="32" t="str">
        <f aca="false">IF(E925="","",EOMONTH(E925,0)+Parameter!$B$5)</f>
        <v/>
      </c>
      <c r="P925" s="32" t="str">
        <f aca="false">IF(E925="","",EOMONTH(E925,Parameter!$B$4))</f>
        <v/>
      </c>
      <c r="Q925" s="33" t="str">
        <f aca="false">IF(OR(E925="",L925&lt;&gt;""),"",P925-Parameter!$B$9)</f>
        <v/>
      </c>
      <c r="R925" s="34" t="str">
        <f aca="false">IF(OR(G925="",G925=0,H925=""),"",H925/G925)</f>
        <v/>
      </c>
      <c r="S925" s="35" t="str">
        <f aca="false">IF(C925="","",IFERROR(INDEX('Validasi Vendor'!$J$5:$J$505,MATCH(C925,'Validasi Vendor'!$C$5:$C$505,0)),"Belum terdaftar"))</f>
        <v/>
      </c>
      <c r="T925" s="35" t="str">
        <f aca="false">IF(E925="","",IF(L925&lt;&gt;"",IF(EOMONTH(L925,0)&gt;P925,"Dikreditkan lewat batas: periksa","Sudah dikreditkan"),IF(S925&lt;&gt;"Boleh diproses","Titik 1: periksa status vendor",IF(OR(I925&lt;&gt;"Cocok",J925&lt;&gt;"Valid"),"Titik 3: faktur bermasalah",IF(K925="Ya","Titik 2: periksa pembebanan biaya",IF(Q925&lt;0,"Titik 2: lewat batas kredit",IF(Q925&lt;=Parameter!$B$6,"Titik 2: segera kreditkan","Siap dikreditkan")))))))</f>
        <v/>
      </c>
    </row>
    <row r="926" customFormat="false" ht="15" hidden="false" customHeight="false" outlineLevel="0" collapsed="false">
      <c r="A926" s="27"/>
      <c r="B926" s="27"/>
      <c r="C926" s="28"/>
      <c r="D926" s="28"/>
      <c r="E926" s="29"/>
      <c r="F926" s="27"/>
      <c r="G926" s="30"/>
      <c r="H926" s="30"/>
      <c r="I926" s="27"/>
      <c r="J926" s="27"/>
      <c r="K926" s="27"/>
      <c r="L926" s="29"/>
      <c r="M926" s="27"/>
      <c r="N926" s="31" t="str">
        <f aca="false">IF(E926="","",EOMONTH(E926,0))</f>
        <v/>
      </c>
      <c r="O926" s="32" t="str">
        <f aca="false">IF(E926="","",EOMONTH(E926,0)+Parameter!$B$5)</f>
        <v/>
      </c>
      <c r="P926" s="32" t="str">
        <f aca="false">IF(E926="","",EOMONTH(E926,Parameter!$B$4))</f>
        <v/>
      </c>
      <c r="Q926" s="33" t="str">
        <f aca="false">IF(OR(E926="",L926&lt;&gt;""),"",P926-Parameter!$B$9)</f>
        <v/>
      </c>
      <c r="R926" s="34" t="str">
        <f aca="false">IF(OR(G926="",G926=0,H926=""),"",H926/G926)</f>
        <v/>
      </c>
      <c r="S926" s="35" t="str">
        <f aca="false">IF(C926="","",IFERROR(INDEX('Validasi Vendor'!$J$5:$J$505,MATCH(C926,'Validasi Vendor'!$C$5:$C$505,0)),"Belum terdaftar"))</f>
        <v/>
      </c>
      <c r="T926" s="35" t="str">
        <f aca="false">IF(E926="","",IF(L926&lt;&gt;"",IF(EOMONTH(L926,0)&gt;P926,"Dikreditkan lewat batas: periksa","Sudah dikreditkan"),IF(S926&lt;&gt;"Boleh diproses","Titik 1: periksa status vendor",IF(OR(I926&lt;&gt;"Cocok",J926&lt;&gt;"Valid"),"Titik 3: faktur bermasalah",IF(K926="Ya","Titik 2: periksa pembebanan biaya",IF(Q926&lt;0,"Titik 2: lewat batas kredit",IF(Q926&lt;=Parameter!$B$6,"Titik 2: segera kreditkan","Siap dikreditkan")))))))</f>
        <v/>
      </c>
    </row>
    <row r="927" customFormat="false" ht="15" hidden="false" customHeight="false" outlineLevel="0" collapsed="false">
      <c r="A927" s="27"/>
      <c r="B927" s="27"/>
      <c r="C927" s="28"/>
      <c r="D927" s="28"/>
      <c r="E927" s="29"/>
      <c r="F927" s="27"/>
      <c r="G927" s="30"/>
      <c r="H927" s="30"/>
      <c r="I927" s="27"/>
      <c r="J927" s="27"/>
      <c r="K927" s="27"/>
      <c r="L927" s="29"/>
      <c r="M927" s="27"/>
      <c r="N927" s="31" t="str">
        <f aca="false">IF(E927="","",EOMONTH(E927,0))</f>
        <v/>
      </c>
      <c r="O927" s="32" t="str">
        <f aca="false">IF(E927="","",EOMONTH(E927,0)+Parameter!$B$5)</f>
        <v/>
      </c>
      <c r="P927" s="32" t="str">
        <f aca="false">IF(E927="","",EOMONTH(E927,Parameter!$B$4))</f>
        <v/>
      </c>
      <c r="Q927" s="33" t="str">
        <f aca="false">IF(OR(E927="",L927&lt;&gt;""),"",P927-Parameter!$B$9)</f>
        <v/>
      </c>
      <c r="R927" s="34" t="str">
        <f aca="false">IF(OR(G927="",G927=0,H927=""),"",H927/G927)</f>
        <v/>
      </c>
      <c r="S927" s="35" t="str">
        <f aca="false">IF(C927="","",IFERROR(INDEX('Validasi Vendor'!$J$5:$J$505,MATCH(C927,'Validasi Vendor'!$C$5:$C$505,0)),"Belum terdaftar"))</f>
        <v/>
      </c>
      <c r="T927" s="35" t="str">
        <f aca="false">IF(E927="","",IF(L927&lt;&gt;"",IF(EOMONTH(L927,0)&gt;P927,"Dikreditkan lewat batas: periksa","Sudah dikreditkan"),IF(S927&lt;&gt;"Boleh diproses","Titik 1: periksa status vendor",IF(OR(I927&lt;&gt;"Cocok",J927&lt;&gt;"Valid"),"Titik 3: faktur bermasalah",IF(K927="Ya","Titik 2: periksa pembebanan biaya",IF(Q927&lt;0,"Titik 2: lewat batas kredit",IF(Q927&lt;=Parameter!$B$6,"Titik 2: segera kreditkan","Siap dikreditkan")))))))</f>
        <v/>
      </c>
    </row>
    <row r="928" customFormat="false" ht="15" hidden="false" customHeight="false" outlineLevel="0" collapsed="false">
      <c r="A928" s="27"/>
      <c r="B928" s="27"/>
      <c r="C928" s="28"/>
      <c r="D928" s="28"/>
      <c r="E928" s="29"/>
      <c r="F928" s="27"/>
      <c r="G928" s="30"/>
      <c r="H928" s="30"/>
      <c r="I928" s="27"/>
      <c r="J928" s="27"/>
      <c r="K928" s="27"/>
      <c r="L928" s="29"/>
      <c r="M928" s="27"/>
      <c r="N928" s="31" t="str">
        <f aca="false">IF(E928="","",EOMONTH(E928,0))</f>
        <v/>
      </c>
      <c r="O928" s="32" t="str">
        <f aca="false">IF(E928="","",EOMONTH(E928,0)+Parameter!$B$5)</f>
        <v/>
      </c>
      <c r="P928" s="32" t="str">
        <f aca="false">IF(E928="","",EOMONTH(E928,Parameter!$B$4))</f>
        <v/>
      </c>
      <c r="Q928" s="33" t="str">
        <f aca="false">IF(OR(E928="",L928&lt;&gt;""),"",P928-Parameter!$B$9)</f>
        <v/>
      </c>
      <c r="R928" s="34" t="str">
        <f aca="false">IF(OR(G928="",G928=0,H928=""),"",H928/G928)</f>
        <v/>
      </c>
      <c r="S928" s="35" t="str">
        <f aca="false">IF(C928="","",IFERROR(INDEX('Validasi Vendor'!$J$5:$J$505,MATCH(C928,'Validasi Vendor'!$C$5:$C$505,0)),"Belum terdaftar"))</f>
        <v/>
      </c>
      <c r="T928" s="35" t="str">
        <f aca="false">IF(E928="","",IF(L928&lt;&gt;"",IF(EOMONTH(L928,0)&gt;P928,"Dikreditkan lewat batas: periksa","Sudah dikreditkan"),IF(S928&lt;&gt;"Boleh diproses","Titik 1: periksa status vendor",IF(OR(I928&lt;&gt;"Cocok",J928&lt;&gt;"Valid"),"Titik 3: faktur bermasalah",IF(K928="Ya","Titik 2: periksa pembebanan biaya",IF(Q928&lt;0,"Titik 2: lewat batas kredit",IF(Q928&lt;=Parameter!$B$6,"Titik 2: segera kreditkan","Siap dikreditkan")))))))</f>
        <v/>
      </c>
    </row>
    <row r="929" customFormat="false" ht="15" hidden="false" customHeight="false" outlineLevel="0" collapsed="false">
      <c r="A929" s="27"/>
      <c r="B929" s="27"/>
      <c r="C929" s="28"/>
      <c r="D929" s="28"/>
      <c r="E929" s="29"/>
      <c r="F929" s="27"/>
      <c r="G929" s="30"/>
      <c r="H929" s="30"/>
      <c r="I929" s="27"/>
      <c r="J929" s="27"/>
      <c r="K929" s="27"/>
      <c r="L929" s="29"/>
      <c r="M929" s="27"/>
      <c r="N929" s="31" t="str">
        <f aca="false">IF(E929="","",EOMONTH(E929,0))</f>
        <v/>
      </c>
      <c r="O929" s="32" t="str">
        <f aca="false">IF(E929="","",EOMONTH(E929,0)+Parameter!$B$5)</f>
        <v/>
      </c>
      <c r="P929" s="32" t="str">
        <f aca="false">IF(E929="","",EOMONTH(E929,Parameter!$B$4))</f>
        <v/>
      </c>
      <c r="Q929" s="33" t="str">
        <f aca="false">IF(OR(E929="",L929&lt;&gt;""),"",P929-Parameter!$B$9)</f>
        <v/>
      </c>
      <c r="R929" s="34" t="str">
        <f aca="false">IF(OR(G929="",G929=0,H929=""),"",H929/G929)</f>
        <v/>
      </c>
      <c r="S929" s="35" t="str">
        <f aca="false">IF(C929="","",IFERROR(INDEX('Validasi Vendor'!$J$5:$J$505,MATCH(C929,'Validasi Vendor'!$C$5:$C$505,0)),"Belum terdaftar"))</f>
        <v/>
      </c>
      <c r="T929" s="35" t="str">
        <f aca="false">IF(E929="","",IF(L929&lt;&gt;"",IF(EOMONTH(L929,0)&gt;P929,"Dikreditkan lewat batas: periksa","Sudah dikreditkan"),IF(S929&lt;&gt;"Boleh diproses","Titik 1: periksa status vendor",IF(OR(I929&lt;&gt;"Cocok",J929&lt;&gt;"Valid"),"Titik 3: faktur bermasalah",IF(K929="Ya","Titik 2: periksa pembebanan biaya",IF(Q929&lt;0,"Titik 2: lewat batas kredit",IF(Q929&lt;=Parameter!$B$6,"Titik 2: segera kreditkan","Siap dikreditkan")))))))</f>
        <v/>
      </c>
    </row>
    <row r="930" customFormat="false" ht="15" hidden="false" customHeight="false" outlineLevel="0" collapsed="false">
      <c r="A930" s="27"/>
      <c r="B930" s="27"/>
      <c r="C930" s="28"/>
      <c r="D930" s="28"/>
      <c r="E930" s="29"/>
      <c r="F930" s="27"/>
      <c r="G930" s="30"/>
      <c r="H930" s="30"/>
      <c r="I930" s="27"/>
      <c r="J930" s="27"/>
      <c r="K930" s="27"/>
      <c r="L930" s="29"/>
      <c r="M930" s="27"/>
      <c r="N930" s="31" t="str">
        <f aca="false">IF(E930="","",EOMONTH(E930,0))</f>
        <v/>
      </c>
      <c r="O930" s="32" t="str">
        <f aca="false">IF(E930="","",EOMONTH(E930,0)+Parameter!$B$5)</f>
        <v/>
      </c>
      <c r="P930" s="32" t="str">
        <f aca="false">IF(E930="","",EOMONTH(E930,Parameter!$B$4))</f>
        <v/>
      </c>
      <c r="Q930" s="33" t="str">
        <f aca="false">IF(OR(E930="",L930&lt;&gt;""),"",P930-Parameter!$B$9)</f>
        <v/>
      </c>
      <c r="R930" s="34" t="str">
        <f aca="false">IF(OR(G930="",G930=0,H930=""),"",H930/G930)</f>
        <v/>
      </c>
      <c r="S930" s="35" t="str">
        <f aca="false">IF(C930="","",IFERROR(INDEX('Validasi Vendor'!$J$5:$J$505,MATCH(C930,'Validasi Vendor'!$C$5:$C$505,0)),"Belum terdaftar"))</f>
        <v/>
      </c>
      <c r="T930" s="35" t="str">
        <f aca="false">IF(E930="","",IF(L930&lt;&gt;"",IF(EOMONTH(L930,0)&gt;P930,"Dikreditkan lewat batas: periksa","Sudah dikreditkan"),IF(S930&lt;&gt;"Boleh diproses","Titik 1: periksa status vendor",IF(OR(I930&lt;&gt;"Cocok",J930&lt;&gt;"Valid"),"Titik 3: faktur bermasalah",IF(K930="Ya","Titik 2: periksa pembebanan biaya",IF(Q930&lt;0,"Titik 2: lewat batas kredit",IF(Q930&lt;=Parameter!$B$6,"Titik 2: segera kreditkan","Siap dikreditkan")))))))</f>
        <v/>
      </c>
    </row>
    <row r="931" customFormat="false" ht="15" hidden="false" customHeight="false" outlineLevel="0" collapsed="false">
      <c r="A931" s="27"/>
      <c r="B931" s="27"/>
      <c r="C931" s="28"/>
      <c r="D931" s="28"/>
      <c r="E931" s="29"/>
      <c r="F931" s="27"/>
      <c r="G931" s="30"/>
      <c r="H931" s="30"/>
      <c r="I931" s="27"/>
      <c r="J931" s="27"/>
      <c r="K931" s="27"/>
      <c r="L931" s="29"/>
      <c r="M931" s="27"/>
      <c r="N931" s="31" t="str">
        <f aca="false">IF(E931="","",EOMONTH(E931,0))</f>
        <v/>
      </c>
      <c r="O931" s="32" t="str">
        <f aca="false">IF(E931="","",EOMONTH(E931,0)+Parameter!$B$5)</f>
        <v/>
      </c>
      <c r="P931" s="32" t="str">
        <f aca="false">IF(E931="","",EOMONTH(E931,Parameter!$B$4))</f>
        <v/>
      </c>
      <c r="Q931" s="33" t="str">
        <f aca="false">IF(OR(E931="",L931&lt;&gt;""),"",P931-Parameter!$B$9)</f>
        <v/>
      </c>
      <c r="R931" s="34" t="str">
        <f aca="false">IF(OR(G931="",G931=0,H931=""),"",H931/G931)</f>
        <v/>
      </c>
      <c r="S931" s="35" t="str">
        <f aca="false">IF(C931="","",IFERROR(INDEX('Validasi Vendor'!$J$5:$J$505,MATCH(C931,'Validasi Vendor'!$C$5:$C$505,0)),"Belum terdaftar"))</f>
        <v/>
      </c>
      <c r="T931" s="35" t="str">
        <f aca="false">IF(E931="","",IF(L931&lt;&gt;"",IF(EOMONTH(L931,0)&gt;P931,"Dikreditkan lewat batas: periksa","Sudah dikreditkan"),IF(S931&lt;&gt;"Boleh diproses","Titik 1: periksa status vendor",IF(OR(I931&lt;&gt;"Cocok",J931&lt;&gt;"Valid"),"Titik 3: faktur bermasalah",IF(K931="Ya","Titik 2: periksa pembebanan biaya",IF(Q931&lt;0,"Titik 2: lewat batas kredit",IF(Q931&lt;=Parameter!$B$6,"Titik 2: segera kreditkan","Siap dikreditkan")))))))</f>
        <v/>
      </c>
    </row>
    <row r="932" customFormat="false" ht="15" hidden="false" customHeight="false" outlineLevel="0" collapsed="false">
      <c r="A932" s="27"/>
      <c r="B932" s="27"/>
      <c r="C932" s="28"/>
      <c r="D932" s="28"/>
      <c r="E932" s="29"/>
      <c r="F932" s="27"/>
      <c r="G932" s="30"/>
      <c r="H932" s="30"/>
      <c r="I932" s="27"/>
      <c r="J932" s="27"/>
      <c r="K932" s="27"/>
      <c r="L932" s="29"/>
      <c r="M932" s="27"/>
      <c r="N932" s="31" t="str">
        <f aca="false">IF(E932="","",EOMONTH(E932,0))</f>
        <v/>
      </c>
      <c r="O932" s="32" t="str">
        <f aca="false">IF(E932="","",EOMONTH(E932,0)+Parameter!$B$5)</f>
        <v/>
      </c>
      <c r="P932" s="32" t="str">
        <f aca="false">IF(E932="","",EOMONTH(E932,Parameter!$B$4))</f>
        <v/>
      </c>
      <c r="Q932" s="33" t="str">
        <f aca="false">IF(OR(E932="",L932&lt;&gt;""),"",P932-Parameter!$B$9)</f>
        <v/>
      </c>
      <c r="R932" s="34" t="str">
        <f aca="false">IF(OR(G932="",G932=0,H932=""),"",H932/G932)</f>
        <v/>
      </c>
      <c r="S932" s="35" t="str">
        <f aca="false">IF(C932="","",IFERROR(INDEX('Validasi Vendor'!$J$5:$J$505,MATCH(C932,'Validasi Vendor'!$C$5:$C$505,0)),"Belum terdaftar"))</f>
        <v/>
      </c>
      <c r="T932" s="35" t="str">
        <f aca="false">IF(E932="","",IF(L932&lt;&gt;"",IF(EOMONTH(L932,0)&gt;P932,"Dikreditkan lewat batas: periksa","Sudah dikreditkan"),IF(S932&lt;&gt;"Boleh diproses","Titik 1: periksa status vendor",IF(OR(I932&lt;&gt;"Cocok",J932&lt;&gt;"Valid"),"Titik 3: faktur bermasalah",IF(K932="Ya","Titik 2: periksa pembebanan biaya",IF(Q932&lt;0,"Titik 2: lewat batas kredit",IF(Q932&lt;=Parameter!$B$6,"Titik 2: segera kreditkan","Siap dikreditkan")))))))</f>
        <v/>
      </c>
    </row>
    <row r="933" customFormat="false" ht="15" hidden="false" customHeight="false" outlineLevel="0" collapsed="false">
      <c r="A933" s="27"/>
      <c r="B933" s="27"/>
      <c r="C933" s="28"/>
      <c r="D933" s="28"/>
      <c r="E933" s="29"/>
      <c r="F933" s="27"/>
      <c r="G933" s="30"/>
      <c r="H933" s="30"/>
      <c r="I933" s="27"/>
      <c r="J933" s="27"/>
      <c r="K933" s="27"/>
      <c r="L933" s="29"/>
      <c r="M933" s="27"/>
      <c r="N933" s="31" t="str">
        <f aca="false">IF(E933="","",EOMONTH(E933,0))</f>
        <v/>
      </c>
      <c r="O933" s="32" t="str">
        <f aca="false">IF(E933="","",EOMONTH(E933,0)+Parameter!$B$5)</f>
        <v/>
      </c>
      <c r="P933" s="32" t="str">
        <f aca="false">IF(E933="","",EOMONTH(E933,Parameter!$B$4))</f>
        <v/>
      </c>
      <c r="Q933" s="33" t="str">
        <f aca="false">IF(OR(E933="",L933&lt;&gt;""),"",P933-Parameter!$B$9)</f>
        <v/>
      </c>
      <c r="R933" s="34" t="str">
        <f aca="false">IF(OR(G933="",G933=0,H933=""),"",H933/G933)</f>
        <v/>
      </c>
      <c r="S933" s="35" t="str">
        <f aca="false">IF(C933="","",IFERROR(INDEX('Validasi Vendor'!$J$5:$J$505,MATCH(C933,'Validasi Vendor'!$C$5:$C$505,0)),"Belum terdaftar"))</f>
        <v/>
      </c>
      <c r="T933" s="35" t="str">
        <f aca="false">IF(E933="","",IF(L933&lt;&gt;"",IF(EOMONTH(L933,0)&gt;P933,"Dikreditkan lewat batas: periksa","Sudah dikreditkan"),IF(S933&lt;&gt;"Boleh diproses","Titik 1: periksa status vendor",IF(OR(I933&lt;&gt;"Cocok",J933&lt;&gt;"Valid"),"Titik 3: faktur bermasalah",IF(K933="Ya","Titik 2: periksa pembebanan biaya",IF(Q933&lt;0,"Titik 2: lewat batas kredit",IF(Q933&lt;=Parameter!$B$6,"Titik 2: segera kreditkan","Siap dikreditkan")))))))</f>
        <v/>
      </c>
    </row>
    <row r="934" customFormat="false" ht="15" hidden="false" customHeight="false" outlineLevel="0" collapsed="false">
      <c r="A934" s="27"/>
      <c r="B934" s="27"/>
      <c r="C934" s="28"/>
      <c r="D934" s="28"/>
      <c r="E934" s="29"/>
      <c r="F934" s="27"/>
      <c r="G934" s="30"/>
      <c r="H934" s="30"/>
      <c r="I934" s="27"/>
      <c r="J934" s="27"/>
      <c r="K934" s="27"/>
      <c r="L934" s="29"/>
      <c r="M934" s="27"/>
      <c r="N934" s="31" t="str">
        <f aca="false">IF(E934="","",EOMONTH(E934,0))</f>
        <v/>
      </c>
      <c r="O934" s="32" t="str">
        <f aca="false">IF(E934="","",EOMONTH(E934,0)+Parameter!$B$5)</f>
        <v/>
      </c>
      <c r="P934" s="32" t="str">
        <f aca="false">IF(E934="","",EOMONTH(E934,Parameter!$B$4))</f>
        <v/>
      </c>
      <c r="Q934" s="33" t="str">
        <f aca="false">IF(OR(E934="",L934&lt;&gt;""),"",P934-Parameter!$B$9)</f>
        <v/>
      </c>
      <c r="R934" s="34" t="str">
        <f aca="false">IF(OR(G934="",G934=0,H934=""),"",H934/G934)</f>
        <v/>
      </c>
      <c r="S934" s="35" t="str">
        <f aca="false">IF(C934="","",IFERROR(INDEX('Validasi Vendor'!$J$5:$J$505,MATCH(C934,'Validasi Vendor'!$C$5:$C$505,0)),"Belum terdaftar"))</f>
        <v/>
      </c>
      <c r="T934" s="35" t="str">
        <f aca="false">IF(E934="","",IF(L934&lt;&gt;"",IF(EOMONTH(L934,0)&gt;P934,"Dikreditkan lewat batas: periksa","Sudah dikreditkan"),IF(S934&lt;&gt;"Boleh diproses","Titik 1: periksa status vendor",IF(OR(I934&lt;&gt;"Cocok",J934&lt;&gt;"Valid"),"Titik 3: faktur bermasalah",IF(K934="Ya","Titik 2: periksa pembebanan biaya",IF(Q934&lt;0,"Titik 2: lewat batas kredit",IF(Q934&lt;=Parameter!$B$6,"Titik 2: segera kreditkan","Siap dikreditkan")))))))</f>
        <v/>
      </c>
    </row>
    <row r="935" customFormat="false" ht="15" hidden="false" customHeight="false" outlineLevel="0" collapsed="false">
      <c r="A935" s="27"/>
      <c r="B935" s="27"/>
      <c r="C935" s="28"/>
      <c r="D935" s="28"/>
      <c r="E935" s="29"/>
      <c r="F935" s="27"/>
      <c r="G935" s="30"/>
      <c r="H935" s="30"/>
      <c r="I935" s="27"/>
      <c r="J935" s="27"/>
      <c r="K935" s="27"/>
      <c r="L935" s="29"/>
      <c r="M935" s="27"/>
      <c r="N935" s="31" t="str">
        <f aca="false">IF(E935="","",EOMONTH(E935,0))</f>
        <v/>
      </c>
      <c r="O935" s="32" t="str">
        <f aca="false">IF(E935="","",EOMONTH(E935,0)+Parameter!$B$5)</f>
        <v/>
      </c>
      <c r="P935" s="32" t="str">
        <f aca="false">IF(E935="","",EOMONTH(E935,Parameter!$B$4))</f>
        <v/>
      </c>
      <c r="Q935" s="33" t="str">
        <f aca="false">IF(OR(E935="",L935&lt;&gt;""),"",P935-Parameter!$B$9)</f>
        <v/>
      </c>
      <c r="R935" s="34" t="str">
        <f aca="false">IF(OR(G935="",G935=0,H935=""),"",H935/G935)</f>
        <v/>
      </c>
      <c r="S935" s="35" t="str">
        <f aca="false">IF(C935="","",IFERROR(INDEX('Validasi Vendor'!$J$5:$J$505,MATCH(C935,'Validasi Vendor'!$C$5:$C$505,0)),"Belum terdaftar"))</f>
        <v/>
      </c>
      <c r="T935" s="35" t="str">
        <f aca="false">IF(E935="","",IF(L935&lt;&gt;"",IF(EOMONTH(L935,0)&gt;P935,"Dikreditkan lewat batas: periksa","Sudah dikreditkan"),IF(S935&lt;&gt;"Boleh diproses","Titik 1: periksa status vendor",IF(OR(I935&lt;&gt;"Cocok",J935&lt;&gt;"Valid"),"Titik 3: faktur bermasalah",IF(K935="Ya","Titik 2: periksa pembebanan biaya",IF(Q935&lt;0,"Titik 2: lewat batas kredit",IF(Q935&lt;=Parameter!$B$6,"Titik 2: segera kreditkan","Siap dikreditkan")))))))</f>
        <v/>
      </c>
    </row>
    <row r="936" customFormat="false" ht="15" hidden="false" customHeight="false" outlineLevel="0" collapsed="false">
      <c r="A936" s="27"/>
      <c r="B936" s="27"/>
      <c r="C936" s="28"/>
      <c r="D936" s="28"/>
      <c r="E936" s="29"/>
      <c r="F936" s="27"/>
      <c r="G936" s="30"/>
      <c r="H936" s="30"/>
      <c r="I936" s="27"/>
      <c r="J936" s="27"/>
      <c r="K936" s="27"/>
      <c r="L936" s="29"/>
      <c r="M936" s="27"/>
      <c r="N936" s="31" t="str">
        <f aca="false">IF(E936="","",EOMONTH(E936,0))</f>
        <v/>
      </c>
      <c r="O936" s="32" t="str">
        <f aca="false">IF(E936="","",EOMONTH(E936,0)+Parameter!$B$5)</f>
        <v/>
      </c>
      <c r="P936" s="32" t="str">
        <f aca="false">IF(E936="","",EOMONTH(E936,Parameter!$B$4))</f>
        <v/>
      </c>
      <c r="Q936" s="33" t="str">
        <f aca="false">IF(OR(E936="",L936&lt;&gt;""),"",P936-Parameter!$B$9)</f>
        <v/>
      </c>
      <c r="R936" s="34" t="str">
        <f aca="false">IF(OR(G936="",G936=0,H936=""),"",H936/G936)</f>
        <v/>
      </c>
      <c r="S936" s="35" t="str">
        <f aca="false">IF(C936="","",IFERROR(INDEX('Validasi Vendor'!$J$5:$J$505,MATCH(C936,'Validasi Vendor'!$C$5:$C$505,0)),"Belum terdaftar"))</f>
        <v/>
      </c>
      <c r="T936" s="35" t="str">
        <f aca="false">IF(E936="","",IF(L936&lt;&gt;"",IF(EOMONTH(L936,0)&gt;P936,"Dikreditkan lewat batas: periksa","Sudah dikreditkan"),IF(S936&lt;&gt;"Boleh diproses","Titik 1: periksa status vendor",IF(OR(I936&lt;&gt;"Cocok",J936&lt;&gt;"Valid"),"Titik 3: faktur bermasalah",IF(K936="Ya","Titik 2: periksa pembebanan biaya",IF(Q936&lt;0,"Titik 2: lewat batas kredit",IF(Q936&lt;=Parameter!$B$6,"Titik 2: segera kreditkan","Siap dikreditkan")))))))</f>
        <v/>
      </c>
    </row>
    <row r="937" customFormat="false" ht="15" hidden="false" customHeight="false" outlineLevel="0" collapsed="false">
      <c r="A937" s="27"/>
      <c r="B937" s="27"/>
      <c r="C937" s="28"/>
      <c r="D937" s="28"/>
      <c r="E937" s="29"/>
      <c r="F937" s="27"/>
      <c r="G937" s="30"/>
      <c r="H937" s="30"/>
      <c r="I937" s="27"/>
      <c r="J937" s="27"/>
      <c r="K937" s="27"/>
      <c r="L937" s="29"/>
      <c r="M937" s="27"/>
      <c r="N937" s="31" t="str">
        <f aca="false">IF(E937="","",EOMONTH(E937,0))</f>
        <v/>
      </c>
      <c r="O937" s="32" t="str">
        <f aca="false">IF(E937="","",EOMONTH(E937,0)+Parameter!$B$5)</f>
        <v/>
      </c>
      <c r="P937" s="32" t="str">
        <f aca="false">IF(E937="","",EOMONTH(E937,Parameter!$B$4))</f>
        <v/>
      </c>
      <c r="Q937" s="33" t="str">
        <f aca="false">IF(OR(E937="",L937&lt;&gt;""),"",P937-Parameter!$B$9)</f>
        <v/>
      </c>
      <c r="R937" s="34" t="str">
        <f aca="false">IF(OR(G937="",G937=0,H937=""),"",H937/G937)</f>
        <v/>
      </c>
      <c r="S937" s="35" t="str">
        <f aca="false">IF(C937="","",IFERROR(INDEX('Validasi Vendor'!$J$5:$J$505,MATCH(C937,'Validasi Vendor'!$C$5:$C$505,0)),"Belum terdaftar"))</f>
        <v/>
      </c>
      <c r="T937" s="35" t="str">
        <f aca="false">IF(E937="","",IF(L937&lt;&gt;"",IF(EOMONTH(L937,0)&gt;P937,"Dikreditkan lewat batas: periksa","Sudah dikreditkan"),IF(S937&lt;&gt;"Boleh diproses","Titik 1: periksa status vendor",IF(OR(I937&lt;&gt;"Cocok",J937&lt;&gt;"Valid"),"Titik 3: faktur bermasalah",IF(K937="Ya","Titik 2: periksa pembebanan biaya",IF(Q937&lt;0,"Titik 2: lewat batas kredit",IF(Q937&lt;=Parameter!$B$6,"Titik 2: segera kreditkan","Siap dikreditkan")))))))</f>
        <v/>
      </c>
    </row>
    <row r="938" customFormat="false" ht="15" hidden="false" customHeight="false" outlineLevel="0" collapsed="false">
      <c r="A938" s="27"/>
      <c r="B938" s="27"/>
      <c r="C938" s="28"/>
      <c r="D938" s="28"/>
      <c r="E938" s="29"/>
      <c r="F938" s="27"/>
      <c r="G938" s="30"/>
      <c r="H938" s="30"/>
      <c r="I938" s="27"/>
      <c r="J938" s="27"/>
      <c r="K938" s="27"/>
      <c r="L938" s="29"/>
      <c r="M938" s="27"/>
      <c r="N938" s="31" t="str">
        <f aca="false">IF(E938="","",EOMONTH(E938,0))</f>
        <v/>
      </c>
      <c r="O938" s="32" t="str">
        <f aca="false">IF(E938="","",EOMONTH(E938,0)+Parameter!$B$5)</f>
        <v/>
      </c>
      <c r="P938" s="32" t="str">
        <f aca="false">IF(E938="","",EOMONTH(E938,Parameter!$B$4))</f>
        <v/>
      </c>
      <c r="Q938" s="33" t="str">
        <f aca="false">IF(OR(E938="",L938&lt;&gt;""),"",P938-Parameter!$B$9)</f>
        <v/>
      </c>
      <c r="R938" s="34" t="str">
        <f aca="false">IF(OR(G938="",G938=0,H938=""),"",H938/G938)</f>
        <v/>
      </c>
      <c r="S938" s="35" t="str">
        <f aca="false">IF(C938="","",IFERROR(INDEX('Validasi Vendor'!$J$5:$J$505,MATCH(C938,'Validasi Vendor'!$C$5:$C$505,0)),"Belum terdaftar"))</f>
        <v/>
      </c>
      <c r="T938" s="35" t="str">
        <f aca="false">IF(E938="","",IF(L938&lt;&gt;"",IF(EOMONTH(L938,0)&gt;P938,"Dikreditkan lewat batas: periksa","Sudah dikreditkan"),IF(S938&lt;&gt;"Boleh diproses","Titik 1: periksa status vendor",IF(OR(I938&lt;&gt;"Cocok",J938&lt;&gt;"Valid"),"Titik 3: faktur bermasalah",IF(K938="Ya","Titik 2: periksa pembebanan biaya",IF(Q938&lt;0,"Titik 2: lewat batas kredit",IF(Q938&lt;=Parameter!$B$6,"Titik 2: segera kreditkan","Siap dikreditkan")))))))</f>
        <v/>
      </c>
    </row>
    <row r="939" customFormat="false" ht="15" hidden="false" customHeight="false" outlineLevel="0" collapsed="false">
      <c r="A939" s="27"/>
      <c r="B939" s="27"/>
      <c r="C939" s="28"/>
      <c r="D939" s="28"/>
      <c r="E939" s="29"/>
      <c r="F939" s="27"/>
      <c r="G939" s="30"/>
      <c r="H939" s="30"/>
      <c r="I939" s="27"/>
      <c r="J939" s="27"/>
      <c r="K939" s="27"/>
      <c r="L939" s="29"/>
      <c r="M939" s="27"/>
      <c r="N939" s="31" t="str">
        <f aca="false">IF(E939="","",EOMONTH(E939,0))</f>
        <v/>
      </c>
      <c r="O939" s="32" t="str">
        <f aca="false">IF(E939="","",EOMONTH(E939,0)+Parameter!$B$5)</f>
        <v/>
      </c>
      <c r="P939" s="32" t="str">
        <f aca="false">IF(E939="","",EOMONTH(E939,Parameter!$B$4))</f>
        <v/>
      </c>
      <c r="Q939" s="33" t="str">
        <f aca="false">IF(OR(E939="",L939&lt;&gt;""),"",P939-Parameter!$B$9)</f>
        <v/>
      </c>
      <c r="R939" s="34" t="str">
        <f aca="false">IF(OR(G939="",G939=0,H939=""),"",H939/G939)</f>
        <v/>
      </c>
      <c r="S939" s="35" t="str">
        <f aca="false">IF(C939="","",IFERROR(INDEX('Validasi Vendor'!$J$5:$J$505,MATCH(C939,'Validasi Vendor'!$C$5:$C$505,0)),"Belum terdaftar"))</f>
        <v/>
      </c>
      <c r="T939" s="35" t="str">
        <f aca="false">IF(E939="","",IF(L939&lt;&gt;"",IF(EOMONTH(L939,0)&gt;P939,"Dikreditkan lewat batas: periksa","Sudah dikreditkan"),IF(S939&lt;&gt;"Boleh diproses","Titik 1: periksa status vendor",IF(OR(I939&lt;&gt;"Cocok",J939&lt;&gt;"Valid"),"Titik 3: faktur bermasalah",IF(K939="Ya","Titik 2: periksa pembebanan biaya",IF(Q939&lt;0,"Titik 2: lewat batas kredit",IF(Q939&lt;=Parameter!$B$6,"Titik 2: segera kreditkan","Siap dikreditkan")))))))</f>
        <v/>
      </c>
    </row>
    <row r="940" customFormat="false" ht="15" hidden="false" customHeight="false" outlineLevel="0" collapsed="false">
      <c r="A940" s="27"/>
      <c r="B940" s="27"/>
      <c r="C940" s="28"/>
      <c r="D940" s="28"/>
      <c r="E940" s="29"/>
      <c r="F940" s="27"/>
      <c r="G940" s="30"/>
      <c r="H940" s="30"/>
      <c r="I940" s="27"/>
      <c r="J940" s="27"/>
      <c r="K940" s="27"/>
      <c r="L940" s="29"/>
      <c r="M940" s="27"/>
      <c r="N940" s="31" t="str">
        <f aca="false">IF(E940="","",EOMONTH(E940,0))</f>
        <v/>
      </c>
      <c r="O940" s="32" t="str">
        <f aca="false">IF(E940="","",EOMONTH(E940,0)+Parameter!$B$5)</f>
        <v/>
      </c>
      <c r="P940" s="32" t="str">
        <f aca="false">IF(E940="","",EOMONTH(E940,Parameter!$B$4))</f>
        <v/>
      </c>
      <c r="Q940" s="33" t="str">
        <f aca="false">IF(OR(E940="",L940&lt;&gt;""),"",P940-Parameter!$B$9)</f>
        <v/>
      </c>
      <c r="R940" s="34" t="str">
        <f aca="false">IF(OR(G940="",G940=0,H940=""),"",H940/G940)</f>
        <v/>
      </c>
      <c r="S940" s="35" t="str">
        <f aca="false">IF(C940="","",IFERROR(INDEX('Validasi Vendor'!$J$5:$J$505,MATCH(C940,'Validasi Vendor'!$C$5:$C$505,0)),"Belum terdaftar"))</f>
        <v/>
      </c>
      <c r="T940" s="35" t="str">
        <f aca="false">IF(E940="","",IF(L940&lt;&gt;"",IF(EOMONTH(L940,0)&gt;P940,"Dikreditkan lewat batas: periksa","Sudah dikreditkan"),IF(S940&lt;&gt;"Boleh diproses","Titik 1: periksa status vendor",IF(OR(I940&lt;&gt;"Cocok",J940&lt;&gt;"Valid"),"Titik 3: faktur bermasalah",IF(K940="Ya","Titik 2: periksa pembebanan biaya",IF(Q940&lt;0,"Titik 2: lewat batas kredit",IF(Q940&lt;=Parameter!$B$6,"Titik 2: segera kreditkan","Siap dikreditkan")))))))</f>
        <v/>
      </c>
    </row>
    <row r="941" customFormat="false" ht="15" hidden="false" customHeight="false" outlineLevel="0" collapsed="false">
      <c r="A941" s="27"/>
      <c r="B941" s="27"/>
      <c r="C941" s="28"/>
      <c r="D941" s="28"/>
      <c r="E941" s="29"/>
      <c r="F941" s="27"/>
      <c r="G941" s="30"/>
      <c r="H941" s="30"/>
      <c r="I941" s="27"/>
      <c r="J941" s="27"/>
      <c r="K941" s="27"/>
      <c r="L941" s="29"/>
      <c r="M941" s="27"/>
      <c r="N941" s="31" t="str">
        <f aca="false">IF(E941="","",EOMONTH(E941,0))</f>
        <v/>
      </c>
      <c r="O941" s="32" t="str">
        <f aca="false">IF(E941="","",EOMONTH(E941,0)+Parameter!$B$5)</f>
        <v/>
      </c>
      <c r="P941" s="32" t="str">
        <f aca="false">IF(E941="","",EOMONTH(E941,Parameter!$B$4))</f>
        <v/>
      </c>
      <c r="Q941" s="33" t="str">
        <f aca="false">IF(OR(E941="",L941&lt;&gt;""),"",P941-Parameter!$B$9)</f>
        <v/>
      </c>
      <c r="R941" s="34" t="str">
        <f aca="false">IF(OR(G941="",G941=0,H941=""),"",H941/G941)</f>
        <v/>
      </c>
      <c r="S941" s="35" t="str">
        <f aca="false">IF(C941="","",IFERROR(INDEX('Validasi Vendor'!$J$5:$J$505,MATCH(C941,'Validasi Vendor'!$C$5:$C$505,0)),"Belum terdaftar"))</f>
        <v/>
      </c>
      <c r="T941" s="35" t="str">
        <f aca="false">IF(E941="","",IF(L941&lt;&gt;"",IF(EOMONTH(L941,0)&gt;P941,"Dikreditkan lewat batas: periksa","Sudah dikreditkan"),IF(S941&lt;&gt;"Boleh diproses","Titik 1: periksa status vendor",IF(OR(I941&lt;&gt;"Cocok",J941&lt;&gt;"Valid"),"Titik 3: faktur bermasalah",IF(K941="Ya","Titik 2: periksa pembebanan biaya",IF(Q941&lt;0,"Titik 2: lewat batas kredit",IF(Q941&lt;=Parameter!$B$6,"Titik 2: segera kreditkan","Siap dikreditkan")))))))</f>
        <v/>
      </c>
    </row>
    <row r="942" customFormat="false" ht="15" hidden="false" customHeight="false" outlineLevel="0" collapsed="false">
      <c r="A942" s="27"/>
      <c r="B942" s="27"/>
      <c r="C942" s="28"/>
      <c r="D942" s="28"/>
      <c r="E942" s="29"/>
      <c r="F942" s="27"/>
      <c r="G942" s="30"/>
      <c r="H942" s="30"/>
      <c r="I942" s="27"/>
      <c r="J942" s="27"/>
      <c r="K942" s="27"/>
      <c r="L942" s="29"/>
      <c r="M942" s="27"/>
      <c r="N942" s="31" t="str">
        <f aca="false">IF(E942="","",EOMONTH(E942,0))</f>
        <v/>
      </c>
      <c r="O942" s="32" t="str">
        <f aca="false">IF(E942="","",EOMONTH(E942,0)+Parameter!$B$5)</f>
        <v/>
      </c>
      <c r="P942" s="32" t="str">
        <f aca="false">IF(E942="","",EOMONTH(E942,Parameter!$B$4))</f>
        <v/>
      </c>
      <c r="Q942" s="33" t="str">
        <f aca="false">IF(OR(E942="",L942&lt;&gt;""),"",P942-Parameter!$B$9)</f>
        <v/>
      </c>
      <c r="R942" s="34" t="str">
        <f aca="false">IF(OR(G942="",G942=0,H942=""),"",H942/G942)</f>
        <v/>
      </c>
      <c r="S942" s="35" t="str">
        <f aca="false">IF(C942="","",IFERROR(INDEX('Validasi Vendor'!$J$5:$J$505,MATCH(C942,'Validasi Vendor'!$C$5:$C$505,0)),"Belum terdaftar"))</f>
        <v/>
      </c>
      <c r="T942" s="35" t="str">
        <f aca="false">IF(E942="","",IF(L942&lt;&gt;"",IF(EOMONTH(L942,0)&gt;P942,"Dikreditkan lewat batas: periksa","Sudah dikreditkan"),IF(S942&lt;&gt;"Boleh diproses","Titik 1: periksa status vendor",IF(OR(I942&lt;&gt;"Cocok",J942&lt;&gt;"Valid"),"Titik 3: faktur bermasalah",IF(K942="Ya","Titik 2: periksa pembebanan biaya",IF(Q942&lt;0,"Titik 2: lewat batas kredit",IF(Q942&lt;=Parameter!$B$6,"Titik 2: segera kreditkan","Siap dikreditkan")))))))</f>
        <v/>
      </c>
    </row>
    <row r="943" customFormat="false" ht="15" hidden="false" customHeight="false" outlineLevel="0" collapsed="false">
      <c r="A943" s="27"/>
      <c r="B943" s="27"/>
      <c r="C943" s="28"/>
      <c r="D943" s="28"/>
      <c r="E943" s="29"/>
      <c r="F943" s="27"/>
      <c r="G943" s="30"/>
      <c r="H943" s="30"/>
      <c r="I943" s="27"/>
      <c r="J943" s="27"/>
      <c r="K943" s="27"/>
      <c r="L943" s="29"/>
      <c r="M943" s="27"/>
      <c r="N943" s="31" t="str">
        <f aca="false">IF(E943="","",EOMONTH(E943,0))</f>
        <v/>
      </c>
      <c r="O943" s="32" t="str">
        <f aca="false">IF(E943="","",EOMONTH(E943,0)+Parameter!$B$5)</f>
        <v/>
      </c>
      <c r="P943" s="32" t="str">
        <f aca="false">IF(E943="","",EOMONTH(E943,Parameter!$B$4))</f>
        <v/>
      </c>
      <c r="Q943" s="33" t="str">
        <f aca="false">IF(OR(E943="",L943&lt;&gt;""),"",P943-Parameter!$B$9)</f>
        <v/>
      </c>
      <c r="R943" s="34" t="str">
        <f aca="false">IF(OR(G943="",G943=0,H943=""),"",H943/G943)</f>
        <v/>
      </c>
      <c r="S943" s="35" t="str">
        <f aca="false">IF(C943="","",IFERROR(INDEX('Validasi Vendor'!$J$5:$J$505,MATCH(C943,'Validasi Vendor'!$C$5:$C$505,0)),"Belum terdaftar"))</f>
        <v/>
      </c>
      <c r="T943" s="35" t="str">
        <f aca="false">IF(E943="","",IF(L943&lt;&gt;"",IF(EOMONTH(L943,0)&gt;P943,"Dikreditkan lewat batas: periksa","Sudah dikreditkan"),IF(S943&lt;&gt;"Boleh diproses","Titik 1: periksa status vendor",IF(OR(I943&lt;&gt;"Cocok",J943&lt;&gt;"Valid"),"Titik 3: faktur bermasalah",IF(K943="Ya","Titik 2: periksa pembebanan biaya",IF(Q943&lt;0,"Titik 2: lewat batas kredit",IF(Q943&lt;=Parameter!$B$6,"Titik 2: segera kreditkan","Siap dikreditkan")))))))</f>
        <v/>
      </c>
    </row>
    <row r="944" customFormat="false" ht="15" hidden="false" customHeight="false" outlineLevel="0" collapsed="false">
      <c r="A944" s="27"/>
      <c r="B944" s="27"/>
      <c r="C944" s="28"/>
      <c r="D944" s="28"/>
      <c r="E944" s="29"/>
      <c r="F944" s="27"/>
      <c r="G944" s="30"/>
      <c r="H944" s="30"/>
      <c r="I944" s="27"/>
      <c r="J944" s="27"/>
      <c r="K944" s="27"/>
      <c r="L944" s="29"/>
      <c r="M944" s="27"/>
      <c r="N944" s="31" t="str">
        <f aca="false">IF(E944="","",EOMONTH(E944,0))</f>
        <v/>
      </c>
      <c r="O944" s="32" t="str">
        <f aca="false">IF(E944="","",EOMONTH(E944,0)+Parameter!$B$5)</f>
        <v/>
      </c>
      <c r="P944" s="32" t="str">
        <f aca="false">IF(E944="","",EOMONTH(E944,Parameter!$B$4))</f>
        <v/>
      </c>
      <c r="Q944" s="33" t="str">
        <f aca="false">IF(OR(E944="",L944&lt;&gt;""),"",P944-Parameter!$B$9)</f>
        <v/>
      </c>
      <c r="R944" s="34" t="str">
        <f aca="false">IF(OR(G944="",G944=0,H944=""),"",H944/G944)</f>
        <v/>
      </c>
      <c r="S944" s="35" t="str">
        <f aca="false">IF(C944="","",IFERROR(INDEX('Validasi Vendor'!$J$5:$J$505,MATCH(C944,'Validasi Vendor'!$C$5:$C$505,0)),"Belum terdaftar"))</f>
        <v/>
      </c>
      <c r="T944" s="35" t="str">
        <f aca="false">IF(E944="","",IF(L944&lt;&gt;"",IF(EOMONTH(L944,0)&gt;P944,"Dikreditkan lewat batas: periksa","Sudah dikreditkan"),IF(S944&lt;&gt;"Boleh diproses","Titik 1: periksa status vendor",IF(OR(I944&lt;&gt;"Cocok",J944&lt;&gt;"Valid"),"Titik 3: faktur bermasalah",IF(K944="Ya","Titik 2: periksa pembebanan biaya",IF(Q944&lt;0,"Titik 2: lewat batas kredit",IF(Q944&lt;=Parameter!$B$6,"Titik 2: segera kreditkan","Siap dikreditkan")))))))</f>
        <v/>
      </c>
    </row>
    <row r="945" customFormat="false" ht="15" hidden="false" customHeight="false" outlineLevel="0" collapsed="false">
      <c r="A945" s="27"/>
      <c r="B945" s="27"/>
      <c r="C945" s="28"/>
      <c r="D945" s="28"/>
      <c r="E945" s="29"/>
      <c r="F945" s="27"/>
      <c r="G945" s="30"/>
      <c r="H945" s="30"/>
      <c r="I945" s="27"/>
      <c r="J945" s="27"/>
      <c r="K945" s="27"/>
      <c r="L945" s="29"/>
      <c r="M945" s="27"/>
      <c r="N945" s="31" t="str">
        <f aca="false">IF(E945="","",EOMONTH(E945,0))</f>
        <v/>
      </c>
      <c r="O945" s="32" t="str">
        <f aca="false">IF(E945="","",EOMONTH(E945,0)+Parameter!$B$5)</f>
        <v/>
      </c>
      <c r="P945" s="32" t="str">
        <f aca="false">IF(E945="","",EOMONTH(E945,Parameter!$B$4))</f>
        <v/>
      </c>
      <c r="Q945" s="33" t="str">
        <f aca="false">IF(OR(E945="",L945&lt;&gt;""),"",P945-Parameter!$B$9)</f>
        <v/>
      </c>
      <c r="R945" s="34" t="str">
        <f aca="false">IF(OR(G945="",G945=0,H945=""),"",H945/G945)</f>
        <v/>
      </c>
      <c r="S945" s="35" t="str">
        <f aca="false">IF(C945="","",IFERROR(INDEX('Validasi Vendor'!$J$5:$J$505,MATCH(C945,'Validasi Vendor'!$C$5:$C$505,0)),"Belum terdaftar"))</f>
        <v/>
      </c>
      <c r="T945" s="35" t="str">
        <f aca="false">IF(E945="","",IF(L945&lt;&gt;"",IF(EOMONTH(L945,0)&gt;P945,"Dikreditkan lewat batas: periksa","Sudah dikreditkan"),IF(S945&lt;&gt;"Boleh diproses","Titik 1: periksa status vendor",IF(OR(I945&lt;&gt;"Cocok",J945&lt;&gt;"Valid"),"Titik 3: faktur bermasalah",IF(K945="Ya","Titik 2: periksa pembebanan biaya",IF(Q945&lt;0,"Titik 2: lewat batas kredit",IF(Q945&lt;=Parameter!$B$6,"Titik 2: segera kreditkan","Siap dikreditkan")))))))</f>
        <v/>
      </c>
    </row>
    <row r="946" customFormat="false" ht="15" hidden="false" customHeight="false" outlineLevel="0" collapsed="false">
      <c r="A946" s="27"/>
      <c r="B946" s="27"/>
      <c r="C946" s="28"/>
      <c r="D946" s="28"/>
      <c r="E946" s="29"/>
      <c r="F946" s="27"/>
      <c r="G946" s="30"/>
      <c r="H946" s="30"/>
      <c r="I946" s="27"/>
      <c r="J946" s="27"/>
      <c r="K946" s="27"/>
      <c r="L946" s="29"/>
      <c r="M946" s="27"/>
      <c r="N946" s="31" t="str">
        <f aca="false">IF(E946="","",EOMONTH(E946,0))</f>
        <v/>
      </c>
      <c r="O946" s="32" t="str">
        <f aca="false">IF(E946="","",EOMONTH(E946,0)+Parameter!$B$5)</f>
        <v/>
      </c>
      <c r="P946" s="32" t="str">
        <f aca="false">IF(E946="","",EOMONTH(E946,Parameter!$B$4))</f>
        <v/>
      </c>
      <c r="Q946" s="33" t="str">
        <f aca="false">IF(OR(E946="",L946&lt;&gt;""),"",P946-Parameter!$B$9)</f>
        <v/>
      </c>
      <c r="R946" s="34" t="str">
        <f aca="false">IF(OR(G946="",G946=0,H946=""),"",H946/G946)</f>
        <v/>
      </c>
      <c r="S946" s="35" t="str">
        <f aca="false">IF(C946="","",IFERROR(INDEX('Validasi Vendor'!$J$5:$J$505,MATCH(C946,'Validasi Vendor'!$C$5:$C$505,0)),"Belum terdaftar"))</f>
        <v/>
      </c>
      <c r="T946" s="35" t="str">
        <f aca="false">IF(E946="","",IF(L946&lt;&gt;"",IF(EOMONTH(L946,0)&gt;P946,"Dikreditkan lewat batas: periksa","Sudah dikreditkan"),IF(S946&lt;&gt;"Boleh diproses","Titik 1: periksa status vendor",IF(OR(I946&lt;&gt;"Cocok",J946&lt;&gt;"Valid"),"Titik 3: faktur bermasalah",IF(K946="Ya","Titik 2: periksa pembebanan biaya",IF(Q946&lt;0,"Titik 2: lewat batas kredit",IF(Q946&lt;=Parameter!$B$6,"Titik 2: segera kreditkan","Siap dikreditkan")))))))</f>
        <v/>
      </c>
    </row>
    <row r="947" customFormat="false" ht="15" hidden="false" customHeight="false" outlineLevel="0" collapsed="false">
      <c r="A947" s="27"/>
      <c r="B947" s="27"/>
      <c r="C947" s="28"/>
      <c r="D947" s="28"/>
      <c r="E947" s="29"/>
      <c r="F947" s="27"/>
      <c r="G947" s="30"/>
      <c r="H947" s="30"/>
      <c r="I947" s="27"/>
      <c r="J947" s="27"/>
      <c r="K947" s="27"/>
      <c r="L947" s="29"/>
      <c r="M947" s="27"/>
      <c r="N947" s="31" t="str">
        <f aca="false">IF(E947="","",EOMONTH(E947,0))</f>
        <v/>
      </c>
      <c r="O947" s="32" t="str">
        <f aca="false">IF(E947="","",EOMONTH(E947,0)+Parameter!$B$5)</f>
        <v/>
      </c>
      <c r="P947" s="32" t="str">
        <f aca="false">IF(E947="","",EOMONTH(E947,Parameter!$B$4))</f>
        <v/>
      </c>
      <c r="Q947" s="33" t="str">
        <f aca="false">IF(OR(E947="",L947&lt;&gt;""),"",P947-Parameter!$B$9)</f>
        <v/>
      </c>
      <c r="R947" s="34" t="str">
        <f aca="false">IF(OR(G947="",G947=0,H947=""),"",H947/G947)</f>
        <v/>
      </c>
      <c r="S947" s="35" t="str">
        <f aca="false">IF(C947="","",IFERROR(INDEX('Validasi Vendor'!$J$5:$J$505,MATCH(C947,'Validasi Vendor'!$C$5:$C$505,0)),"Belum terdaftar"))</f>
        <v/>
      </c>
      <c r="T947" s="35" t="str">
        <f aca="false">IF(E947="","",IF(L947&lt;&gt;"",IF(EOMONTH(L947,0)&gt;P947,"Dikreditkan lewat batas: periksa","Sudah dikreditkan"),IF(S947&lt;&gt;"Boleh diproses","Titik 1: periksa status vendor",IF(OR(I947&lt;&gt;"Cocok",J947&lt;&gt;"Valid"),"Titik 3: faktur bermasalah",IF(K947="Ya","Titik 2: periksa pembebanan biaya",IF(Q947&lt;0,"Titik 2: lewat batas kredit",IF(Q947&lt;=Parameter!$B$6,"Titik 2: segera kreditkan","Siap dikreditkan")))))))</f>
        <v/>
      </c>
    </row>
    <row r="948" customFormat="false" ht="15" hidden="false" customHeight="false" outlineLevel="0" collapsed="false">
      <c r="A948" s="27"/>
      <c r="B948" s="27"/>
      <c r="C948" s="28"/>
      <c r="D948" s="28"/>
      <c r="E948" s="29"/>
      <c r="F948" s="27"/>
      <c r="G948" s="30"/>
      <c r="H948" s="30"/>
      <c r="I948" s="27"/>
      <c r="J948" s="27"/>
      <c r="K948" s="27"/>
      <c r="L948" s="29"/>
      <c r="M948" s="27"/>
      <c r="N948" s="31" t="str">
        <f aca="false">IF(E948="","",EOMONTH(E948,0))</f>
        <v/>
      </c>
      <c r="O948" s="32" t="str">
        <f aca="false">IF(E948="","",EOMONTH(E948,0)+Parameter!$B$5)</f>
        <v/>
      </c>
      <c r="P948" s="32" t="str">
        <f aca="false">IF(E948="","",EOMONTH(E948,Parameter!$B$4))</f>
        <v/>
      </c>
      <c r="Q948" s="33" t="str">
        <f aca="false">IF(OR(E948="",L948&lt;&gt;""),"",P948-Parameter!$B$9)</f>
        <v/>
      </c>
      <c r="R948" s="34" t="str">
        <f aca="false">IF(OR(G948="",G948=0,H948=""),"",H948/G948)</f>
        <v/>
      </c>
      <c r="S948" s="35" t="str">
        <f aca="false">IF(C948="","",IFERROR(INDEX('Validasi Vendor'!$J$5:$J$505,MATCH(C948,'Validasi Vendor'!$C$5:$C$505,0)),"Belum terdaftar"))</f>
        <v/>
      </c>
      <c r="T948" s="35" t="str">
        <f aca="false">IF(E948="","",IF(L948&lt;&gt;"",IF(EOMONTH(L948,0)&gt;P948,"Dikreditkan lewat batas: periksa","Sudah dikreditkan"),IF(S948&lt;&gt;"Boleh diproses","Titik 1: periksa status vendor",IF(OR(I948&lt;&gt;"Cocok",J948&lt;&gt;"Valid"),"Titik 3: faktur bermasalah",IF(K948="Ya","Titik 2: periksa pembebanan biaya",IF(Q948&lt;0,"Titik 2: lewat batas kredit",IF(Q948&lt;=Parameter!$B$6,"Titik 2: segera kreditkan","Siap dikreditkan")))))))</f>
        <v/>
      </c>
    </row>
    <row r="949" customFormat="false" ht="15" hidden="false" customHeight="false" outlineLevel="0" collapsed="false">
      <c r="A949" s="27"/>
      <c r="B949" s="27"/>
      <c r="C949" s="28"/>
      <c r="D949" s="28"/>
      <c r="E949" s="29"/>
      <c r="F949" s="27"/>
      <c r="G949" s="30"/>
      <c r="H949" s="30"/>
      <c r="I949" s="27"/>
      <c r="J949" s="27"/>
      <c r="K949" s="27"/>
      <c r="L949" s="29"/>
      <c r="M949" s="27"/>
      <c r="N949" s="31" t="str">
        <f aca="false">IF(E949="","",EOMONTH(E949,0))</f>
        <v/>
      </c>
      <c r="O949" s="32" t="str">
        <f aca="false">IF(E949="","",EOMONTH(E949,0)+Parameter!$B$5)</f>
        <v/>
      </c>
      <c r="P949" s="32" t="str">
        <f aca="false">IF(E949="","",EOMONTH(E949,Parameter!$B$4))</f>
        <v/>
      </c>
      <c r="Q949" s="33" t="str">
        <f aca="false">IF(OR(E949="",L949&lt;&gt;""),"",P949-Parameter!$B$9)</f>
        <v/>
      </c>
      <c r="R949" s="34" t="str">
        <f aca="false">IF(OR(G949="",G949=0,H949=""),"",H949/G949)</f>
        <v/>
      </c>
      <c r="S949" s="35" t="str">
        <f aca="false">IF(C949="","",IFERROR(INDEX('Validasi Vendor'!$J$5:$J$505,MATCH(C949,'Validasi Vendor'!$C$5:$C$505,0)),"Belum terdaftar"))</f>
        <v/>
      </c>
      <c r="T949" s="35" t="str">
        <f aca="false">IF(E949="","",IF(L949&lt;&gt;"",IF(EOMONTH(L949,0)&gt;P949,"Dikreditkan lewat batas: periksa","Sudah dikreditkan"),IF(S949&lt;&gt;"Boleh diproses","Titik 1: periksa status vendor",IF(OR(I949&lt;&gt;"Cocok",J949&lt;&gt;"Valid"),"Titik 3: faktur bermasalah",IF(K949="Ya","Titik 2: periksa pembebanan biaya",IF(Q949&lt;0,"Titik 2: lewat batas kredit",IF(Q949&lt;=Parameter!$B$6,"Titik 2: segera kreditkan","Siap dikreditkan")))))))</f>
        <v/>
      </c>
    </row>
    <row r="950" customFormat="false" ht="15" hidden="false" customHeight="false" outlineLevel="0" collapsed="false">
      <c r="A950" s="27"/>
      <c r="B950" s="27"/>
      <c r="C950" s="28"/>
      <c r="D950" s="28"/>
      <c r="E950" s="29"/>
      <c r="F950" s="27"/>
      <c r="G950" s="30"/>
      <c r="H950" s="30"/>
      <c r="I950" s="27"/>
      <c r="J950" s="27"/>
      <c r="K950" s="27"/>
      <c r="L950" s="29"/>
      <c r="M950" s="27"/>
      <c r="N950" s="31" t="str">
        <f aca="false">IF(E950="","",EOMONTH(E950,0))</f>
        <v/>
      </c>
      <c r="O950" s="32" t="str">
        <f aca="false">IF(E950="","",EOMONTH(E950,0)+Parameter!$B$5)</f>
        <v/>
      </c>
      <c r="P950" s="32" t="str">
        <f aca="false">IF(E950="","",EOMONTH(E950,Parameter!$B$4))</f>
        <v/>
      </c>
      <c r="Q950" s="33" t="str">
        <f aca="false">IF(OR(E950="",L950&lt;&gt;""),"",P950-Parameter!$B$9)</f>
        <v/>
      </c>
      <c r="R950" s="34" t="str">
        <f aca="false">IF(OR(G950="",G950=0,H950=""),"",H950/G950)</f>
        <v/>
      </c>
      <c r="S950" s="35" t="str">
        <f aca="false">IF(C950="","",IFERROR(INDEX('Validasi Vendor'!$J$5:$J$505,MATCH(C950,'Validasi Vendor'!$C$5:$C$505,0)),"Belum terdaftar"))</f>
        <v/>
      </c>
      <c r="T950" s="35" t="str">
        <f aca="false">IF(E950="","",IF(L950&lt;&gt;"",IF(EOMONTH(L950,0)&gt;P950,"Dikreditkan lewat batas: periksa","Sudah dikreditkan"),IF(S950&lt;&gt;"Boleh diproses","Titik 1: periksa status vendor",IF(OR(I950&lt;&gt;"Cocok",J950&lt;&gt;"Valid"),"Titik 3: faktur bermasalah",IF(K950="Ya","Titik 2: periksa pembebanan biaya",IF(Q950&lt;0,"Titik 2: lewat batas kredit",IF(Q950&lt;=Parameter!$B$6,"Titik 2: segera kreditkan","Siap dikreditkan")))))))</f>
        <v/>
      </c>
    </row>
    <row r="951" customFormat="false" ht="15" hidden="false" customHeight="false" outlineLevel="0" collapsed="false">
      <c r="A951" s="27"/>
      <c r="B951" s="27"/>
      <c r="C951" s="28"/>
      <c r="D951" s="28"/>
      <c r="E951" s="29"/>
      <c r="F951" s="27"/>
      <c r="G951" s="30"/>
      <c r="H951" s="30"/>
      <c r="I951" s="27"/>
      <c r="J951" s="27"/>
      <c r="K951" s="27"/>
      <c r="L951" s="29"/>
      <c r="M951" s="27"/>
      <c r="N951" s="31" t="str">
        <f aca="false">IF(E951="","",EOMONTH(E951,0))</f>
        <v/>
      </c>
      <c r="O951" s="32" t="str">
        <f aca="false">IF(E951="","",EOMONTH(E951,0)+Parameter!$B$5)</f>
        <v/>
      </c>
      <c r="P951" s="32" t="str">
        <f aca="false">IF(E951="","",EOMONTH(E951,Parameter!$B$4))</f>
        <v/>
      </c>
      <c r="Q951" s="33" t="str">
        <f aca="false">IF(OR(E951="",L951&lt;&gt;""),"",P951-Parameter!$B$9)</f>
        <v/>
      </c>
      <c r="R951" s="34" t="str">
        <f aca="false">IF(OR(G951="",G951=0,H951=""),"",H951/G951)</f>
        <v/>
      </c>
      <c r="S951" s="35" t="str">
        <f aca="false">IF(C951="","",IFERROR(INDEX('Validasi Vendor'!$J$5:$J$505,MATCH(C951,'Validasi Vendor'!$C$5:$C$505,0)),"Belum terdaftar"))</f>
        <v/>
      </c>
      <c r="T951" s="35" t="str">
        <f aca="false">IF(E951="","",IF(L951&lt;&gt;"",IF(EOMONTH(L951,0)&gt;P951,"Dikreditkan lewat batas: periksa","Sudah dikreditkan"),IF(S951&lt;&gt;"Boleh diproses","Titik 1: periksa status vendor",IF(OR(I951&lt;&gt;"Cocok",J951&lt;&gt;"Valid"),"Titik 3: faktur bermasalah",IF(K951="Ya","Titik 2: periksa pembebanan biaya",IF(Q951&lt;0,"Titik 2: lewat batas kredit",IF(Q951&lt;=Parameter!$B$6,"Titik 2: segera kreditkan","Siap dikreditkan")))))))</f>
        <v/>
      </c>
    </row>
    <row r="952" customFormat="false" ht="15" hidden="false" customHeight="false" outlineLevel="0" collapsed="false">
      <c r="A952" s="27"/>
      <c r="B952" s="27"/>
      <c r="C952" s="28"/>
      <c r="D952" s="28"/>
      <c r="E952" s="29"/>
      <c r="F952" s="27"/>
      <c r="G952" s="30"/>
      <c r="H952" s="30"/>
      <c r="I952" s="27"/>
      <c r="J952" s="27"/>
      <c r="K952" s="27"/>
      <c r="L952" s="29"/>
      <c r="M952" s="27"/>
      <c r="N952" s="31" t="str">
        <f aca="false">IF(E952="","",EOMONTH(E952,0))</f>
        <v/>
      </c>
      <c r="O952" s="32" t="str">
        <f aca="false">IF(E952="","",EOMONTH(E952,0)+Parameter!$B$5)</f>
        <v/>
      </c>
      <c r="P952" s="32" t="str">
        <f aca="false">IF(E952="","",EOMONTH(E952,Parameter!$B$4))</f>
        <v/>
      </c>
      <c r="Q952" s="33" t="str">
        <f aca="false">IF(OR(E952="",L952&lt;&gt;""),"",P952-Parameter!$B$9)</f>
        <v/>
      </c>
      <c r="R952" s="34" t="str">
        <f aca="false">IF(OR(G952="",G952=0,H952=""),"",H952/G952)</f>
        <v/>
      </c>
      <c r="S952" s="35" t="str">
        <f aca="false">IF(C952="","",IFERROR(INDEX('Validasi Vendor'!$J$5:$J$505,MATCH(C952,'Validasi Vendor'!$C$5:$C$505,0)),"Belum terdaftar"))</f>
        <v/>
      </c>
      <c r="T952" s="35" t="str">
        <f aca="false">IF(E952="","",IF(L952&lt;&gt;"",IF(EOMONTH(L952,0)&gt;P952,"Dikreditkan lewat batas: periksa","Sudah dikreditkan"),IF(S952&lt;&gt;"Boleh diproses","Titik 1: periksa status vendor",IF(OR(I952&lt;&gt;"Cocok",J952&lt;&gt;"Valid"),"Titik 3: faktur bermasalah",IF(K952="Ya","Titik 2: periksa pembebanan biaya",IF(Q952&lt;0,"Titik 2: lewat batas kredit",IF(Q952&lt;=Parameter!$B$6,"Titik 2: segera kreditkan","Siap dikreditkan")))))))</f>
        <v/>
      </c>
    </row>
    <row r="953" customFormat="false" ht="15" hidden="false" customHeight="false" outlineLevel="0" collapsed="false">
      <c r="A953" s="27"/>
      <c r="B953" s="27"/>
      <c r="C953" s="28"/>
      <c r="D953" s="28"/>
      <c r="E953" s="29"/>
      <c r="F953" s="27"/>
      <c r="G953" s="30"/>
      <c r="H953" s="30"/>
      <c r="I953" s="27"/>
      <c r="J953" s="27"/>
      <c r="K953" s="27"/>
      <c r="L953" s="29"/>
      <c r="M953" s="27"/>
      <c r="N953" s="31" t="str">
        <f aca="false">IF(E953="","",EOMONTH(E953,0))</f>
        <v/>
      </c>
      <c r="O953" s="32" t="str">
        <f aca="false">IF(E953="","",EOMONTH(E953,0)+Parameter!$B$5)</f>
        <v/>
      </c>
      <c r="P953" s="32" t="str">
        <f aca="false">IF(E953="","",EOMONTH(E953,Parameter!$B$4))</f>
        <v/>
      </c>
      <c r="Q953" s="33" t="str">
        <f aca="false">IF(OR(E953="",L953&lt;&gt;""),"",P953-Parameter!$B$9)</f>
        <v/>
      </c>
      <c r="R953" s="34" t="str">
        <f aca="false">IF(OR(G953="",G953=0,H953=""),"",H953/G953)</f>
        <v/>
      </c>
      <c r="S953" s="35" t="str">
        <f aca="false">IF(C953="","",IFERROR(INDEX('Validasi Vendor'!$J$5:$J$505,MATCH(C953,'Validasi Vendor'!$C$5:$C$505,0)),"Belum terdaftar"))</f>
        <v/>
      </c>
      <c r="T953" s="35" t="str">
        <f aca="false">IF(E953="","",IF(L953&lt;&gt;"",IF(EOMONTH(L953,0)&gt;P953,"Dikreditkan lewat batas: periksa","Sudah dikreditkan"),IF(S953&lt;&gt;"Boleh diproses","Titik 1: periksa status vendor",IF(OR(I953&lt;&gt;"Cocok",J953&lt;&gt;"Valid"),"Titik 3: faktur bermasalah",IF(K953="Ya","Titik 2: periksa pembebanan biaya",IF(Q953&lt;0,"Titik 2: lewat batas kredit",IF(Q953&lt;=Parameter!$B$6,"Titik 2: segera kreditkan","Siap dikreditkan")))))))</f>
        <v/>
      </c>
    </row>
    <row r="954" customFormat="false" ht="15" hidden="false" customHeight="false" outlineLevel="0" collapsed="false">
      <c r="A954" s="27"/>
      <c r="B954" s="27"/>
      <c r="C954" s="28"/>
      <c r="D954" s="28"/>
      <c r="E954" s="29"/>
      <c r="F954" s="27"/>
      <c r="G954" s="30"/>
      <c r="H954" s="30"/>
      <c r="I954" s="27"/>
      <c r="J954" s="27"/>
      <c r="K954" s="27"/>
      <c r="L954" s="29"/>
      <c r="M954" s="27"/>
      <c r="N954" s="31" t="str">
        <f aca="false">IF(E954="","",EOMONTH(E954,0))</f>
        <v/>
      </c>
      <c r="O954" s="32" t="str">
        <f aca="false">IF(E954="","",EOMONTH(E954,0)+Parameter!$B$5)</f>
        <v/>
      </c>
      <c r="P954" s="32" t="str">
        <f aca="false">IF(E954="","",EOMONTH(E954,Parameter!$B$4))</f>
        <v/>
      </c>
      <c r="Q954" s="33" t="str">
        <f aca="false">IF(OR(E954="",L954&lt;&gt;""),"",P954-Parameter!$B$9)</f>
        <v/>
      </c>
      <c r="R954" s="34" t="str">
        <f aca="false">IF(OR(G954="",G954=0,H954=""),"",H954/G954)</f>
        <v/>
      </c>
      <c r="S954" s="35" t="str">
        <f aca="false">IF(C954="","",IFERROR(INDEX('Validasi Vendor'!$J$5:$J$505,MATCH(C954,'Validasi Vendor'!$C$5:$C$505,0)),"Belum terdaftar"))</f>
        <v/>
      </c>
      <c r="T954" s="35" t="str">
        <f aca="false">IF(E954="","",IF(L954&lt;&gt;"",IF(EOMONTH(L954,0)&gt;P954,"Dikreditkan lewat batas: periksa","Sudah dikreditkan"),IF(S954&lt;&gt;"Boleh diproses","Titik 1: periksa status vendor",IF(OR(I954&lt;&gt;"Cocok",J954&lt;&gt;"Valid"),"Titik 3: faktur bermasalah",IF(K954="Ya","Titik 2: periksa pembebanan biaya",IF(Q954&lt;0,"Titik 2: lewat batas kredit",IF(Q954&lt;=Parameter!$B$6,"Titik 2: segera kreditkan","Siap dikreditkan")))))))</f>
        <v/>
      </c>
    </row>
    <row r="955" customFormat="false" ht="15" hidden="false" customHeight="false" outlineLevel="0" collapsed="false">
      <c r="A955" s="27"/>
      <c r="B955" s="27"/>
      <c r="C955" s="28"/>
      <c r="D955" s="28"/>
      <c r="E955" s="29"/>
      <c r="F955" s="27"/>
      <c r="G955" s="30"/>
      <c r="H955" s="30"/>
      <c r="I955" s="27"/>
      <c r="J955" s="27"/>
      <c r="K955" s="27"/>
      <c r="L955" s="29"/>
      <c r="M955" s="27"/>
      <c r="N955" s="31" t="str">
        <f aca="false">IF(E955="","",EOMONTH(E955,0))</f>
        <v/>
      </c>
      <c r="O955" s="32" t="str">
        <f aca="false">IF(E955="","",EOMONTH(E955,0)+Parameter!$B$5)</f>
        <v/>
      </c>
      <c r="P955" s="32" t="str">
        <f aca="false">IF(E955="","",EOMONTH(E955,Parameter!$B$4))</f>
        <v/>
      </c>
      <c r="Q955" s="33" t="str">
        <f aca="false">IF(OR(E955="",L955&lt;&gt;""),"",P955-Parameter!$B$9)</f>
        <v/>
      </c>
      <c r="R955" s="34" t="str">
        <f aca="false">IF(OR(G955="",G955=0,H955=""),"",H955/G955)</f>
        <v/>
      </c>
      <c r="S955" s="35" t="str">
        <f aca="false">IF(C955="","",IFERROR(INDEX('Validasi Vendor'!$J$5:$J$505,MATCH(C955,'Validasi Vendor'!$C$5:$C$505,0)),"Belum terdaftar"))</f>
        <v/>
      </c>
      <c r="T955" s="35" t="str">
        <f aca="false">IF(E955="","",IF(L955&lt;&gt;"",IF(EOMONTH(L955,0)&gt;P955,"Dikreditkan lewat batas: periksa","Sudah dikreditkan"),IF(S955&lt;&gt;"Boleh diproses","Titik 1: periksa status vendor",IF(OR(I955&lt;&gt;"Cocok",J955&lt;&gt;"Valid"),"Titik 3: faktur bermasalah",IF(K955="Ya","Titik 2: periksa pembebanan biaya",IF(Q955&lt;0,"Titik 2: lewat batas kredit",IF(Q955&lt;=Parameter!$B$6,"Titik 2: segera kreditkan","Siap dikreditkan")))))))</f>
        <v/>
      </c>
    </row>
    <row r="956" customFormat="false" ht="15" hidden="false" customHeight="false" outlineLevel="0" collapsed="false">
      <c r="A956" s="27"/>
      <c r="B956" s="27"/>
      <c r="C956" s="28"/>
      <c r="D956" s="28"/>
      <c r="E956" s="29"/>
      <c r="F956" s="27"/>
      <c r="G956" s="30"/>
      <c r="H956" s="30"/>
      <c r="I956" s="27"/>
      <c r="J956" s="27"/>
      <c r="K956" s="27"/>
      <c r="L956" s="29"/>
      <c r="M956" s="27"/>
      <c r="N956" s="31" t="str">
        <f aca="false">IF(E956="","",EOMONTH(E956,0))</f>
        <v/>
      </c>
      <c r="O956" s="32" t="str">
        <f aca="false">IF(E956="","",EOMONTH(E956,0)+Parameter!$B$5)</f>
        <v/>
      </c>
      <c r="P956" s="32" t="str">
        <f aca="false">IF(E956="","",EOMONTH(E956,Parameter!$B$4))</f>
        <v/>
      </c>
      <c r="Q956" s="33" t="str">
        <f aca="false">IF(OR(E956="",L956&lt;&gt;""),"",P956-Parameter!$B$9)</f>
        <v/>
      </c>
      <c r="R956" s="34" t="str">
        <f aca="false">IF(OR(G956="",G956=0,H956=""),"",H956/G956)</f>
        <v/>
      </c>
      <c r="S956" s="35" t="str">
        <f aca="false">IF(C956="","",IFERROR(INDEX('Validasi Vendor'!$J$5:$J$505,MATCH(C956,'Validasi Vendor'!$C$5:$C$505,0)),"Belum terdaftar"))</f>
        <v/>
      </c>
      <c r="T956" s="35" t="str">
        <f aca="false">IF(E956="","",IF(L956&lt;&gt;"",IF(EOMONTH(L956,0)&gt;P956,"Dikreditkan lewat batas: periksa","Sudah dikreditkan"),IF(S956&lt;&gt;"Boleh diproses","Titik 1: periksa status vendor",IF(OR(I956&lt;&gt;"Cocok",J956&lt;&gt;"Valid"),"Titik 3: faktur bermasalah",IF(K956="Ya","Titik 2: periksa pembebanan biaya",IF(Q956&lt;0,"Titik 2: lewat batas kredit",IF(Q956&lt;=Parameter!$B$6,"Titik 2: segera kreditkan","Siap dikreditkan")))))))</f>
        <v/>
      </c>
    </row>
    <row r="957" customFormat="false" ht="15" hidden="false" customHeight="false" outlineLevel="0" collapsed="false">
      <c r="A957" s="27"/>
      <c r="B957" s="27"/>
      <c r="C957" s="28"/>
      <c r="D957" s="28"/>
      <c r="E957" s="29"/>
      <c r="F957" s="27"/>
      <c r="G957" s="30"/>
      <c r="H957" s="30"/>
      <c r="I957" s="27"/>
      <c r="J957" s="27"/>
      <c r="K957" s="27"/>
      <c r="L957" s="29"/>
      <c r="M957" s="27"/>
      <c r="N957" s="31" t="str">
        <f aca="false">IF(E957="","",EOMONTH(E957,0))</f>
        <v/>
      </c>
      <c r="O957" s="32" t="str">
        <f aca="false">IF(E957="","",EOMONTH(E957,0)+Parameter!$B$5)</f>
        <v/>
      </c>
      <c r="P957" s="32" t="str">
        <f aca="false">IF(E957="","",EOMONTH(E957,Parameter!$B$4))</f>
        <v/>
      </c>
      <c r="Q957" s="33" t="str">
        <f aca="false">IF(OR(E957="",L957&lt;&gt;""),"",P957-Parameter!$B$9)</f>
        <v/>
      </c>
      <c r="R957" s="34" t="str">
        <f aca="false">IF(OR(G957="",G957=0,H957=""),"",H957/G957)</f>
        <v/>
      </c>
      <c r="S957" s="35" t="str">
        <f aca="false">IF(C957="","",IFERROR(INDEX('Validasi Vendor'!$J$5:$J$505,MATCH(C957,'Validasi Vendor'!$C$5:$C$505,0)),"Belum terdaftar"))</f>
        <v/>
      </c>
      <c r="T957" s="35" t="str">
        <f aca="false">IF(E957="","",IF(L957&lt;&gt;"",IF(EOMONTH(L957,0)&gt;P957,"Dikreditkan lewat batas: periksa","Sudah dikreditkan"),IF(S957&lt;&gt;"Boleh diproses","Titik 1: periksa status vendor",IF(OR(I957&lt;&gt;"Cocok",J957&lt;&gt;"Valid"),"Titik 3: faktur bermasalah",IF(K957="Ya","Titik 2: periksa pembebanan biaya",IF(Q957&lt;0,"Titik 2: lewat batas kredit",IF(Q957&lt;=Parameter!$B$6,"Titik 2: segera kreditkan","Siap dikreditkan")))))))</f>
        <v/>
      </c>
    </row>
    <row r="958" customFormat="false" ht="15" hidden="false" customHeight="false" outlineLevel="0" collapsed="false">
      <c r="A958" s="27"/>
      <c r="B958" s="27"/>
      <c r="C958" s="28"/>
      <c r="D958" s="28"/>
      <c r="E958" s="29"/>
      <c r="F958" s="27"/>
      <c r="G958" s="30"/>
      <c r="H958" s="30"/>
      <c r="I958" s="27"/>
      <c r="J958" s="27"/>
      <c r="K958" s="27"/>
      <c r="L958" s="29"/>
      <c r="M958" s="27"/>
      <c r="N958" s="31" t="str">
        <f aca="false">IF(E958="","",EOMONTH(E958,0))</f>
        <v/>
      </c>
      <c r="O958" s="32" t="str">
        <f aca="false">IF(E958="","",EOMONTH(E958,0)+Parameter!$B$5)</f>
        <v/>
      </c>
      <c r="P958" s="32" t="str">
        <f aca="false">IF(E958="","",EOMONTH(E958,Parameter!$B$4))</f>
        <v/>
      </c>
      <c r="Q958" s="33" t="str">
        <f aca="false">IF(OR(E958="",L958&lt;&gt;""),"",P958-Parameter!$B$9)</f>
        <v/>
      </c>
      <c r="R958" s="34" t="str">
        <f aca="false">IF(OR(G958="",G958=0,H958=""),"",H958/G958)</f>
        <v/>
      </c>
      <c r="S958" s="35" t="str">
        <f aca="false">IF(C958="","",IFERROR(INDEX('Validasi Vendor'!$J$5:$J$505,MATCH(C958,'Validasi Vendor'!$C$5:$C$505,0)),"Belum terdaftar"))</f>
        <v/>
      </c>
      <c r="T958" s="35" t="str">
        <f aca="false">IF(E958="","",IF(L958&lt;&gt;"",IF(EOMONTH(L958,0)&gt;P958,"Dikreditkan lewat batas: periksa","Sudah dikreditkan"),IF(S958&lt;&gt;"Boleh diproses","Titik 1: periksa status vendor",IF(OR(I958&lt;&gt;"Cocok",J958&lt;&gt;"Valid"),"Titik 3: faktur bermasalah",IF(K958="Ya","Titik 2: periksa pembebanan biaya",IF(Q958&lt;0,"Titik 2: lewat batas kredit",IF(Q958&lt;=Parameter!$B$6,"Titik 2: segera kreditkan","Siap dikreditkan")))))))</f>
        <v/>
      </c>
    </row>
    <row r="959" customFormat="false" ht="15" hidden="false" customHeight="false" outlineLevel="0" collapsed="false">
      <c r="A959" s="27"/>
      <c r="B959" s="27"/>
      <c r="C959" s="28"/>
      <c r="D959" s="28"/>
      <c r="E959" s="29"/>
      <c r="F959" s="27"/>
      <c r="G959" s="30"/>
      <c r="H959" s="30"/>
      <c r="I959" s="27"/>
      <c r="J959" s="27"/>
      <c r="K959" s="27"/>
      <c r="L959" s="29"/>
      <c r="M959" s="27"/>
      <c r="N959" s="31" t="str">
        <f aca="false">IF(E959="","",EOMONTH(E959,0))</f>
        <v/>
      </c>
      <c r="O959" s="32" t="str">
        <f aca="false">IF(E959="","",EOMONTH(E959,0)+Parameter!$B$5)</f>
        <v/>
      </c>
      <c r="P959" s="32" t="str">
        <f aca="false">IF(E959="","",EOMONTH(E959,Parameter!$B$4))</f>
        <v/>
      </c>
      <c r="Q959" s="33" t="str">
        <f aca="false">IF(OR(E959="",L959&lt;&gt;""),"",P959-Parameter!$B$9)</f>
        <v/>
      </c>
      <c r="R959" s="34" t="str">
        <f aca="false">IF(OR(G959="",G959=0,H959=""),"",H959/G959)</f>
        <v/>
      </c>
      <c r="S959" s="35" t="str">
        <f aca="false">IF(C959="","",IFERROR(INDEX('Validasi Vendor'!$J$5:$J$505,MATCH(C959,'Validasi Vendor'!$C$5:$C$505,0)),"Belum terdaftar"))</f>
        <v/>
      </c>
      <c r="T959" s="35" t="str">
        <f aca="false">IF(E959="","",IF(L959&lt;&gt;"",IF(EOMONTH(L959,0)&gt;P959,"Dikreditkan lewat batas: periksa","Sudah dikreditkan"),IF(S959&lt;&gt;"Boleh diproses","Titik 1: periksa status vendor",IF(OR(I959&lt;&gt;"Cocok",J959&lt;&gt;"Valid"),"Titik 3: faktur bermasalah",IF(K959="Ya","Titik 2: periksa pembebanan biaya",IF(Q959&lt;0,"Titik 2: lewat batas kredit",IF(Q959&lt;=Parameter!$B$6,"Titik 2: segera kreditkan","Siap dikreditkan")))))))</f>
        <v/>
      </c>
    </row>
    <row r="960" customFormat="false" ht="15" hidden="false" customHeight="false" outlineLevel="0" collapsed="false">
      <c r="A960" s="27"/>
      <c r="B960" s="27"/>
      <c r="C960" s="28"/>
      <c r="D960" s="28"/>
      <c r="E960" s="29"/>
      <c r="F960" s="27"/>
      <c r="G960" s="30"/>
      <c r="H960" s="30"/>
      <c r="I960" s="27"/>
      <c r="J960" s="27"/>
      <c r="K960" s="27"/>
      <c r="L960" s="29"/>
      <c r="M960" s="27"/>
      <c r="N960" s="31" t="str">
        <f aca="false">IF(E960="","",EOMONTH(E960,0))</f>
        <v/>
      </c>
      <c r="O960" s="32" t="str">
        <f aca="false">IF(E960="","",EOMONTH(E960,0)+Parameter!$B$5)</f>
        <v/>
      </c>
      <c r="P960" s="32" t="str">
        <f aca="false">IF(E960="","",EOMONTH(E960,Parameter!$B$4))</f>
        <v/>
      </c>
      <c r="Q960" s="33" t="str">
        <f aca="false">IF(OR(E960="",L960&lt;&gt;""),"",P960-Parameter!$B$9)</f>
        <v/>
      </c>
      <c r="R960" s="34" t="str">
        <f aca="false">IF(OR(G960="",G960=0,H960=""),"",H960/G960)</f>
        <v/>
      </c>
      <c r="S960" s="35" t="str">
        <f aca="false">IF(C960="","",IFERROR(INDEX('Validasi Vendor'!$J$5:$J$505,MATCH(C960,'Validasi Vendor'!$C$5:$C$505,0)),"Belum terdaftar"))</f>
        <v/>
      </c>
      <c r="T960" s="35" t="str">
        <f aca="false">IF(E960="","",IF(L960&lt;&gt;"",IF(EOMONTH(L960,0)&gt;P960,"Dikreditkan lewat batas: periksa","Sudah dikreditkan"),IF(S960&lt;&gt;"Boleh diproses","Titik 1: periksa status vendor",IF(OR(I960&lt;&gt;"Cocok",J960&lt;&gt;"Valid"),"Titik 3: faktur bermasalah",IF(K960="Ya","Titik 2: periksa pembebanan biaya",IF(Q960&lt;0,"Titik 2: lewat batas kredit",IF(Q960&lt;=Parameter!$B$6,"Titik 2: segera kreditkan","Siap dikreditkan")))))))</f>
        <v/>
      </c>
    </row>
    <row r="961" customFormat="false" ht="15" hidden="false" customHeight="false" outlineLevel="0" collapsed="false">
      <c r="A961" s="27"/>
      <c r="B961" s="27"/>
      <c r="C961" s="28"/>
      <c r="D961" s="28"/>
      <c r="E961" s="29"/>
      <c r="F961" s="27"/>
      <c r="G961" s="30"/>
      <c r="H961" s="30"/>
      <c r="I961" s="27"/>
      <c r="J961" s="27"/>
      <c r="K961" s="27"/>
      <c r="L961" s="29"/>
      <c r="M961" s="27"/>
      <c r="N961" s="31" t="str">
        <f aca="false">IF(E961="","",EOMONTH(E961,0))</f>
        <v/>
      </c>
      <c r="O961" s="32" t="str">
        <f aca="false">IF(E961="","",EOMONTH(E961,0)+Parameter!$B$5)</f>
        <v/>
      </c>
      <c r="P961" s="32" t="str">
        <f aca="false">IF(E961="","",EOMONTH(E961,Parameter!$B$4))</f>
        <v/>
      </c>
      <c r="Q961" s="33" t="str">
        <f aca="false">IF(OR(E961="",L961&lt;&gt;""),"",P961-Parameter!$B$9)</f>
        <v/>
      </c>
      <c r="R961" s="34" t="str">
        <f aca="false">IF(OR(G961="",G961=0,H961=""),"",H961/G961)</f>
        <v/>
      </c>
      <c r="S961" s="35" t="str">
        <f aca="false">IF(C961="","",IFERROR(INDEX('Validasi Vendor'!$J$5:$J$505,MATCH(C961,'Validasi Vendor'!$C$5:$C$505,0)),"Belum terdaftar"))</f>
        <v/>
      </c>
      <c r="T961" s="35" t="str">
        <f aca="false">IF(E961="","",IF(L961&lt;&gt;"",IF(EOMONTH(L961,0)&gt;P961,"Dikreditkan lewat batas: periksa","Sudah dikreditkan"),IF(S961&lt;&gt;"Boleh diproses","Titik 1: periksa status vendor",IF(OR(I961&lt;&gt;"Cocok",J961&lt;&gt;"Valid"),"Titik 3: faktur bermasalah",IF(K961="Ya","Titik 2: periksa pembebanan biaya",IF(Q961&lt;0,"Titik 2: lewat batas kredit",IF(Q961&lt;=Parameter!$B$6,"Titik 2: segera kreditkan","Siap dikreditkan")))))))</f>
        <v/>
      </c>
    </row>
    <row r="962" customFormat="false" ht="15" hidden="false" customHeight="false" outlineLevel="0" collapsed="false">
      <c r="A962" s="27"/>
      <c r="B962" s="27"/>
      <c r="C962" s="28"/>
      <c r="D962" s="28"/>
      <c r="E962" s="29"/>
      <c r="F962" s="27"/>
      <c r="G962" s="30"/>
      <c r="H962" s="30"/>
      <c r="I962" s="27"/>
      <c r="J962" s="27"/>
      <c r="K962" s="27"/>
      <c r="L962" s="29"/>
      <c r="M962" s="27"/>
      <c r="N962" s="31" t="str">
        <f aca="false">IF(E962="","",EOMONTH(E962,0))</f>
        <v/>
      </c>
      <c r="O962" s="32" t="str">
        <f aca="false">IF(E962="","",EOMONTH(E962,0)+Parameter!$B$5)</f>
        <v/>
      </c>
      <c r="P962" s="32" t="str">
        <f aca="false">IF(E962="","",EOMONTH(E962,Parameter!$B$4))</f>
        <v/>
      </c>
      <c r="Q962" s="33" t="str">
        <f aca="false">IF(OR(E962="",L962&lt;&gt;""),"",P962-Parameter!$B$9)</f>
        <v/>
      </c>
      <c r="R962" s="34" t="str">
        <f aca="false">IF(OR(G962="",G962=0,H962=""),"",H962/G962)</f>
        <v/>
      </c>
      <c r="S962" s="35" t="str">
        <f aca="false">IF(C962="","",IFERROR(INDEX('Validasi Vendor'!$J$5:$J$505,MATCH(C962,'Validasi Vendor'!$C$5:$C$505,0)),"Belum terdaftar"))</f>
        <v/>
      </c>
      <c r="T962" s="35" t="str">
        <f aca="false">IF(E962="","",IF(L962&lt;&gt;"",IF(EOMONTH(L962,0)&gt;P962,"Dikreditkan lewat batas: periksa","Sudah dikreditkan"),IF(S962&lt;&gt;"Boleh diproses","Titik 1: periksa status vendor",IF(OR(I962&lt;&gt;"Cocok",J962&lt;&gt;"Valid"),"Titik 3: faktur bermasalah",IF(K962="Ya","Titik 2: periksa pembebanan biaya",IF(Q962&lt;0,"Titik 2: lewat batas kredit",IF(Q962&lt;=Parameter!$B$6,"Titik 2: segera kreditkan","Siap dikreditkan")))))))</f>
        <v/>
      </c>
    </row>
    <row r="963" customFormat="false" ht="15" hidden="false" customHeight="false" outlineLevel="0" collapsed="false">
      <c r="A963" s="27"/>
      <c r="B963" s="27"/>
      <c r="C963" s="28"/>
      <c r="D963" s="28"/>
      <c r="E963" s="29"/>
      <c r="F963" s="27"/>
      <c r="G963" s="30"/>
      <c r="H963" s="30"/>
      <c r="I963" s="27"/>
      <c r="J963" s="27"/>
      <c r="K963" s="27"/>
      <c r="L963" s="29"/>
      <c r="M963" s="27"/>
      <c r="N963" s="31" t="str">
        <f aca="false">IF(E963="","",EOMONTH(E963,0))</f>
        <v/>
      </c>
      <c r="O963" s="32" t="str">
        <f aca="false">IF(E963="","",EOMONTH(E963,0)+Parameter!$B$5)</f>
        <v/>
      </c>
      <c r="P963" s="32" t="str">
        <f aca="false">IF(E963="","",EOMONTH(E963,Parameter!$B$4))</f>
        <v/>
      </c>
      <c r="Q963" s="33" t="str">
        <f aca="false">IF(OR(E963="",L963&lt;&gt;""),"",P963-Parameter!$B$9)</f>
        <v/>
      </c>
      <c r="R963" s="34" t="str">
        <f aca="false">IF(OR(G963="",G963=0,H963=""),"",H963/G963)</f>
        <v/>
      </c>
      <c r="S963" s="35" t="str">
        <f aca="false">IF(C963="","",IFERROR(INDEX('Validasi Vendor'!$J$5:$J$505,MATCH(C963,'Validasi Vendor'!$C$5:$C$505,0)),"Belum terdaftar"))</f>
        <v/>
      </c>
      <c r="T963" s="35" t="str">
        <f aca="false">IF(E963="","",IF(L963&lt;&gt;"",IF(EOMONTH(L963,0)&gt;P963,"Dikreditkan lewat batas: periksa","Sudah dikreditkan"),IF(S963&lt;&gt;"Boleh diproses","Titik 1: periksa status vendor",IF(OR(I963&lt;&gt;"Cocok",J963&lt;&gt;"Valid"),"Titik 3: faktur bermasalah",IF(K963="Ya","Titik 2: periksa pembebanan biaya",IF(Q963&lt;0,"Titik 2: lewat batas kredit",IF(Q963&lt;=Parameter!$B$6,"Titik 2: segera kreditkan","Siap dikreditkan")))))))</f>
        <v/>
      </c>
    </row>
    <row r="964" customFormat="false" ht="15" hidden="false" customHeight="false" outlineLevel="0" collapsed="false">
      <c r="A964" s="27"/>
      <c r="B964" s="27"/>
      <c r="C964" s="28"/>
      <c r="D964" s="28"/>
      <c r="E964" s="29"/>
      <c r="F964" s="27"/>
      <c r="G964" s="30"/>
      <c r="H964" s="30"/>
      <c r="I964" s="27"/>
      <c r="J964" s="27"/>
      <c r="K964" s="27"/>
      <c r="L964" s="29"/>
      <c r="M964" s="27"/>
      <c r="N964" s="31" t="str">
        <f aca="false">IF(E964="","",EOMONTH(E964,0))</f>
        <v/>
      </c>
      <c r="O964" s="32" t="str">
        <f aca="false">IF(E964="","",EOMONTH(E964,0)+Parameter!$B$5)</f>
        <v/>
      </c>
      <c r="P964" s="32" t="str">
        <f aca="false">IF(E964="","",EOMONTH(E964,Parameter!$B$4))</f>
        <v/>
      </c>
      <c r="Q964" s="33" t="str">
        <f aca="false">IF(OR(E964="",L964&lt;&gt;""),"",P964-Parameter!$B$9)</f>
        <v/>
      </c>
      <c r="R964" s="34" t="str">
        <f aca="false">IF(OR(G964="",G964=0,H964=""),"",H964/G964)</f>
        <v/>
      </c>
      <c r="S964" s="35" t="str">
        <f aca="false">IF(C964="","",IFERROR(INDEX('Validasi Vendor'!$J$5:$J$505,MATCH(C964,'Validasi Vendor'!$C$5:$C$505,0)),"Belum terdaftar"))</f>
        <v/>
      </c>
      <c r="T964" s="35" t="str">
        <f aca="false">IF(E964="","",IF(L964&lt;&gt;"",IF(EOMONTH(L964,0)&gt;P964,"Dikreditkan lewat batas: periksa","Sudah dikreditkan"),IF(S964&lt;&gt;"Boleh diproses","Titik 1: periksa status vendor",IF(OR(I964&lt;&gt;"Cocok",J964&lt;&gt;"Valid"),"Titik 3: faktur bermasalah",IF(K964="Ya","Titik 2: periksa pembebanan biaya",IF(Q964&lt;0,"Titik 2: lewat batas kredit",IF(Q964&lt;=Parameter!$B$6,"Titik 2: segera kreditkan","Siap dikreditkan")))))))</f>
        <v/>
      </c>
    </row>
    <row r="965" customFormat="false" ht="15" hidden="false" customHeight="false" outlineLevel="0" collapsed="false">
      <c r="A965" s="27"/>
      <c r="B965" s="27"/>
      <c r="C965" s="28"/>
      <c r="D965" s="28"/>
      <c r="E965" s="29"/>
      <c r="F965" s="27"/>
      <c r="G965" s="30"/>
      <c r="H965" s="30"/>
      <c r="I965" s="27"/>
      <c r="J965" s="27"/>
      <c r="K965" s="27"/>
      <c r="L965" s="29"/>
      <c r="M965" s="27"/>
      <c r="N965" s="31" t="str">
        <f aca="false">IF(E965="","",EOMONTH(E965,0))</f>
        <v/>
      </c>
      <c r="O965" s="32" t="str">
        <f aca="false">IF(E965="","",EOMONTH(E965,0)+Parameter!$B$5)</f>
        <v/>
      </c>
      <c r="P965" s="32" t="str">
        <f aca="false">IF(E965="","",EOMONTH(E965,Parameter!$B$4))</f>
        <v/>
      </c>
      <c r="Q965" s="33" t="str">
        <f aca="false">IF(OR(E965="",L965&lt;&gt;""),"",P965-Parameter!$B$9)</f>
        <v/>
      </c>
      <c r="R965" s="34" t="str">
        <f aca="false">IF(OR(G965="",G965=0,H965=""),"",H965/G965)</f>
        <v/>
      </c>
      <c r="S965" s="35" t="str">
        <f aca="false">IF(C965="","",IFERROR(INDEX('Validasi Vendor'!$J$5:$J$505,MATCH(C965,'Validasi Vendor'!$C$5:$C$505,0)),"Belum terdaftar"))</f>
        <v/>
      </c>
      <c r="T965" s="35" t="str">
        <f aca="false">IF(E965="","",IF(L965&lt;&gt;"",IF(EOMONTH(L965,0)&gt;P965,"Dikreditkan lewat batas: periksa","Sudah dikreditkan"),IF(S965&lt;&gt;"Boleh diproses","Titik 1: periksa status vendor",IF(OR(I965&lt;&gt;"Cocok",J965&lt;&gt;"Valid"),"Titik 3: faktur bermasalah",IF(K965="Ya","Titik 2: periksa pembebanan biaya",IF(Q965&lt;0,"Titik 2: lewat batas kredit",IF(Q965&lt;=Parameter!$B$6,"Titik 2: segera kreditkan","Siap dikreditkan")))))))</f>
        <v/>
      </c>
    </row>
    <row r="966" customFormat="false" ht="15" hidden="false" customHeight="false" outlineLevel="0" collapsed="false">
      <c r="A966" s="27"/>
      <c r="B966" s="27"/>
      <c r="C966" s="28"/>
      <c r="D966" s="28"/>
      <c r="E966" s="29"/>
      <c r="F966" s="27"/>
      <c r="G966" s="30"/>
      <c r="H966" s="30"/>
      <c r="I966" s="27"/>
      <c r="J966" s="27"/>
      <c r="K966" s="27"/>
      <c r="L966" s="29"/>
      <c r="M966" s="27"/>
      <c r="N966" s="31" t="str">
        <f aca="false">IF(E966="","",EOMONTH(E966,0))</f>
        <v/>
      </c>
      <c r="O966" s="32" t="str">
        <f aca="false">IF(E966="","",EOMONTH(E966,0)+Parameter!$B$5)</f>
        <v/>
      </c>
      <c r="P966" s="32" t="str">
        <f aca="false">IF(E966="","",EOMONTH(E966,Parameter!$B$4))</f>
        <v/>
      </c>
      <c r="Q966" s="33" t="str">
        <f aca="false">IF(OR(E966="",L966&lt;&gt;""),"",P966-Parameter!$B$9)</f>
        <v/>
      </c>
      <c r="R966" s="34" t="str">
        <f aca="false">IF(OR(G966="",G966=0,H966=""),"",H966/G966)</f>
        <v/>
      </c>
      <c r="S966" s="35" t="str">
        <f aca="false">IF(C966="","",IFERROR(INDEX('Validasi Vendor'!$J$5:$J$505,MATCH(C966,'Validasi Vendor'!$C$5:$C$505,0)),"Belum terdaftar"))</f>
        <v/>
      </c>
      <c r="T966" s="35" t="str">
        <f aca="false">IF(E966="","",IF(L966&lt;&gt;"",IF(EOMONTH(L966,0)&gt;P966,"Dikreditkan lewat batas: periksa","Sudah dikreditkan"),IF(S966&lt;&gt;"Boleh diproses","Titik 1: periksa status vendor",IF(OR(I966&lt;&gt;"Cocok",J966&lt;&gt;"Valid"),"Titik 3: faktur bermasalah",IF(K966="Ya","Titik 2: periksa pembebanan biaya",IF(Q966&lt;0,"Titik 2: lewat batas kredit",IF(Q966&lt;=Parameter!$B$6,"Titik 2: segera kreditkan","Siap dikreditkan")))))))</f>
        <v/>
      </c>
    </row>
    <row r="967" customFormat="false" ht="15" hidden="false" customHeight="false" outlineLevel="0" collapsed="false">
      <c r="A967" s="27"/>
      <c r="B967" s="27"/>
      <c r="C967" s="28"/>
      <c r="D967" s="28"/>
      <c r="E967" s="29"/>
      <c r="F967" s="27"/>
      <c r="G967" s="30"/>
      <c r="H967" s="30"/>
      <c r="I967" s="27"/>
      <c r="J967" s="27"/>
      <c r="K967" s="27"/>
      <c r="L967" s="29"/>
      <c r="M967" s="27"/>
      <c r="N967" s="31" t="str">
        <f aca="false">IF(E967="","",EOMONTH(E967,0))</f>
        <v/>
      </c>
      <c r="O967" s="32" t="str">
        <f aca="false">IF(E967="","",EOMONTH(E967,0)+Parameter!$B$5)</f>
        <v/>
      </c>
      <c r="P967" s="32" t="str">
        <f aca="false">IF(E967="","",EOMONTH(E967,Parameter!$B$4))</f>
        <v/>
      </c>
      <c r="Q967" s="33" t="str">
        <f aca="false">IF(OR(E967="",L967&lt;&gt;""),"",P967-Parameter!$B$9)</f>
        <v/>
      </c>
      <c r="R967" s="34" t="str">
        <f aca="false">IF(OR(G967="",G967=0,H967=""),"",H967/G967)</f>
        <v/>
      </c>
      <c r="S967" s="35" t="str">
        <f aca="false">IF(C967="","",IFERROR(INDEX('Validasi Vendor'!$J$5:$J$505,MATCH(C967,'Validasi Vendor'!$C$5:$C$505,0)),"Belum terdaftar"))</f>
        <v/>
      </c>
      <c r="T967" s="35" t="str">
        <f aca="false">IF(E967="","",IF(L967&lt;&gt;"",IF(EOMONTH(L967,0)&gt;P967,"Dikreditkan lewat batas: periksa","Sudah dikreditkan"),IF(S967&lt;&gt;"Boleh diproses","Titik 1: periksa status vendor",IF(OR(I967&lt;&gt;"Cocok",J967&lt;&gt;"Valid"),"Titik 3: faktur bermasalah",IF(K967="Ya","Titik 2: periksa pembebanan biaya",IF(Q967&lt;0,"Titik 2: lewat batas kredit",IF(Q967&lt;=Parameter!$B$6,"Titik 2: segera kreditkan","Siap dikreditkan")))))))</f>
        <v/>
      </c>
    </row>
    <row r="968" customFormat="false" ht="15" hidden="false" customHeight="false" outlineLevel="0" collapsed="false">
      <c r="A968" s="27"/>
      <c r="B968" s="27"/>
      <c r="C968" s="28"/>
      <c r="D968" s="28"/>
      <c r="E968" s="29"/>
      <c r="F968" s="27"/>
      <c r="G968" s="30"/>
      <c r="H968" s="30"/>
      <c r="I968" s="27"/>
      <c r="J968" s="27"/>
      <c r="K968" s="27"/>
      <c r="L968" s="29"/>
      <c r="M968" s="27"/>
      <c r="N968" s="31" t="str">
        <f aca="false">IF(E968="","",EOMONTH(E968,0))</f>
        <v/>
      </c>
      <c r="O968" s="32" t="str">
        <f aca="false">IF(E968="","",EOMONTH(E968,0)+Parameter!$B$5)</f>
        <v/>
      </c>
      <c r="P968" s="32" t="str">
        <f aca="false">IF(E968="","",EOMONTH(E968,Parameter!$B$4))</f>
        <v/>
      </c>
      <c r="Q968" s="33" t="str">
        <f aca="false">IF(OR(E968="",L968&lt;&gt;""),"",P968-Parameter!$B$9)</f>
        <v/>
      </c>
      <c r="R968" s="34" t="str">
        <f aca="false">IF(OR(G968="",G968=0,H968=""),"",H968/G968)</f>
        <v/>
      </c>
      <c r="S968" s="35" t="str">
        <f aca="false">IF(C968="","",IFERROR(INDEX('Validasi Vendor'!$J$5:$J$505,MATCH(C968,'Validasi Vendor'!$C$5:$C$505,0)),"Belum terdaftar"))</f>
        <v/>
      </c>
      <c r="T968" s="35" t="str">
        <f aca="false">IF(E968="","",IF(L968&lt;&gt;"",IF(EOMONTH(L968,0)&gt;P968,"Dikreditkan lewat batas: periksa","Sudah dikreditkan"),IF(S968&lt;&gt;"Boleh diproses","Titik 1: periksa status vendor",IF(OR(I968&lt;&gt;"Cocok",J968&lt;&gt;"Valid"),"Titik 3: faktur bermasalah",IF(K968="Ya","Titik 2: periksa pembebanan biaya",IF(Q968&lt;0,"Titik 2: lewat batas kredit",IF(Q968&lt;=Parameter!$B$6,"Titik 2: segera kreditkan","Siap dikreditkan")))))))</f>
        <v/>
      </c>
    </row>
    <row r="969" customFormat="false" ht="15" hidden="false" customHeight="false" outlineLevel="0" collapsed="false">
      <c r="A969" s="27"/>
      <c r="B969" s="27"/>
      <c r="C969" s="28"/>
      <c r="D969" s="28"/>
      <c r="E969" s="29"/>
      <c r="F969" s="27"/>
      <c r="G969" s="30"/>
      <c r="H969" s="30"/>
      <c r="I969" s="27"/>
      <c r="J969" s="27"/>
      <c r="K969" s="27"/>
      <c r="L969" s="29"/>
      <c r="M969" s="27"/>
      <c r="N969" s="31" t="str">
        <f aca="false">IF(E969="","",EOMONTH(E969,0))</f>
        <v/>
      </c>
      <c r="O969" s="32" t="str">
        <f aca="false">IF(E969="","",EOMONTH(E969,0)+Parameter!$B$5)</f>
        <v/>
      </c>
      <c r="P969" s="32" t="str">
        <f aca="false">IF(E969="","",EOMONTH(E969,Parameter!$B$4))</f>
        <v/>
      </c>
      <c r="Q969" s="33" t="str">
        <f aca="false">IF(OR(E969="",L969&lt;&gt;""),"",P969-Parameter!$B$9)</f>
        <v/>
      </c>
      <c r="R969" s="34" t="str">
        <f aca="false">IF(OR(G969="",G969=0,H969=""),"",H969/G969)</f>
        <v/>
      </c>
      <c r="S969" s="35" t="str">
        <f aca="false">IF(C969="","",IFERROR(INDEX('Validasi Vendor'!$J$5:$J$505,MATCH(C969,'Validasi Vendor'!$C$5:$C$505,0)),"Belum terdaftar"))</f>
        <v/>
      </c>
      <c r="T969" s="35" t="str">
        <f aca="false">IF(E969="","",IF(L969&lt;&gt;"",IF(EOMONTH(L969,0)&gt;P969,"Dikreditkan lewat batas: periksa","Sudah dikreditkan"),IF(S969&lt;&gt;"Boleh diproses","Titik 1: periksa status vendor",IF(OR(I969&lt;&gt;"Cocok",J969&lt;&gt;"Valid"),"Titik 3: faktur bermasalah",IF(K969="Ya","Titik 2: periksa pembebanan biaya",IF(Q969&lt;0,"Titik 2: lewat batas kredit",IF(Q969&lt;=Parameter!$B$6,"Titik 2: segera kreditkan","Siap dikreditkan")))))))</f>
        <v/>
      </c>
    </row>
    <row r="970" customFormat="false" ht="15" hidden="false" customHeight="false" outlineLevel="0" collapsed="false">
      <c r="A970" s="27"/>
      <c r="B970" s="27"/>
      <c r="C970" s="28"/>
      <c r="D970" s="28"/>
      <c r="E970" s="29"/>
      <c r="F970" s="27"/>
      <c r="G970" s="30"/>
      <c r="H970" s="30"/>
      <c r="I970" s="27"/>
      <c r="J970" s="27"/>
      <c r="K970" s="27"/>
      <c r="L970" s="29"/>
      <c r="M970" s="27"/>
      <c r="N970" s="31" t="str">
        <f aca="false">IF(E970="","",EOMONTH(E970,0))</f>
        <v/>
      </c>
      <c r="O970" s="32" t="str">
        <f aca="false">IF(E970="","",EOMONTH(E970,0)+Parameter!$B$5)</f>
        <v/>
      </c>
      <c r="P970" s="32" t="str">
        <f aca="false">IF(E970="","",EOMONTH(E970,Parameter!$B$4))</f>
        <v/>
      </c>
      <c r="Q970" s="33" t="str">
        <f aca="false">IF(OR(E970="",L970&lt;&gt;""),"",P970-Parameter!$B$9)</f>
        <v/>
      </c>
      <c r="R970" s="34" t="str">
        <f aca="false">IF(OR(G970="",G970=0,H970=""),"",H970/G970)</f>
        <v/>
      </c>
      <c r="S970" s="35" t="str">
        <f aca="false">IF(C970="","",IFERROR(INDEX('Validasi Vendor'!$J$5:$J$505,MATCH(C970,'Validasi Vendor'!$C$5:$C$505,0)),"Belum terdaftar"))</f>
        <v/>
      </c>
      <c r="T970" s="35" t="str">
        <f aca="false">IF(E970="","",IF(L970&lt;&gt;"",IF(EOMONTH(L970,0)&gt;P970,"Dikreditkan lewat batas: periksa","Sudah dikreditkan"),IF(S970&lt;&gt;"Boleh diproses","Titik 1: periksa status vendor",IF(OR(I970&lt;&gt;"Cocok",J970&lt;&gt;"Valid"),"Titik 3: faktur bermasalah",IF(K970="Ya","Titik 2: periksa pembebanan biaya",IF(Q970&lt;0,"Titik 2: lewat batas kredit",IF(Q970&lt;=Parameter!$B$6,"Titik 2: segera kreditkan","Siap dikreditkan")))))))</f>
        <v/>
      </c>
    </row>
    <row r="971" customFormat="false" ht="15" hidden="false" customHeight="false" outlineLevel="0" collapsed="false">
      <c r="A971" s="27"/>
      <c r="B971" s="27"/>
      <c r="C971" s="28"/>
      <c r="D971" s="28"/>
      <c r="E971" s="29"/>
      <c r="F971" s="27"/>
      <c r="G971" s="30"/>
      <c r="H971" s="30"/>
      <c r="I971" s="27"/>
      <c r="J971" s="27"/>
      <c r="K971" s="27"/>
      <c r="L971" s="29"/>
      <c r="M971" s="27"/>
      <c r="N971" s="31" t="str">
        <f aca="false">IF(E971="","",EOMONTH(E971,0))</f>
        <v/>
      </c>
      <c r="O971" s="32" t="str">
        <f aca="false">IF(E971="","",EOMONTH(E971,0)+Parameter!$B$5)</f>
        <v/>
      </c>
      <c r="P971" s="32" t="str">
        <f aca="false">IF(E971="","",EOMONTH(E971,Parameter!$B$4))</f>
        <v/>
      </c>
      <c r="Q971" s="33" t="str">
        <f aca="false">IF(OR(E971="",L971&lt;&gt;""),"",P971-Parameter!$B$9)</f>
        <v/>
      </c>
      <c r="R971" s="34" t="str">
        <f aca="false">IF(OR(G971="",G971=0,H971=""),"",H971/G971)</f>
        <v/>
      </c>
      <c r="S971" s="35" t="str">
        <f aca="false">IF(C971="","",IFERROR(INDEX('Validasi Vendor'!$J$5:$J$505,MATCH(C971,'Validasi Vendor'!$C$5:$C$505,0)),"Belum terdaftar"))</f>
        <v/>
      </c>
      <c r="T971" s="35" t="str">
        <f aca="false">IF(E971="","",IF(L971&lt;&gt;"",IF(EOMONTH(L971,0)&gt;P971,"Dikreditkan lewat batas: periksa","Sudah dikreditkan"),IF(S971&lt;&gt;"Boleh diproses","Titik 1: periksa status vendor",IF(OR(I971&lt;&gt;"Cocok",J971&lt;&gt;"Valid"),"Titik 3: faktur bermasalah",IF(K971="Ya","Titik 2: periksa pembebanan biaya",IF(Q971&lt;0,"Titik 2: lewat batas kredit",IF(Q971&lt;=Parameter!$B$6,"Titik 2: segera kreditkan","Siap dikreditkan")))))))</f>
        <v/>
      </c>
    </row>
    <row r="972" customFormat="false" ht="15" hidden="false" customHeight="false" outlineLevel="0" collapsed="false">
      <c r="A972" s="27"/>
      <c r="B972" s="27"/>
      <c r="C972" s="28"/>
      <c r="D972" s="28"/>
      <c r="E972" s="29"/>
      <c r="F972" s="27"/>
      <c r="G972" s="30"/>
      <c r="H972" s="30"/>
      <c r="I972" s="27"/>
      <c r="J972" s="27"/>
      <c r="K972" s="27"/>
      <c r="L972" s="29"/>
      <c r="M972" s="27"/>
      <c r="N972" s="31" t="str">
        <f aca="false">IF(E972="","",EOMONTH(E972,0))</f>
        <v/>
      </c>
      <c r="O972" s="32" t="str">
        <f aca="false">IF(E972="","",EOMONTH(E972,0)+Parameter!$B$5)</f>
        <v/>
      </c>
      <c r="P972" s="32" t="str">
        <f aca="false">IF(E972="","",EOMONTH(E972,Parameter!$B$4))</f>
        <v/>
      </c>
      <c r="Q972" s="33" t="str">
        <f aca="false">IF(OR(E972="",L972&lt;&gt;""),"",P972-Parameter!$B$9)</f>
        <v/>
      </c>
      <c r="R972" s="34" t="str">
        <f aca="false">IF(OR(G972="",G972=0,H972=""),"",H972/G972)</f>
        <v/>
      </c>
      <c r="S972" s="35" t="str">
        <f aca="false">IF(C972="","",IFERROR(INDEX('Validasi Vendor'!$J$5:$J$505,MATCH(C972,'Validasi Vendor'!$C$5:$C$505,0)),"Belum terdaftar"))</f>
        <v/>
      </c>
      <c r="T972" s="35" t="str">
        <f aca="false">IF(E972="","",IF(L972&lt;&gt;"",IF(EOMONTH(L972,0)&gt;P972,"Dikreditkan lewat batas: periksa","Sudah dikreditkan"),IF(S972&lt;&gt;"Boleh diproses","Titik 1: periksa status vendor",IF(OR(I972&lt;&gt;"Cocok",J972&lt;&gt;"Valid"),"Titik 3: faktur bermasalah",IF(K972="Ya","Titik 2: periksa pembebanan biaya",IF(Q972&lt;0,"Titik 2: lewat batas kredit",IF(Q972&lt;=Parameter!$B$6,"Titik 2: segera kreditkan","Siap dikreditkan")))))))</f>
        <v/>
      </c>
    </row>
    <row r="973" customFormat="false" ht="15" hidden="false" customHeight="false" outlineLevel="0" collapsed="false">
      <c r="A973" s="27"/>
      <c r="B973" s="27"/>
      <c r="C973" s="28"/>
      <c r="D973" s="28"/>
      <c r="E973" s="29"/>
      <c r="F973" s="27"/>
      <c r="G973" s="30"/>
      <c r="H973" s="30"/>
      <c r="I973" s="27"/>
      <c r="J973" s="27"/>
      <c r="K973" s="27"/>
      <c r="L973" s="29"/>
      <c r="M973" s="27"/>
      <c r="N973" s="31" t="str">
        <f aca="false">IF(E973="","",EOMONTH(E973,0))</f>
        <v/>
      </c>
      <c r="O973" s="32" t="str">
        <f aca="false">IF(E973="","",EOMONTH(E973,0)+Parameter!$B$5)</f>
        <v/>
      </c>
      <c r="P973" s="32" t="str">
        <f aca="false">IF(E973="","",EOMONTH(E973,Parameter!$B$4))</f>
        <v/>
      </c>
      <c r="Q973" s="33" t="str">
        <f aca="false">IF(OR(E973="",L973&lt;&gt;""),"",P973-Parameter!$B$9)</f>
        <v/>
      </c>
      <c r="R973" s="34" t="str">
        <f aca="false">IF(OR(G973="",G973=0,H973=""),"",H973/G973)</f>
        <v/>
      </c>
      <c r="S973" s="35" t="str">
        <f aca="false">IF(C973="","",IFERROR(INDEX('Validasi Vendor'!$J$5:$J$505,MATCH(C973,'Validasi Vendor'!$C$5:$C$505,0)),"Belum terdaftar"))</f>
        <v/>
      </c>
      <c r="T973" s="35" t="str">
        <f aca="false">IF(E973="","",IF(L973&lt;&gt;"",IF(EOMONTH(L973,0)&gt;P973,"Dikreditkan lewat batas: periksa","Sudah dikreditkan"),IF(S973&lt;&gt;"Boleh diproses","Titik 1: periksa status vendor",IF(OR(I973&lt;&gt;"Cocok",J973&lt;&gt;"Valid"),"Titik 3: faktur bermasalah",IF(K973="Ya","Titik 2: periksa pembebanan biaya",IF(Q973&lt;0,"Titik 2: lewat batas kredit",IF(Q973&lt;=Parameter!$B$6,"Titik 2: segera kreditkan","Siap dikreditkan")))))))</f>
        <v/>
      </c>
    </row>
    <row r="974" customFormat="false" ht="15" hidden="false" customHeight="false" outlineLevel="0" collapsed="false">
      <c r="A974" s="27"/>
      <c r="B974" s="27"/>
      <c r="C974" s="28"/>
      <c r="D974" s="28"/>
      <c r="E974" s="29"/>
      <c r="F974" s="27"/>
      <c r="G974" s="30"/>
      <c r="H974" s="30"/>
      <c r="I974" s="27"/>
      <c r="J974" s="27"/>
      <c r="K974" s="27"/>
      <c r="L974" s="29"/>
      <c r="M974" s="27"/>
      <c r="N974" s="31" t="str">
        <f aca="false">IF(E974="","",EOMONTH(E974,0))</f>
        <v/>
      </c>
      <c r="O974" s="32" t="str">
        <f aca="false">IF(E974="","",EOMONTH(E974,0)+Parameter!$B$5)</f>
        <v/>
      </c>
      <c r="P974" s="32" t="str">
        <f aca="false">IF(E974="","",EOMONTH(E974,Parameter!$B$4))</f>
        <v/>
      </c>
      <c r="Q974" s="33" t="str">
        <f aca="false">IF(OR(E974="",L974&lt;&gt;""),"",P974-Parameter!$B$9)</f>
        <v/>
      </c>
      <c r="R974" s="34" t="str">
        <f aca="false">IF(OR(G974="",G974=0,H974=""),"",H974/G974)</f>
        <v/>
      </c>
      <c r="S974" s="35" t="str">
        <f aca="false">IF(C974="","",IFERROR(INDEX('Validasi Vendor'!$J$5:$J$505,MATCH(C974,'Validasi Vendor'!$C$5:$C$505,0)),"Belum terdaftar"))</f>
        <v/>
      </c>
      <c r="T974" s="35" t="str">
        <f aca="false">IF(E974="","",IF(L974&lt;&gt;"",IF(EOMONTH(L974,0)&gt;P974,"Dikreditkan lewat batas: periksa","Sudah dikreditkan"),IF(S974&lt;&gt;"Boleh diproses","Titik 1: periksa status vendor",IF(OR(I974&lt;&gt;"Cocok",J974&lt;&gt;"Valid"),"Titik 3: faktur bermasalah",IF(K974="Ya","Titik 2: periksa pembebanan biaya",IF(Q974&lt;0,"Titik 2: lewat batas kredit",IF(Q974&lt;=Parameter!$B$6,"Titik 2: segera kreditkan","Siap dikreditkan")))))))</f>
        <v/>
      </c>
    </row>
    <row r="975" customFormat="false" ht="15" hidden="false" customHeight="false" outlineLevel="0" collapsed="false">
      <c r="A975" s="27"/>
      <c r="B975" s="27"/>
      <c r="C975" s="28"/>
      <c r="D975" s="28"/>
      <c r="E975" s="29"/>
      <c r="F975" s="27"/>
      <c r="G975" s="30"/>
      <c r="H975" s="30"/>
      <c r="I975" s="27"/>
      <c r="J975" s="27"/>
      <c r="K975" s="27"/>
      <c r="L975" s="29"/>
      <c r="M975" s="27"/>
      <c r="N975" s="31" t="str">
        <f aca="false">IF(E975="","",EOMONTH(E975,0))</f>
        <v/>
      </c>
      <c r="O975" s="32" t="str">
        <f aca="false">IF(E975="","",EOMONTH(E975,0)+Parameter!$B$5)</f>
        <v/>
      </c>
      <c r="P975" s="32" t="str">
        <f aca="false">IF(E975="","",EOMONTH(E975,Parameter!$B$4))</f>
        <v/>
      </c>
      <c r="Q975" s="33" t="str">
        <f aca="false">IF(OR(E975="",L975&lt;&gt;""),"",P975-Parameter!$B$9)</f>
        <v/>
      </c>
      <c r="R975" s="34" t="str">
        <f aca="false">IF(OR(G975="",G975=0,H975=""),"",H975/G975)</f>
        <v/>
      </c>
      <c r="S975" s="35" t="str">
        <f aca="false">IF(C975="","",IFERROR(INDEX('Validasi Vendor'!$J$5:$J$505,MATCH(C975,'Validasi Vendor'!$C$5:$C$505,0)),"Belum terdaftar"))</f>
        <v/>
      </c>
      <c r="T975" s="35" t="str">
        <f aca="false">IF(E975="","",IF(L975&lt;&gt;"",IF(EOMONTH(L975,0)&gt;P975,"Dikreditkan lewat batas: periksa","Sudah dikreditkan"),IF(S975&lt;&gt;"Boleh diproses","Titik 1: periksa status vendor",IF(OR(I975&lt;&gt;"Cocok",J975&lt;&gt;"Valid"),"Titik 3: faktur bermasalah",IF(K975="Ya","Titik 2: periksa pembebanan biaya",IF(Q975&lt;0,"Titik 2: lewat batas kredit",IF(Q975&lt;=Parameter!$B$6,"Titik 2: segera kreditkan","Siap dikreditkan")))))))</f>
        <v/>
      </c>
    </row>
    <row r="976" customFormat="false" ht="15" hidden="false" customHeight="false" outlineLevel="0" collapsed="false">
      <c r="A976" s="27"/>
      <c r="B976" s="27"/>
      <c r="C976" s="28"/>
      <c r="D976" s="28"/>
      <c r="E976" s="29"/>
      <c r="F976" s="27"/>
      <c r="G976" s="30"/>
      <c r="H976" s="30"/>
      <c r="I976" s="27"/>
      <c r="J976" s="27"/>
      <c r="K976" s="27"/>
      <c r="L976" s="29"/>
      <c r="M976" s="27"/>
      <c r="N976" s="31" t="str">
        <f aca="false">IF(E976="","",EOMONTH(E976,0))</f>
        <v/>
      </c>
      <c r="O976" s="32" t="str">
        <f aca="false">IF(E976="","",EOMONTH(E976,0)+Parameter!$B$5)</f>
        <v/>
      </c>
      <c r="P976" s="32" t="str">
        <f aca="false">IF(E976="","",EOMONTH(E976,Parameter!$B$4))</f>
        <v/>
      </c>
      <c r="Q976" s="33" t="str">
        <f aca="false">IF(OR(E976="",L976&lt;&gt;""),"",P976-Parameter!$B$9)</f>
        <v/>
      </c>
      <c r="R976" s="34" t="str">
        <f aca="false">IF(OR(G976="",G976=0,H976=""),"",H976/G976)</f>
        <v/>
      </c>
      <c r="S976" s="35" t="str">
        <f aca="false">IF(C976="","",IFERROR(INDEX('Validasi Vendor'!$J$5:$J$505,MATCH(C976,'Validasi Vendor'!$C$5:$C$505,0)),"Belum terdaftar"))</f>
        <v/>
      </c>
      <c r="T976" s="35" t="str">
        <f aca="false">IF(E976="","",IF(L976&lt;&gt;"",IF(EOMONTH(L976,0)&gt;P976,"Dikreditkan lewat batas: periksa","Sudah dikreditkan"),IF(S976&lt;&gt;"Boleh diproses","Titik 1: periksa status vendor",IF(OR(I976&lt;&gt;"Cocok",J976&lt;&gt;"Valid"),"Titik 3: faktur bermasalah",IF(K976="Ya","Titik 2: periksa pembebanan biaya",IF(Q976&lt;0,"Titik 2: lewat batas kredit",IF(Q976&lt;=Parameter!$B$6,"Titik 2: segera kreditkan","Siap dikreditkan")))))))</f>
        <v/>
      </c>
    </row>
    <row r="977" customFormat="false" ht="15" hidden="false" customHeight="false" outlineLevel="0" collapsed="false">
      <c r="A977" s="27"/>
      <c r="B977" s="27"/>
      <c r="C977" s="28"/>
      <c r="D977" s="28"/>
      <c r="E977" s="29"/>
      <c r="F977" s="27"/>
      <c r="G977" s="30"/>
      <c r="H977" s="30"/>
      <c r="I977" s="27"/>
      <c r="J977" s="27"/>
      <c r="K977" s="27"/>
      <c r="L977" s="29"/>
      <c r="M977" s="27"/>
      <c r="N977" s="31" t="str">
        <f aca="false">IF(E977="","",EOMONTH(E977,0))</f>
        <v/>
      </c>
      <c r="O977" s="32" t="str">
        <f aca="false">IF(E977="","",EOMONTH(E977,0)+Parameter!$B$5)</f>
        <v/>
      </c>
      <c r="P977" s="32" t="str">
        <f aca="false">IF(E977="","",EOMONTH(E977,Parameter!$B$4))</f>
        <v/>
      </c>
      <c r="Q977" s="33" t="str">
        <f aca="false">IF(OR(E977="",L977&lt;&gt;""),"",P977-Parameter!$B$9)</f>
        <v/>
      </c>
      <c r="R977" s="34" t="str">
        <f aca="false">IF(OR(G977="",G977=0,H977=""),"",H977/G977)</f>
        <v/>
      </c>
      <c r="S977" s="35" t="str">
        <f aca="false">IF(C977="","",IFERROR(INDEX('Validasi Vendor'!$J$5:$J$505,MATCH(C977,'Validasi Vendor'!$C$5:$C$505,0)),"Belum terdaftar"))</f>
        <v/>
      </c>
      <c r="T977" s="35" t="str">
        <f aca="false">IF(E977="","",IF(L977&lt;&gt;"",IF(EOMONTH(L977,0)&gt;P977,"Dikreditkan lewat batas: periksa","Sudah dikreditkan"),IF(S977&lt;&gt;"Boleh diproses","Titik 1: periksa status vendor",IF(OR(I977&lt;&gt;"Cocok",J977&lt;&gt;"Valid"),"Titik 3: faktur bermasalah",IF(K977="Ya","Titik 2: periksa pembebanan biaya",IF(Q977&lt;0,"Titik 2: lewat batas kredit",IF(Q977&lt;=Parameter!$B$6,"Titik 2: segera kreditkan","Siap dikreditkan")))))))</f>
        <v/>
      </c>
    </row>
    <row r="978" customFormat="false" ht="15" hidden="false" customHeight="false" outlineLevel="0" collapsed="false">
      <c r="A978" s="27"/>
      <c r="B978" s="27"/>
      <c r="C978" s="28"/>
      <c r="D978" s="28"/>
      <c r="E978" s="29"/>
      <c r="F978" s="27"/>
      <c r="G978" s="30"/>
      <c r="H978" s="30"/>
      <c r="I978" s="27"/>
      <c r="J978" s="27"/>
      <c r="K978" s="27"/>
      <c r="L978" s="29"/>
      <c r="M978" s="27"/>
      <c r="N978" s="31" t="str">
        <f aca="false">IF(E978="","",EOMONTH(E978,0))</f>
        <v/>
      </c>
      <c r="O978" s="32" t="str">
        <f aca="false">IF(E978="","",EOMONTH(E978,0)+Parameter!$B$5)</f>
        <v/>
      </c>
      <c r="P978" s="32" t="str">
        <f aca="false">IF(E978="","",EOMONTH(E978,Parameter!$B$4))</f>
        <v/>
      </c>
      <c r="Q978" s="33" t="str">
        <f aca="false">IF(OR(E978="",L978&lt;&gt;""),"",P978-Parameter!$B$9)</f>
        <v/>
      </c>
      <c r="R978" s="34" t="str">
        <f aca="false">IF(OR(G978="",G978=0,H978=""),"",H978/G978)</f>
        <v/>
      </c>
      <c r="S978" s="35" t="str">
        <f aca="false">IF(C978="","",IFERROR(INDEX('Validasi Vendor'!$J$5:$J$505,MATCH(C978,'Validasi Vendor'!$C$5:$C$505,0)),"Belum terdaftar"))</f>
        <v/>
      </c>
      <c r="T978" s="35" t="str">
        <f aca="false">IF(E978="","",IF(L978&lt;&gt;"",IF(EOMONTH(L978,0)&gt;P978,"Dikreditkan lewat batas: periksa","Sudah dikreditkan"),IF(S978&lt;&gt;"Boleh diproses","Titik 1: periksa status vendor",IF(OR(I978&lt;&gt;"Cocok",J978&lt;&gt;"Valid"),"Titik 3: faktur bermasalah",IF(K978="Ya","Titik 2: periksa pembebanan biaya",IF(Q978&lt;0,"Titik 2: lewat batas kredit",IF(Q978&lt;=Parameter!$B$6,"Titik 2: segera kreditkan","Siap dikreditkan")))))))</f>
        <v/>
      </c>
    </row>
    <row r="979" customFormat="false" ht="15" hidden="false" customHeight="false" outlineLevel="0" collapsed="false">
      <c r="A979" s="27"/>
      <c r="B979" s="27"/>
      <c r="C979" s="28"/>
      <c r="D979" s="28"/>
      <c r="E979" s="29"/>
      <c r="F979" s="27"/>
      <c r="G979" s="30"/>
      <c r="H979" s="30"/>
      <c r="I979" s="27"/>
      <c r="J979" s="27"/>
      <c r="K979" s="27"/>
      <c r="L979" s="29"/>
      <c r="M979" s="27"/>
      <c r="N979" s="31" t="str">
        <f aca="false">IF(E979="","",EOMONTH(E979,0))</f>
        <v/>
      </c>
      <c r="O979" s="32" t="str">
        <f aca="false">IF(E979="","",EOMONTH(E979,0)+Parameter!$B$5)</f>
        <v/>
      </c>
      <c r="P979" s="32" t="str">
        <f aca="false">IF(E979="","",EOMONTH(E979,Parameter!$B$4))</f>
        <v/>
      </c>
      <c r="Q979" s="33" t="str">
        <f aca="false">IF(OR(E979="",L979&lt;&gt;""),"",P979-Parameter!$B$9)</f>
        <v/>
      </c>
      <c r="R979" s="34" t="str">
        <f aca="false">IF(OR(G979="",G979=0,H979=""),"",H979/G979)</f>
        <v/>
      </c>
      <c r="S979" s="35" t="str">
        <f aca="false">IF(C979="","",IFERROR(INDEX('Validasi Vendor'!$J$5:$J$505,MATCH(C979,'Validasi Vendor'!$C$5:$C$505,0)),"Belum terdaftar"))</f>
        <v/>
      </c>
      <c r="T979" s="35" t="str">
        <f aca="false">IF(E979="","",IF(L979&lt;&gt;"",IF(EOMONTH(L979,0)&gt;P979,"Dikreditkan lewat batas: periksa","Sudah dikreditkan"),IF(S979&lt;&gt;"Boleh diproses","Titik 1: periksa status vendor",IF(OR(I979&lt;&gt;"Cocok",J979&lt;&gt;"Valid"),"Titik 3: faktur bermasalah",IF(K979="Ya","Titik 2: periksa pembebanan biaya",IF(Q979&lt;0,"Titik 2: lewat batas kredit",IF(Q979&lt;=Parameter!$B$6,"Titik 2: segera kreditkan","Siap dikreditkan")))))))</f>
        <v/>
      </c>
    </row>
    <row r="980" customFormat="false" ht="15" hidden="false" customHeight="false" outlineLevel="0" collapsed="false">
      <c r="A980" s="27"/>
      <c r="B980" s="27"/>
      <c r="C980" s="28"/>
      <c r="D980" s="28"/>
      <c r="E980" s="29"/>
      <c r="F980" s="27"/>
      <c r="G980" s="30"/>
      <c r="H980" s="30"/>
      <c r="I980" s="27"/>
      <c r="J980" s="27"/>
      <c r="K980" s="27"/>
      <c r="L980" s="29"/>
      <c r="M980" s="27"/>
      <c r="N980" s="31" t="str">
        <f aca="false">IF(E980="","",EOMONTH(E980,0))</f>
        <v/>
      </c>
      <c r="O980" s="32" t="str">
        <f aca="false">IF(E980="","",EOMONTH(E980,0)+Parameter!$B$5)</f>
        <v/>
      </c>
      <c r="P980" s="32" t="str">
        <f aca="false">IF(E980="","",EOMONTH(E980,Parameter!$B$4))</f>
        <v/>
      </c>
      <c r="Q980" s="33" t="str">
        <f aca="false">IF(OR(E980="",L980&lt;&gt;""),"",P980-Parameter!$B$9)</f>
        <v/>
      </c>
      <c r="R980" s="34" t="str">
        <f aca="false">IF(OR(G980="",G980=0,H980=""),"",H980/G980)</f>
        <v/>
      </c>
      <c r="S980" s="35" t="str">
        <f aca="false">IF(C980="","",IFERROR(INDEX('Validasi Vendor'!$J$5:$J$505,MATCH(C980,'Validasi Vendor'!$C$5:$C$505,0)),"Belum terdaftar"))</f>
        <v/>
      </c>
      <c r="T980" s="35" t="str">
        <f aca="false">IF(E980="","",IF(L980&lt;&gt;"",IF(EOMONTH(L980,0)&gt;P980,"Dikreditkan lewat batas: periksa","Sudah dikreditkan"),IF(S980&lt;&gt;"Boleh diproses","Titik 1: periksa status vendor",IF(OR(I980&lt;&gt;"Cocok",J980&lt;&gt;"Valid"),"Titik 3: faktur bermasalah",IF(K980="Ya","Titik 2: periksa pembebanan biaya",IF(Q980&lt;0,"Titik 2: lewat batas kredit",IF(Q980&lt;=Parameter!$B$6,"Titik 2: segera kreditkan","Siap dikreditkan")))))))</f>
        <v/>
      </c>
    </row>
    <row r="981" customFormat="false" ht="15" hidden="false" customHeight="false" outlineLevel="0" collapsed="false">
      <c r="A981" s="27"/>
      <c r="B981" s="27"/>
      <c r="C981" s="28"/>
      <c r="D981" s="28"/>
      <c r="E981" s="29"/>
      <c r="F981" s="27"/>
      <c r="G981" s="30"/>
      <c r="H981" s="30"/>
      <c r="I981" s="27"/>
      <c r="J981" s="27"/>
      <c r="K981" s="27"/>
      <c r="L981" s="29"/>
      <c r="M981" s="27"/>
      <c r="N981" s="31" t="str">
        <f aca="false">IF(E981="","",EOMONTH(E981,0))</f>
        <v/>
      </c>
      <c r="O981" s="32" t="str">
        <f aca="false">IF(E981="","",EOMONTH(E981,0)+Parameter!$B$5)</f>
        <v/>
      </c>
      <c r="P981" s="32" t="str">
        <f aca="false">IF(E981="","",EOMONTH(E981,Parameter!$B$4))</f>
        <v/>
      </c>
      <c r="Q981" s="33" t="str">
        <f aca="false">IF(OR(E981="",L981&lt;&gt;""),"",P981-Parameter!$B$9)</f>
        <v/>
      </c>
      <c r="R981" s="34" t="str">
        <f aca="false">IF(OR(G981="",G981=0,H981=""),"",H981/G981)</f>
        <v/>
      </c>
      <c r="S981" s="35" t="str">
        <f aca="false">IF(C981="","",IFERROR(INDEX('Validasi Vendor'!$J$5:$J$505,MATCH(C981,'Validasi Vendor'!$C$5:$C$505,0)),"Belum terdaftar"))</f>
        <v/>
      </c>
      <c r="T981" s="35" t="str">
        <f aca="false">IF(E981="","",IF(L981&lt;&gt;"",IF(EOMONTH(L981,0)&gt;P981,"Dikreditkan lewat batas: periksa","Sudah dikreditkan"),IF(S981&lt;&gt;"Boleh diproses","Titik 1: periksa status vendor",IF(OR(I981&lt;&gt;"Cocok",J981&lt;&gt;"Valid"),"Titik 3: faktur bermasalah",IF(K981="Ya","Titik 2: periksa pembebanan biaya",IF(Q981&lt;0,"Titik 2: lewat batas kredit",IF(Q981&lt;=Parameter!$B$6,"Titik 2: segera kreditkan","Siap dikreditkan")))))))</f>
        <v/>
      </c>
    </row>
    <row r="982" customFormat="false" ht="15" hidden="false" customHeight="false" outlineLevel="0" collapsed="false">
      <c r="A982" s="27"/>
      <c r="B982" s="27"/>
      <c r="C982" s="28"/>
      <c r="D982" s="28"/>
      <c r="E982" s="29"/>
      <c r="F982" s="27"/>
      <c r="G982" s="30"/>
      <c r="H982" s="30"/>
      <c r="I982" s="27"/>
      <c r="J982" s="27"/>
      <c r="K982" s="27"/>
      <c r="L982" s="29"/>
      <c r="M982" s="27"/>
      <c r="N982" s="31" t="str">
        <f aca="false">IF(E982="","",EOMONTH(E982,0))</f>
        <v/>
      </c>
      <c r="O982" s="32" t="str">
        <f aca="false">IF(E982="","",EOMONTH(E982,0)+Parameter!$B$5)</f>
        <v/>
      </c>
      <c r="P982" s="32" t="str">
        <f aca="false">IF(E982="","",EOMONTH(E982,Parameter!$B$4))</f>
        <v/>
      </c>
      <c r="Q982" s="33" t="str">
        <f aca="false">IF(OR(E982="",L982&lt;&gt;""),"",P982-Parameter!$B$9)</f>
        <v/>
      </c>
      <c r="R982" s="34" t="str">
        <f aca="false">IF(OR(G982="",G982=0,H982=""),"",H982/G982)</f>
        <v/>
      </c>
      <c r="S982" s="35" t="str">
        <f aca="false">IF(C982="","",IFERROR(INDEX('Validasi Vendor'!$J$5:$J$505,MATCH(C982,'Validasi Vendor'!$C$5:$C$505,0)),"Belum terdaftar"))</f>
        <v/>
      </c>
      <c r="T982" s="35" t="str">
        <f aca="false">IF(E982="","",IF(L982&lt;&gt;"",IF(EOMONTH(L982,0)&gt;P982,"Dikreditkan lewat batas: periksa","Sudah dikreditkan"),IF(S982&lt;&gt;"Boleh diproses","Titik 1: periksa status vendor",IF(OR(I982&lt;&gt;"Cocok",J982&lt;&gt;"Valid"),"Titik 3: faktur bermasalah",IF(K982="Ya","Titik 2: periksa pembebanan biaya",IF(Q982&lt;0,"Titik 2: lewat batas kredit",IF(Q982&lt;=Parameter!$B$6,"Titik 2: segera kreditkan","Siap dikreditkan")))))))</f>
        <v/>
      </c>
    </row>
    <row r="983" customFormat="false" ht="15" hidden="false" customHeight="false" outlineLevel="0" collapsed="false">
      <c r="A983" s="27"/>
      <c r="B983" s="27"/>
      <c r="C983" s="28"/>
      <c r="D983" s="28"/>
      <c r="E983" s="29"/>
      <c r="F983" s="27"/>
      <c r="G983" s="30"/>
      <c r="H983" s="30"/>
      <c r="I983" s="27"/>
      <c r="J983" s="27"/>
      <c r="K983" s="27"/>
      <c r="L983" s="29"/>
      <c r="M983" s="27"/>
      <c r="N983" s="31" t="str">
        <f aca="false">IF(E983="","",EOMONTH(E983,0))</f>
        <v/>
      </c>
      <c r="O983" s="32" t="str">
        <f aca="false">IF(E983="","",EOMONTH(E983,0)+Parameter!$B$5)</f>
        <v/>
      </c>
      <c r="P983" s="32" t="str">
        <f aca="false">IF(E983="","",EOMONTH(E983,Parameter!$B$4))</f>
        <v/>
      </c>
      <c r="Q983" s="33" t="str">
        <f aca="false">IF(OR(E983="",L983&lt;&gt;""),"",P983-Parameter!$B$9)</f>
        <v/>
      </c>
      <c r="R983" s="34" t="str">
        <f aca="false">IF(OR(G983="",G983=0,H983=""),"",H983/G983)</f>
        <v/>
      </c>
      <c r="S983" s="35" t="str">
        <f aca="false">IF(C983="","",IFERROR(INDEX('Validasi Vendor'!$J$5:$J$505,MATCH(C983,'Validasi Vendor'!$C$5:$C$505,0)),"Belum terdaftar"))</f>
        <v/>
      </c>
      <c r="T983" s="35" t="str">
        <f aca="false">IF(E983="","",IF(L983&lt;&gt;"",IF(EOMONTH(L983,0)&gt;P983,"Dikreditkan lewat batas: periksa","Sudah dikreditkan"),IF(S983&lt;&gt;"Boleh diproses","Titik 1: periksa status vendor",IF(OR(I983&lt;&gt;"Cocok",J983&lt;&gt;"Valid"),"Titik 3: faktur bermasalah",IF(K983="Ya","Titik 2: periksa pembebanan biaya",IF(Q983&lt;0,"Titik 2: lewat batas kredit",IF(Q983&lt;=Parameter!$B$6,"Titik 2: segera kreditkan","Siap dikreditkan")))))))</f>
        <v/>
      </c>
    </row>
    <row r="984" customFormat="false" ht="15" hidden="false" customHeight="false" outlineLevel="0" collapsed="false">
      <c r="A984" s="27"/>
      <c r="B984" s="27"/>
      <c r="C984" s="28"/>
      <c r="D984" s="28"/>
      <c r="E984" s="29"/>
      <c r="F984" s="27"/>
      <c r="G984" s="30"/>
      <c r="H984" s="30"/>
      <c r="I984" s="27"/>
      <c r="J984" s="27"/>
      <c r="K984" s="27"/>
      <c r="L984" s="29"/>
      <c r="M984" s="27"/>
      <c r="N984" s="31" t="str">
        <f aca="false">IF(E984="","",EOMONTH(E984,0))</f>
        <v/>
      </c>
      <c r="O984" s="32" t="str">
        <f aca="false">IF(E984="","",EOMONTH(E984,0)+Parameter!$B$5)</f>
        <v/>
      </c>
      <c r="P984" s="32" t="str">
        <f aca="false">IF(E984="","",EOMONTH(E984,Parameter!$B$4))</f>
        <v/>
      </c>
      <c r="Q984" s="33" t="str">
        <f aca="false">IF(OR(E984="",L984&lt;&gt;""),"",P984-Parameter!$B$9)</f>
        <v/>
      </c>
      <c r="R984" s="34" t="str">
        <f aca="false">IF(OR(G984="",G984=0,H984=""),"",H984/G984)</f>
        <v/>
      </c>
      <c r="S984" s="35" t="str">
        <f aca="false">IF(C984="","",IFERROR(INDEX('Validasi Vendor'!$J$5:$J$505,MATCH(C984,'Validasi Vendor'!$C$5:$C$505,0)),"Belum terdaftar"))</f>
        <v/>
      </c>
      <c r="T984" s="35" t="str">
        <f aca="false">IF(E984="","",IF(L984&lt;&gt;"",IF(EOMONTH(L984,0)&gt;P984,"Dikreditkan lewat batas: periksa","Sudah dikreditkan"),IF(S984&lt;&gt;"Boleh diproses","Titik 1: periksa status vendor",IF(OR(I984&lt;&gt;"Cocok",J984&lt;&gt;"Valid"),"Titik 3: faktur bermasalah",IF(K984="Ya","Titik 2: periksa pembebanan biaya",IF(Q984&lt;0,"Titik 2: lewat batas kredit",IF(Q984&lt;=Parameter!$B$6,"Titik 2: segera kreditkan","Siap dikreditkan")))))))</f>
        <v/>
      </c>
    </row>
    <row r="985" customFormat="false" ht="15" hidden="false" customHeight="false" outlineLevel="0" collapsed="false">
      <c r="A985" s="27"/>
      <c r="B985" s="27"/>
      <c r="C985" s="28"/>
      <c r="D985" s="28"/>
      <c r="E985" s="29"/>
      <c r="F985" s="27"/>
      <c r="G985" s="30"/>
      <c r="H985" s="30"/>
      <c r="I985" s="27"/>
      <c r="J985" s="27"/>
      <c r="K985" s="27"/>
      <c r="L985" s="29"/>
      <c r="M985" s="27"/>
      <c r="N985" s="31" t="str">
        <f aca="false">IF(E985="","",EOMONTH(E985,0))</f>
        <v/>
      </c>
      <c r="O985" s="32" t="str">
        <f aca="false">IF(E985="","",EOMONTH(E985,0)+Parameter!$B$5)</f>
        <v/>
      </c>
      <c r="P985" s="32" t="str">
        <f aca="false">IF(E985="","",EOMONTH(E985,Parameter!$B$4))</f>
        <v/>
      </c>
      <c r="Q985" s="33" t="str">
        <f aca="false">IF(OR(E985="",L985&lt;&gt;""),"",P985-Parameter!$B$9)</f>
        <v/>
      </c>
      <c r="R985" s="34" t="str">
        <f aca="false">IF(OR(G985="",G985=0,H985=""),"",H985/G985)</f>
        <v/>
      </c>
      <c r="S985" s="35" t="str">
        <f aca="false">IF(C985="","",IFERROR(INDEX('Validasi Vendor'!$J$5:$J$505,MATCH(C985,'Validasi Vendor'!$C$5:$C$505,0)),"Belum terdaftar"))</f>
        <v/>
      </c>
      <c r="T985" s="35" t="str">
        <f aca="false">IF(E985="","",IF(L985&lt;&gt;"",IF(EOMONTH(L985,0)&gt;P985,"Dikreditkan lewat batas: periksa","Sudah dikreditkan"),IF(S985&lt;&gt;"Boleh diproses","Titik 1: periksa status vendor",IF(OR(I985&lt;&gt;"Cocok",J985&lt;&gt;"Valid"),"Titik 3: faktur bermasalah",IF(K985="Ya","Titik 2: periksa pembebanan biaya",IF(Q985&lt;0,"Titik 2: lewat batas kredit",IF(Q985&lt;=Parameter!$B$6,"Titik 2: segera kreditkan","Siap dikreditkan")))))))</f>
        <v/>
      </c>
    </row>
    <row r="986" customFormat="false" ht="15" hidden="false" customHeight="false" outlineLevel="0" collapsed="false">
      <c r="A986" s="27"/>
      <c r="B986" s="27"/>
      <c r="C986" s="28"/>
      <c r="D986" s="28"/>
      <c r="E986" s="29"/>
      <c r="F986" s="27"/>
      <c r="G986" s="30"/>
      <c r="H986" s="30"/>
      <c r="I986" s="27"/>
      <c r="J986" s="27"/>
      <c r="K986" s="27"/>
      <c r="L986" s="29"/>
      <c r="M986" s="27"/>
      <c r="N986" s="31" t="str">
        <f aca="false">IF(E986="","",EOMONTH(E986,0))</f>
        <v/>
      </c>
      <c r="O986" s="32" t="str">
        <f aca="false">IF(E986="","",EOMONTH(E986,0)+Parameter!$B$5)</f>
        <v/>
      </c>
      <c r="P986" s="32" t="str">
        <f aca="false">IF(E986="","",EOMONTH(E986,Parameter!$B$4))</f>
        <v/>
      </c>
      <c r="Q986" s="33" t="str">
        <f aca="false">IF(OR(E986="",L986&lt;&gt;""),"",P986-Parameter!$B$9)</f>
        <v/>
      </c>
      <c r="R986" s="34" t="str">
        <f aca="false">IF(OR(G986="",G986=0,H986=""),"",H986/G986)</f>
        <v/>
      </c>
      <c r="S986" s="35" t="str">
        <f aca="false">IF(C986="","",IFERROR(INDEX('Validasi Vendor'!$J$5:$J$505,MATCH(C986,'Validasi Vendor'!$C$5:$C$505,0)),"Belum terdaftar"))</f>
        <v/>
      </c>
      <c r="T986" s="35" t="str">
        <f aca="false">IF(E986="","",IF(L986&lt;&gt;"",IF(EOMONTH(L986,0)&gt;P986,"Dikreditkan lewat batas: periksa","Sudah dikreditkan"),IF(S986&lt;&gt;"Boleh diproses","Titik 1: periksa status vendor",IF(OR(I986&lt;&gt;"Cocok",J986&lt;&gt;"Valid"),"Titik 3: faktur bermasalah",IF(K986="Ya","Titik 2: periksa pembebanan biaya",IF(Q986&lt;0,"Titik 2: lewat batas kredit",IF(Q986&lt;=Parameter!$B$6,"Titik 2: segera kreditkan","Siap dikreditkan")))))))</f>
        <v/>
      </c>
    </row>
    <row r="987" customFormat="false" ht="15" hidden="false" customHeight="false" outlineLevel="0" collapsed="false">
      <c r="A987" s="27"/>
      <c r="B987" s="27"/>
      <c r="C987" s="28"/>
      <c r="D987" s="28"/>
      <c r="E987" s="29"/>
      <c r="F987" s="27"/>
      <c r="G987" s="30"/>
      <c r="H987" s="30"/>
      <c r="I987" s="27"/>
      <c r="J987" s="27"/>
      <c r="K987" s="27"/>
      <c r="L987" s="29"/>
      <c r="M987" s="27"/>
      <c r="N987" s="31" t="str">
        <f aca="false">IF(E987="","",EOMONTH(E987,0))</f>
        <v/>
      </c>
      <c r="O987" s="32" t="str">
        <f aca="false">IF(E987="","",EOMONTH(E987,0)+Parameter!$B$5)</f>
        <v/>
      </c>
      <c r="P987" s="32" t="str">
        <f aca="false">IF(E987="","",EOMONTH(E987,Parameter!$B$4))</f>
        <v/>
      </c>
      <c r="Q987" s="33" t="str">
        <f aca="false">IF(OR(E987="",L987&lt;&gt;""),"",P987-Parameter!$B$9)</f>
        <v/>
      </c>
      <c r="R987" s="34" t="str">
        <f aca="false">IF(OR(G987="",G987=0,H987=""),"",H987/G987)</f>
        <v/>
      </c>
      <c r="S987" s="35" t="str">
        <f aca="false">IF(C987="","",IFERROR(INDEX('Validasi Vendor'!$J$5:$J$505,MATCH(C987,'Validasi Vendor'!$C$5:$C$505,0)),"Belum terdaftar"))</f>
        <v/>
      </c>
      <c r="T987" s="35" t="str">
        <f aca="false">IF(E987="","",IF(L987&lt;&gt;"",IF(EOMONTH(L987,0)&gt;P987,"Dikreditkan lewat batas: periksa","Sudah dikreditkan"),IF(S987&lt;&gt;"Boleh diproses","Titik 1: periksa status vendor",IF(OR(I987&lt;&gt;"Cocok",J987&lt;&gt;"Valid"),"Titik 3: faktur bermasalah",IF(K987="Ya","Titik 2: periksa pembebanan biaya",IF(Q987&lt;0,"Titik 2: lewat batas kredit",IF(Q987&lt;=Parameter!$B$6,"Titik 2: segera kreditkan","Siap dikreditkan")))))))</f>
        <v/>
      </c>
    </row>
    <row r="988" customFormat="false" ht="15" hidden="false" customHeight="false" outlineLevel="0" collapsed="false">
      <c r="A988" s="27"/>
      <c r="B988" s="27"/>
      <c r="C988" s="28"/>
      <c r="D988" s="28"/>
      <c r="E988" s="29"/>
      <c r="F988" s="27"/>
      <c r="G988" s="30"/>
      <c r="H988" s="30"/>
      <c r="I988" s="27"/>
      <c r="J988" s="27"/>
      <c r="K988" s="27"/>
      <c r="L988" s="29"/>
      <c r="M988" s="27"/>
      <c r="N988" s="31" t="str">
        <f aca="false">IF(E988="","",EOMONTH(E988,0))</f>
        <v/>
      </c>
      <c r="O988" s="32" t="str">
        <f aca="false">IF(E988="","",EOMONTH(E988,0)+Parameter!$B$5)</f>
        <v/>
      </c>
      <c r="P988" s="32" t="str">
        <f aca="false">IF(E988="","",EOMONTH(E988,Parameter!$B$4))</f>
        <v/>
      </c>
      <c r="Q988" s="33" t="str">
        <f aca="false">IF(OR(E988="",L988&lt;&gt;""),"",P988-Parameter!$B$9)</f>
        <v/>
      </c>
      <c r="R988" s="34" t="str">
        <f aca="false">IF(OR(G988="",G988=0,H988=""),"",H988/G988)</f>
        <v/>
      </c>
      <c r="S988" s="35" t="str">
        <f aca="false">IF(C988="","",IFERROR(INDEX('Validasi Vendor'!$J$5:$J$505,MATCH(C988,'Validasi Vendor'!$C$5:$C$505,0)),"Belum terdaftar"))</f>
        <v/>
      </c>
      <c r="T988" s="35" t="str">
        <f aca="false">IF(E988="","",IF(L988&lt;&gt;"",IF(EOMONTH(L988,0)&gt;P988,"Dikreditkan lewat batas: periksa","Sudah dikreditkan"),IF(S988&lt;&gt;"Boleh diproses","Titik 1: periksa status vendor",IF(OR(I988&lt;&gt;"Cocok",J988&lt;&gt;"Valid"),"Titik 3: faktur bermasalah",IF(K988="Ya","Titik 2: periksa pembebanan biaya",IF(Q988&lt;0,"Titik 2: lewat batas kredit",IF(Q988&lt;=Parameter!$B$6,"Titik 2: segera kreditkan","Siap dikreditkan")))))))</f>
        <v/>
      </c>
    </row>
    <row r="989" customFormat="false" ht="15" hidden="false" customHeight="false" outlineLevel="0" collapsed="false">
      <c r="A989" s="27"/>
      <c r="B989" s="27"/>
      <c r="C989" s="28"/>
      <c r="D989" s="28"/>
      <c r="E989" s="29"/>
      <c r="F989" s="27"/>
      <c r="G989" s="30"/>
      <c r="H989" s="30"/>
      <c r="I989" s="27"/>
      <c r="J989" s="27"/>
      <c r="K989" s="27"/>
      <c r="L989" s="29"/>
      <c r="M989" s="27"/>
      <c r="N989" s="31" t="str">
        <f aca="false">IF(E989="","",EOMONTH(E989,0))</f>
        <v/>
      </c>
      <c r="O989" s="32" t="str">
        <f aca="false">IF(E989="","",EOMONTH(E989,0)+Parameter!$B$5)</f>
        <v/>
      </c>
      <c r="P989" s="32" t="str">
        <f aca="false">IF(E989="","",EOMONTH(E989,Parameter!$B$4))</f>
        <v/>
      </c>
      <c r="Q989" s="33" t="str">
        <f aca="false">IF(OR(E989="",L989&lt;&gt;""),"",P989-Parameter!$B$9)</f>
        <v/>
      </c>
      <c r="R989" s="34" t="str">
        <f aca="false">IF(OR(G989="",G989=0,H989=""),"",H989/G989)</f>
        <v/>
      </c>
      <c r="S989" s="35" t="str">
        <f aca="false">IF(C989="","",IFERROR(INDEX('Validasi Vendor'!$J$5:$J$505,MATCH(C989,'Validasi Vendor'!$C$5:$C$505,0)),"Belum terdaftar"))</f>
        <v/>
      </c>
      <c r="T989" s="35" t="str">
        <f aca="false">IF(E989="","",IF(L989&lt;&gt;"",IF(EOMONTH(L989,0)&gt;P989,"Dikreditkan lewat batas: periksa","Sudah dikreditkan"),IF(S989&lt;&gt;"Boleh diproses","Titik 1: periksa status vendor",IF(OR(I989&lt;&gt;"Cocok",J989&lt;&gt;"Valid"),"Titik 3: faktur bermasalah",IF(K989="Ya","Titik 2: periksa pembebanan biaya",IF(Q989&lt;0,"Titik 2: lewat batas kredit",IF(Q989&lt;=Parameter!$B$6,"Titik 2: segera kreditkan","Siap dikreditkan")))))))</f>
        <v/>
      </c>
    </row>
    <row r="990" customFormat="false" ht="15" hidden="false" customHeight="false" outlineLevel="0" collapsed="false">
      <c r="A990" s="27"/>
      <c r="B990" s="27"/>
      <c r="C990" s="28"/>
      <c r="D990" s="28"/>
      <c r="E990" s="29"/>
      <c r="F990" s="27"/>
      <c r="G990" s="30"/>
      <c r="H990" s="30"/>
      <c r="I990" s="27"/>
      <c r="J990" s="27"/>
      <c r="K990" s="27"/>
      <c r="L990" s="29"/>
      <c r="M990" s="27"/>
      <c r="N990" s="31" t="str">
        <f aca="false">IF(E990="","",EOMONTH(E990,0))</f>
        <v/>
      </c>
      <c r="O990" s="32" t="str">
        <f aca="false">IF(E990="","",EOMONTH(E990,0)+Parameter!$B$5)</f>
        <v/>
      </c>
      <c r="P990" s="32" t="str">
        <f aca="false">IF(E990="","",EOMONTH(E990,Parameter!$B$4))</f>
        <v/>
      </c>
      <c r="Q990" s="33" t="str">
        <f aca="false">IF(OR(E990="",L990&lt;&gt;""),"",P990-Parameter!$B$9)</f>
        <v/>
      </c>
      <c r="R990" s="34" t="str">
        <f aca="false">IF(OR(G990="",G990=0,H990=""),"",H990/G990)</f>
        <v/>
      </c>
      <c r="S990" s="35" t="str">
        <f aca="false">IF(C990="","",IFERROR(INDEX('Validasi Vendor'!$J$5:$J$505,MATCH(C990,'Validasi Vendor'!$C$5:$C$505,0)),"Belum terdaftar"))</f>
        <v/>
      </c>
      <c r="T990" s="35" t="str">
        <f aca="false">IF(E990="","",IF(L990&lt;&gt;"",IF(EOMONTH(L990,0)&gt;P990,"Dikreditkan lewat batas: periksa","Sudah dikreditkan"),IF(S990&lt;&gt;"Boleh diproses","Titik 1: periksa status vendor",IF(OR(I990&lt;&gt;"Cocok",J990&lt;&gt;"Valid"),"Titik 3: faktur bermasalah",IF(K990="Ya","Titik 2: periksa pembebanan biaya",IF(Q990&lt;0,"Titik 2: lewat batas kredit",IF(Q990&lt;=Parameter!$B$6,"Titik 2: segera kreditkan","Siap dikreditkan")))))))</f>
        <v/>
      </c>
    </row>
    <row r="991" customFormat="false" ht="15" hidden="false" customHeight="false" outlineLevel="0" collapsed="false">
      <c r="A991" s="27"/>
      <c r="B991" s="27"/>
      <c r="C991" s="28"/>
      <c r="D991" s="28"/>
      <c r="E991" s="29"/>
      <c r="F991" s="27"/>
      <c r="G991" s="30"/>
      <c r="H991" s="30"/>
      <c r="I991" s="27"/>
      <c r="J991" s="27"/>
      <c r="K991" s="27"/>
      <c r="L991" s="29"/>
      <c r="M991" s="27"/>
      <c r="N991" s="31" t="str">
        <f aca="false">IF(E991="","",EOMONTH(E991,0))</f>
        <v/>
      </c>
      <c r="O991" s="32" t="str">
        <f aca="false">IF(E991="","",EOMONTH(E991,0)+Parameter!$B$5)</f>
        <v/>
      </c>
      <c r="P991" s="32" t="str">
        <f aca="false">IF(E991="","",EOMONTH(E991,Parameter!$B$4))</f>
        <v/>
      </c>
      <c r="Q991" s="33" t="str">
        <f aca="false">IF(OR(E991="",L991&lt;&gt;""),"",P991-Parameter!$B$9)</f>
        <v/>
      </c>
      <c r="R991" s="34" t="str">
        <f aca="false">IF(OR(G991="",G991=0,H991=""),"",H991/G991)</f>
        <v/>
      </c>
      <c r="S991" s="35" t="str">
        <f aca="false">IF(C991="","",IFERROR(INDEX('Validasi Vendor'!$J$5:$J$505,MATCH(C991,'Validasi Vendor'!$C$5:$C$505,0)),"Belum terdaftar"))</f>
        <v/>
      </c>
      <c r="T991" s="35" t="str">
        <f aca="false">IF(E991="","",IF(L991&lt;&gt;"",IF(EOMONTH(L991,0)&gt;P991,"Dikreditkan lewat batas: periksa","Sudah dikreditkan"),IF(S991&lt;&gt;"Boleh diproses","Titik 1: periksa status vendor",IF(OR(I991&lt;&gt;"Cocok",J991&lt;&gt;"Valid"),"Titik 3: faktur bermasalah",IF(K991="Ya","Titik 2: periksa pembebanan biaya",IF(Q991&lt;0,"Titik 2: lewat batas kredit",IF(Q991&lt;=Parameter!$B$6,"Titik 2: segera kreditkan","Siap dikreditkan")))))))</f>
        <v/>
      </c>
    </row>
    <row r="992" customFormat="false" ht="15" hidden="false" customHeight="false" outlineLevel="0" collapsed="false">
      <c r="A992" s="27"/>
      <c r="B992" s="27"/>
      <c r="C992" s="28"/>
      <c r="D992" s="28"/>
      <c r="E992" s="29"/>
      <c r="F992" s="27"/>
      <c r="G992" s="30"/>
      <c r="H992" s="30"/>
      <c r="I992" s="27"/>
      <c r="J992" s="27"/>
      <c r="K992" s="27"/>
      <c r="L992" s="29"/>
      <c r="M992" s="27"/>
      <c r="N992" s="31" t="str">
        <f aca="false">IF(E992="","",EOMONTH(E992,0))</f>
        <v/>
      </c>
      <c r="O992" s="32" t="str">
        <f aca="false">IF(E992="","",EOMONTH(E992,0)+Parameter!$B$5)</f>
        <v/>
      </c>
      <c r="P992" s="32" t="str">
        <f aca="false">IF(E992="","",EOMONTH(E992,Parameter!$B$4))</f>
        <v/>
      </c>
      <c r="Q992" s="33" t="str">
        <f aca="false">IF(OR(E992="",L992&lt;&gt;""),"",P992-Parameter!$B$9)</f>
        <v/>
      </c>
      <c r="R992" s="34" t="str">
        <f aca="false">IF(OR(G992="",G992=0,H992=""),"",H992/G992)</f>
        <v/>
      </c>
      <c r="S992" s="35" t="str">
        <f aca="false">IF(C992="","",IFERROR(INDEX('Validasi Vendor'!$J$5:$J$505,MATCH(C992,'Validasi Vendor'!$C$5:$C$505,0)),"Belum terdaftar"))</f>
        <v/>
      </c>
      <c r="T992" s="35" t="str">
        <f aca="false">IF(E992="","",IF(L992&lt;&gt;"",IF(EOMONTH(L992,0)&gt;P992,"Dikreditkan lewat batas: periksa","Sudah dikreditkan"),IF(S992&lt;&gt;"Boleh diproses","Titik 1: periksa status vendor",IF(OR(I992&lt;&gt;"Cocok",J992&lt;&gt;"Valid"),"Titik 3: faktur bermasalah",IF(K992="Ya","Titik 2: periksa pembebanan biaya",IF(Q992&lt;0,"Titik 2: lewat batas kredit",IF(Q992&lt;=Parameter!$B$6,"Titik 2: segera kreditkan","Siap dikreditkan")))))))</f>
        <v/>
      </c>
    </row>
    <row r="993" customFormat="false" ht="15" hidden="false" customHeight="false" outlineLevel="0" collapsed="false">
      <c r="A993" s="27"/>
      <c r="B993" s="27"/>
      <c r="C993" s="28"/>
      <c r="D993" s="28"/>
      <c r="E993" s="29"/>
      <c r="F993" s="27"/>
      <c r="G993" s="30"/>
      <c r="H993" s="30"/>
      <c r="I993" s="27"/>
      <c r="J993" s="27"/>
      <c r="K993" s="27"/>
      <c r="L993" s="29"/>
      <c r="M993" s="27"/>
      <c r="N993" s="31" t="str">
        <f aca="false">IF(E993="","",EOMONTH(E993,0))</f>
        <v/>
      </c>
      <c r="O993" s="32" t="str">
        <f aca="false">IF(E993="","",EOMONTH(E993,0)+Parameter!$B$5)</f>
        <v/>
      </c>
      <c r="P993" s="32" t="str">
        <f aca="false">IF(E993="","",EOMONTH(E993,Parameter!$B$4))</f>
        <v/>
      </c>
      <c r="Q993" s="33" t="str">
        <f aca="false">IF(OR(E993="",L993&lt;&gt;""),"",P993-Parameter!$B$9)</f>
        <v/>
      </c>
      <c r="R993" s="34" t="str">
        <f aca="false">IF(OR(G993="",G993=0,H993=""),"",H993/G993)</f>
        <v/>
      </c>
      <c r="S993" s="35" t="str">
        <f aca="false">IF(C993="","",IFERROR(INDEX('Validasi Vendor'!$J$5:$J$505,MATCH(C993,'Validasi Vendor'!$C$5:$C$505,0)),"Belum terdaftar"))</f>
        <v/>
      </c>
      <c r="T993" s="35" t="str">
        <f aca="false">IF(E993="","",IF(L993&lt;&gt;"",IF(EOMONTH(L993,0)&gt;P993,"Dikreditkan lewat batas: periksa","Sudah dikreditkan"),IF(S993&lt;&gt;"Boleh diproses","Titik 1: periksa status vendor",IF(OR(I993&lt;&gt;"Cocok",J993&lt;&gt;"Valid"),"Titik 3: faktur bermasalah",IF(K993="Ya","Titik 2: periksa pembebanan biaya",IF(Q993&lt;0,"Titik 2: lewat batas kredit",IF(Q993&lt;=Parameter!$B$6,"Titik 2: segera kreditkan","Siap dikreditkan")))))))</f>
        <v/>
      </c>
    </row>
    <row r="994" customFormat="false" ht="15" hidden="false" customHeight="false" outlineLevel="0" collapsed="false">
      <c r="A994" s="27"/>
      <c r="B994" s="27"/>
      <c r="C994" s="28"/>
      <c r="D994" s="28"/>
      <c r="E994" s="29"/>
      <c r="F994" s="27"/>
      <c r="G994" s="30"/>
      <c r="H994" s="30"/>
      <c r="I994" s="27"/>
      <c r="J994" s="27"/>
      <c r="K994" s="27"/>
      <c r="L994" s="29"/>
      <c r="M994" s="27"/>
      <c r="N994" s="31" t="str">
        <f aca="false">IF(E994="","",EOMONTH(E994,0))</f>
        <v/>
      </c>
      <c r="O994" s="32" t="str">
        <f aca="false">IF(E994="","",EOMONTH(E994,0)+Parameter!$B$5)</f>
        <v/>
      </c>
      <c r="P994" s="32" t="str">
        <f aca="false">IF(E994="","",EOMONTH(E994,Parameter!$B$4))</f>
        <v/>
      </c>
      <c r="Q994" s="33" t="str">
        <f aca="false">IF(OR(E994="",L994&lt;&gt;""),"",P994-Parameter!$B$9)</f>
        <v/>
      </c>
      <c r="R994" s="34" t="str">
        <f aca="false">IF(OR(G994="",G994=0,H994=""),"",H994/G994)</f>
        <v/>
      </c>
      <c r="S994" s="35" t="str">
        <f aca="false">IF(C994="","",IFERROR(INDEX('Validasi Vendor'!$J$5:$J$505,MATCH(C994,'Validasi Vendor'!$C$5:$C$505,0)),"Belum terdaftar"))</f>
        <v/>
      </c>
      <c r="T994" s="35" t="str">
        <f aca="false">IF(E994="","",IF(L994&lt;&gt;"",IF(EOMONTH(L994,0)&gt;P994,"Dikreditkan lewat batas: periksa","Sudah dikreditkan"),IF(S994&lt;&gt;"Boleh diproses","Titik 1: periksa status vendor",IF(OR(I994&lt;&gt;"Cocok",J994&lt;&gt;"Valid"),"Titik 3: faktur bermasalah",IF(K994="Ya","Titik 2: periksa pembebanan biaya",IF(Q994&lt;0,"Titik 2: lewat batas kredit",IF(Q994&lt;=Parameter!$B$6,"Titik 2: segera kreditkan","Siap dikreditkan")))))))</f>
        <v/>
      </c>
    </row>
    <row r="995" customFormat="false" ht="15" hidden="false" customHeight="false" outlineLevel="0" collapsed="false">
      <c r="A995" s="27"/>
      <c r="B995" s="27"/>
      <c r="C995" s="28"/>
      <c r="D995" s="28"/>
      <c r="E995" s="29"/>
      <c r="F995" s="27"/>
      <c r="G995" s="30"/>
      <c r="H995" s="30"/>
      <c r="I995" s="27"/>
      <c r="J995" s="27"/>
      <c r="K995" s="27"/>
      <c r="L995" s="29"/>
      <c r="M995" s="27"/>
      <c r="N995" s="31" t="str">
        <f aca="false">IF(E995="","",EOMONTH(E995,0))</f>
        <v/>
      </c>
      <c r="O995" s="32" t="str">
        <f aca="false">IF(E995="","",EOMONTH(E995,0)+Parameter!$B$5)</f>
        <v/>
      </c>
      <c r="P995" s="32" t="str">
        <f aca="false">IF(E995="","",EOMONTH(E995,Parameter!$B$4))</f>
        <v/>
      </c>
      <c r="Q995" s="33" t="str">
        <f aca="false">IF(OR(E995="",L995&lt;&gt;""),"",P995-Parameter!$B$9)</f>
        <v/>
      </c>
      <c r="R995" s="34" t="str">
        <f aca="false">IF(OR(G995="",G995=0,H995=""),"",H995/G995)</f>
        <v/>
      </c>
      <c r="S995" s="35" t="str">
        <f aca="false">IF(C995="","",IFERROR(INDEX('Validasi Vendor'!$J$5:$J$505,MATCH(C995,'Validasi Vendor'!$C$5:$C$505,0)),"Belum terdaftar"))</f>
        <v/>
      </c>
      <c r="T995" s="35" t="str">
        <f aca="false">IF(E995="","",IF(L995&lt;&gt;"",IF(EOMONTH(L995,0)&gt;P995,"Dikreditkan lewat batas: periksa","Sudah dikreditkan"),IF(S995&lt;&gt;"Boleh diproses","Titik 1: periksa status vendor",IF(OR(I995&lt;&gt;"Cocok",J995&lt;&gt;"Valid"),"Titik 3: faktur bermasalah",IF(K995="Ya","Titik 2: periksa pembebanan biaya",IF(Q995&lt;0,"Titik 2: lewat batas kredit",IF(Q995&lt;=Parameter!$B$6,"Titik 2: segera kreditkan","Siap dikreditkan")))))))</f>
        <v/>
      </c>
    </row>
    <row r="996" customFormat="false" ht="15" hidden="false" customHeight="false" outlineLevel="0" collapsed="false">
      <c r="A996" s="27"/>
      <c r="B996" s="27"/>
      <c r="C996" s="28"/>
      <c r="D996" s="28"/>
      <c r="E996" s="29"/>
      <c r="F996" s="27"/>
      <c r="G996" s="30"/>
      <c r="H996" s="30"/>
      <c r="I996" s="27"/>
      <c r="J996" s="27"/>
      <c r="K996" s="27"/>
      <c r="L996" s="29"/>
      <c r="M996" s="27"/>
      <c r="N996" s="31" t="str">
        <f aca="false">IF(E996="","",EOMONTH(E996,0))</f>
        <v/>
      </c>
      <c r="O996" s="32" t="str">
        <f aca="false">IF(E996="","",EOMONTH(E996,0)+Parameter!$B$5)</f>
        <v/>
      </c>
      <c r="P996" s="32" t="str">
        <f aca="false">IF(E996="","",EOMONTH(E996,Parameter!$B$4))</f>
        <v/>
      </c>
      <c r="Q996" s="33" t="str">
        <f aca="false">IF(OR(E996="",L996&lt;&gt;""),"",P996-Parameter!$B$9)</f>
        <v/>
      </c>
      <c r="R996" s="34" t="str">
        <f aca="false">IF(OR(G996="",G996=0,H996=""),"",H996/G996)</f>
        <v/>
      </c>
      <c r="S996" s="35" t="str">
        <f aca="false">IF(C996="","",IFERROR(INDEX('Validasi Vendor'!$J$5:$J$505,MATCH(C996,'Validasi Vendor'!$C$5:$C$505,0)),"Belum terdaftar"))</f>
        <v/>
      </c>
      <c r="T996" s="35" t="str">
        <f aca="false">IF(E996="","",IF(L996&lt;&gt;"",IF(EOMONTH(L996,0)&gt;P996,"Dikreditkan lewat batas: periksa","Sudah dikreditkan"),IF(S996&lt;&gt;"Boleh diproses","Titik 1: periksa status vendor",IF(OR(I996&lt;&gt;"Cocok",J996&lt;&gt;"Valid"),"Titik 3: faktur bermasalah",IF(K996="Ya","Titik 2: periksa pembebanan biaya",IF(Q996&lt;0,"Titik 2: lewat batas kredit",IF(Q996&lt;=Parameter!$B$6,"Titik 2: segera kreditkan","Siap dikreditkan")))))))</f>
        <v/>
      </c>
    </row>
    <row r="997" customFormat="false" ht="15" hidden="false" customHeight="false" outlineLevel="0" collapsed="false">
      <c r="A997" s="27"/>
      <c r="B997" s="27"/>
      <c r="C997" s="28"/>
      <c r="D997" s="28"/>
      <c r="E997" s="29"/>
      <c r="F997" s="27"/>
      <c r="G997" s="30"/>
      <c r="H997" s="30"/>
      <c r="I997" s="27"/>
      <c r="J997" s="27"/>
      <c r="K997" s="27"/>
      <c r="L997" s="29"/>
      <c r="M997" s="27"/>
      <c r="N997" s="31" t="str">
        <f aca="false">IF(E997="","",EOMONTH(E997,0))</f>
        <v/>
      </c>
      <c r="O997" s="32" t="str">
        <f aca="false">IF(E997="","",EOMONTH(E997,0)+Parameter!$B$5)</f>
        <v/>
      </c>
      <c r="P997" s="32" t="str">
        <f aca="false">IF(E997="","",EOMONTH(E997,Parameter!$B$4))</f>
        <v/>
      </c>
      <c r="Q997" s="33" t="str">
        <f aca="false">IF(OR(E997="",L997&lt;&gt;""),"",P997-Parameter!$B$9)</f>
        <v/>
      </c>
      <c r="R997" s="34" t="str">
        <f aca="false">IF(OR(G997="",G997=0,H997=""),"",H997/G997)</f>
        <v/>
      </c>
      <c r="S997" s="35" t="str">
        <f aca="false">IF(C997="","",IFERROR(INDEX('Validasi Vendor'!$J$5:$J$505,MATCH(C997,'Validasi Vendor'!$C$5:$C$505,0)),"Belum terdaftar"))</f>
        <v/>
      </c>
      <c r="T997" s="35" t="str">
        <f aca="false">IF(E997="","",IF(L997&lt;&gt;"",IF(EOMONTH(L997,0)&gt;P997,"Dikreditkan lewat batas: periksa","Sudah dikreditkan"),IF(S997&lt;&gt;"Boleh diproses","Titik 1: periksa status vendor",IF(OR(I997&lt;&gt;"Cocok",J997&lt;&gt;"Valid"),"Titik 3: faktur bermasalah",IF(K997="Ya","Titik 2: periksa pembebanan biaya",IF(Q997&lt;0,"Titik 2: lewat batas kredit",IF(Q997&lt;=Parameter!$B$6,"Titik 2: segera kreditkan","Siap dikreditkan")))))))</f>
        <v/>
      </c>
    </row>
    <row r="998" customFormat="false" ht="15" hidden="false" customHeight="false" outlineLevel="0" collapsed="false">
      <c r="A998" s="27"/>
      <c r="B998" s="27"/>
      <c r="C998" s="28"/>
      <c r="D998" s="28"/>
      <c r="E998" s="29"/>
      <c r="F998" s="27"/>
      <c r="G998" s="30"/>
      <c r="H998" s="30"/>
      <c r="I998" s="27"/>
      <c r="J998" s="27"/>
      <c r="K998" s="27"/>
      <c r="L998" s="29"/>
      <c r="M998" s="27"/>
      <c r="N998" s="31" t="str">
        <f aca="false">IF(E998="","",EOMONTH(E998,0))</f>
        <v/>
      </c>
      <c r="O998" s="32" t="str">
        <f aca="false">IF(E998="","",EOMONTH(E998,0)+Parameter!$B$5)</f>
        <v/>
      </c>
      <c r="P998" s="32" t="str">
        <f aca="false">IF(E998="","",EOMONTH(E998,Parameter!$B$4))</f>
        <v/>
      </c>
      <c r="Q998" s="33" t="str">
        <f aca="false">IF(OR(E998="",L998&lt;&gt;""),"",P998-Parameter!$B$9)</f>
        <v/>
      </c>
      <c r="R998" s="34" t="str">
        <f aca="false">IF(OR(G998="",G998=0,H998=""),"",H998/G998)</f>
        <v/>
      </c>
      <c r="S998" s="35" t="str">
        <f aca="false">IF(C998="","",IFERROR(INDEX('Validasi Vendor'!$J$5:$J$505,MATCH(C998,'Validasi Vendor'!$C$5:$C$505,0)),"Belum terdaftar"))</f>
        <v/>
      </c>
      <c r="T998" s="35" t="str">
        <f aca="false">IF(E998="","",IF(L998&lt;&gt;"",IF(EOMONTH(L998,0)&gt;P998,"Dikreditkan lewat batas: periksa","Sudah dikreditkan"),IF(S998&lt;&gt;"Boleh diproses","Titik 1: periksa status vendor",IF(OR(I998&lt;&gt;"Cocok",J998&lt;&gt;"Valid"),"Titik 3: faktur bermasalah",IF(K998="Ya","Titik 2: periksa pembebanan biaya",IF(Q998&lt;0,"Titik 2: lewat batas kredit",IF(Q998&lt;=Parameter!$B$6,"Titik 2: segera kreditkan","Siap dikreditkan")))))))</f>
        <v/>
      </c>
    </row>
    <row r="999" customFormat="false" ht="15" hidden="false" customHeight="false" outlineLevel="0" collapsed="false">
      <c r="A999" s="27"/>
      <c r="B999" s="27"/>
      <c r="C999" s="28"/>
      <c r="D999" s="28"/>
      <c r="E999" s="29"/>
      <c r="F999" s="27"/>
      <c r="G999" s="30"/>
      <c r="H999" s="30"/>
      <c r="I999" s="27"/>
      <c r="J999" s="27"/>
      <c r="K999" s="27"/>
      <c r="L999" s="29"/>
      <c r="M999" s="27"/>
      <c r="N999" s="31" t="str">
        <f aca="false">IF(E999="","",EOMONTH(E999,0))</f>
        <v/>
      </c>
      <c r="O999" s="32" t="str">
        <f aca="false">IF(E999="","",EOMONTH(E999,0)+Parameter!$B$5)</f>
        <v/>
      </c>
      <c r="P999" s="32" t="str">
        <f aca="false">IF(E999="","",EOMONTH(E999,Parameter!$B$4))</f>
        <v/>
      </c>
      <c r="Q999" s="33" t="str">
        <f aca="false">IF(OR(E999="",L999&lt;&gt;""),"",P999-Parameter!$B$9)</f>
        <v/>
      </c>
      <c r="R999" s="34" t="str">
        <f aca="false">IF(OR(G999="",G999=0,H999=""),"",H999/G999)</f>
        <v/>
      </c>
      <c r="S999" s="35" t="str">
        <f aca="false">IF(C999="","",IFERROR(INDEX('Validasi Vendor'!$J$5:$J$505,MATCH(C999,'Validasi Vendor'!$C$5:$C$505,0)),"Belum terdaftar"))</f>
        <v/>
      </c>
      <c r="T999" s="35" t="str">
        <f aca="false">IF(E999="","",IF(L999&lt;&gt;"",IF(EOMONTH(L999,0)&gt;P999,"Dikreditkan lewat batas: periksa","Sudah dikreditkan"),IF(S999&lt;&gt;"Boleh diproses","Titik 1: periksa status vendor",IF(OR(I999&lt;&gt;"Cocok",J999&lt;&gt;"Valid"),"Titik 3: faktur bermasalah",IF(K999="Ya","Titik 2: periksa pembebanan biaya",IF(Q999&lt;0,"Titik 2: lewat batas kredit",IF(Q999&lt;=Parameter!$B$6,"Titik 2: segera kreditkan","Siap dikreditkan")))))))</f>
        <v/>
      </c>
    </row>
    <row r="1000" customFormat="false" ht="15" hidden="false" customHeight="false" outlineLevel="0" collapsed="false">
      <c r="A1000" s="27"/>
      <c r="B1000" s="27"/>
      <c r="C1000" s="28"/>
      <c r="D1000" s="28"/>
      <c r="E1000" s="29"/>
      <c r="F1000" s="27"/>
      <c r="G1000" s="30"/>
      <c r="H1000" s="30"/>
      <c r="I1000" s="27"/>
      <c r="J1000" s="27"/>
      <c r="K1000" s="27"/>
      <c r="L1000" s="29"/>
      <c r="M1000" s="27"/>
      <c r="N1000" s="31" t="str">
        <f aca="false">IF(E1000="","",EOMONTH(E1000,0))</f>
        <v/>
      </c>
      <c r="O1000" s="32" t="str">
        <f aca="false">IF(E1000="","",EOMONTH(E1000,0)+Parameter!$B$5)</f>
        <v/>
      </c>
      <c r="P1000" s="32" t="str">
        <f aca="false">IF(E1000="","",EOMONTH(E1000,Parameter!$B$4))</f>
        <v/>
      </c>
      <c r="Q1000" s="33" t="str">
        <f aca="false">IF(OR(E1000="",L1000&lt;&gt;""),"",P1000-Parameter!$B$9)</f>
        <v/>
      </c>
      <c r="R1000" s="34" t="str">
        <f aca="false">IF(OR(G1000="",G1000=0,H1000=""),"",H1000/G1000)</f>
        <v/>
      </c>
      <c r="S1000" s="35" t="str">
        <f aca="false">IF(C1000="","",IFERROR(INDEX('Validasi Vendor'!$J$5:$J$505,MATCH(C1000,'Validasi Vendor'!$C$5:$C$505,0)),"Belum terdaftar"))</f>
        <v/>
      </c>
      <c r="T1000" s="35" t="str">
        <f aca="false">IF(E1000="","",IF(L1000&lt;&gt;"",IF(EOMONTH(L1000,0)&gt;P1000,"Dikreditkan lewat batas: periksa","Sudah dikreditkan"),IF(S1000&lt;&gt;"Boleh diproses","Titik 1: periksa status vendor",IF(OR(I1000&lt;&gt;"Cocok",J1000&lt;&gt;"Valid"),"Titik 3: faktur bermasalah",IF(K1000="Ya","Titik 2: periksa pembebanan biaya",IF(Q1000&lt;0,"Titik 2: lewat batas kredit",IF(Q1000&lt;=Parameter!$B$6,"Titik 2: segera kreditkan","Siap dikreditkan")))))))</f>
        <v/>
      </c>
    </row>
    <row r="1001" customFormat="false" ht="15" hidden="false" customHeight="false" outlineLevel="0" collapsed="false">
      <c r="A1001" s="27"/>
      <c r="B1001" s="27"/>
      <c r="C1001" s="28"/>
      <c r="D1001" s="28"/>
      <c r="E1001" s="29"/>
      <c r="F1001" s="27"/>
      <c r="G1001" s="30"/>
      <c r="H1001" s="30"/>
      <c r="I1001" s="27"/>
      <c r="J1001" s="27"/>
      <c r="K1001" s="27"/>
      <c r="L1001" s="29"/>
      <c r="M1001" s="27"/>
      <c r="N1001" s="31" t="str">
        <f aca="false">IF(E1001="","",EOMONTH(E1001,0))</f>
        <v/>
      </c>
      <c r="O1001" s="32" t="str">
        <f aca="false">IF(E1001="","",EOMONTH(E1001,0)+Parameter!$B$5)</f>
        <v/>
      </c>
      <c r="P1001" s="32" t="str">
        <f aca="false">IF(E1001="","",EOMONTH(E1001,Parameter!$B$4))</f>
        <v/>
      </c>
      <c r="Q1001" s="33" t="str">
        <f aca="false">IF(OR(E1001="",L1001&lt;&gt;""),"",P1001-Parameter!$B$9)</f>
        <v/>
      </c>
      <c r="R1001" s="34" t="str">
        <f aca="false">IF(OR(G1001="",G1001=0,H1001=""),"",H1001/G1001)</f>
        <v/>
      </c>
      <c r="S1001" s="35" t="str">
        <f aca="false">IF(C1001="","",IFERROR(INDEX('Validasi Vendor'!$J$5:$J$505,MATCH(C1001,'Validasi Vendor'!$C$5:$C$505,0)),"Belum terdaftar"))</f>
        <v/>
      </c>
      <c r="T1001" s="35" t="str">
        <f aca="false">IF(E1001="","",IF(L1001&lt;&gt;"",IF(EOMONTH(L1001,0)&gt;P1001,"Dikreditkan lewat batas: periksa","Sudah dikreditkan"),IF(S1001&lt;&gt;"Boleh diproses","Titik 1: periksa status vendor",IF(OR(I1001&lt;&gt;"Cocok",J1001&lt;&gt;"Valid"),"Titik 3: faktur bermasalah",IF(K1001="Ya","Titik 2: periksa pembebanan biaya",IF(Q1001&lt;0,"Titik 2: lewat batas kredit",IF(Q1001&lt;=Parameter!$B$6,"Titik 2: segera kreditkan","Siap dikreditkan")))))))</f>
        <v/>
      </c>
    </row>
    <row r="1002" customFormat="false" ht="15" hidden="false" customHeight="false" outlineLevel="0" collapsed="false">
      <c r="A1002" s="27"/>
      <c r="B1002" s="27"/>
      <c r="C1002" s="28"/>
      <c r="D1002" s="28"/>
      <c r="E1002" s="29"/>
      <c r="F1002" s="27"/>
      <c r="G1002" s="30"/>
      <c r="H1002" s="30"/>
      <c r="I1002" s="27"/>
      <c r="J1002" s="27"/>
      <c r="K1002" s="27"/>
      <c r="L1002" s="29"/>
      <c r="M1002" s="27"/>
      <c r="N1002" s="31" t="str">
        <f aca="false">IF(E1002="","",EOMONTH(E1002,0))</f>
        <v/>
      </c>
      <c r="O1002" s="32" t="str">
        <f aca="false">IF(E1002="","",EOMONTH(E1002,0)+Parameter!$B$5)</f>
        <v/>
      </c>
      <c r="P1002" s="32" t="str">
        <f aca="false">IF(E1002="","",EOMONTH(E1002,Parameter!$B$4))</f>
        <v/>
      </c>
      <c r="Q1002" s="33" t="str">
        <f aca="false">IF(OR(E1002="",L1002&lt;&gt;""),"",P1002-Parameter!$B$9)</f>
        <v/>
      </c>
      <c r="R1002" s="34" t="str">
        <f aca="false">IF(OR(G1002="",G1002=0,H1002=""),"",H1002/G1002)</f>
        <v/>
      </c>
      <c r="S1002" s="35" t="str">
        <f aca="false">IF(C1002="","",IFERROR(INDEX('Validasi Vendor'!$J$5:$J$505,MATCH(C1002,'Validasi Vendor'!$C$5:$C$505,0)),"Belum terdaftar"))</f>
        <v/>
      </c>
      <c r="T1002" s="35" t="str">
        <f aca="false">IF(E1002="","",IF(L1002&lt;&gt;"",IF(EOMONTH(L1002,0)&gt;P1002,"Dikreditkan lewat batas: periksa","Sudah dikreditkan"),IF(S1002&lt;&gt;"Boleh diproses","Titik 1: periksa status vendor",IF(OR(I1002&lt;&gt;"Cocok",J1002&lt;&gt;"Valid"),"Titik 3: faktur bermasalah",IF(K1002="Ya","Titik 2: periksa pembebanan biaya",IF(Q1002&lt;0,"Titik 2: lewat batas kredit",IF(Q1002&lt;=Parameter!$B$6,"Titik 2: segera kreditkan","Siap dikreditkan")))))))</f>
        <v/>
      </c>
    </row>
    <row r="1003" customFormat="false" ht="15" hidden="false" customHeight="false" outlineLevel="0" collapsed="false">
      <c r="A1003" s="27"/>
      <c r="B1003" s="27"/>
      <c r="C1003" s="28"/>
      <c r="D1003" s="28"/>
      <c r="E1003" s="29"/>
      <c r="F1003" s="27"/>
      <c r="G1003" s="30"/>
      <c r="H1003" s="30"/>
      <c r="I1003" s="27"/>
      <c r="J1003" s="27"/>
      <c r="K1003" s="27"/>
      <c r="L1003" s="29"/>
      <c r="M1003" s="27"/>
      <c r="N1003" s="31" t="str">
        <f aca="false">IF(E1003="","",EOMONTH(E1003,0))</f>
        <v/>
      </c>
      <c r="O1003" s="32" t="str">
        <f aca="false">IF(E1003="","",EOMONTH(E1003,0)+Parameter!$B$5)</f>
        <v/>
      </c>
      <c r="P1003" s="32" t="str">
        <f aca="false">IF(E1003="","",EOMONTH(E1003,Parameter!$B$4))</f>
        <v/>
      </c>
      <c r="Q1003" s="33" t="str">
        <f aca="false">IF(OR(E1003="",L1003&lt;&gt;""),"",P1003-Parameter!$B$9)</f>
        <v/>
      </c>
      <c r="R1003" s="34" t="str">
        <f aca="false">IF(OR(G1003="",G1003=0,H1003=""),"",H1003/G1003)</f>
        <v/>
      </c>
      <c r="S1003" s="35" t="str">
        <f aca="false">IF(C1003="","",IFERROR(INDEX('Validasi Vendor'!$J$5:$J$505,MATCH(C1003,'Validasi Vendor'!$C$5:$C$505,0)),"Belum terdaftar"))</f>
        <v/>
      </c>
      <c r="T1003" s="35" t="str">
        <f aca="false">IF(E1003="","",IF(L1003&lt;&gt;"",IF(EOMONTH(L1003,0)&gt;P1003,"Dikreditkan lewat batas: periksa","Sudah dikreditkan"),IF(S1003&lt;&gt;"Boleh diproses","Titik 1: periksa status vendor",IF(OR(I1003&lt;&gt;"Cocok",J1003&lt;&gt;"Valid"),"Titik 3: faktur bermasalah",IF(K1003="Ya","Titik 2: periksa pembebanan biaya",IF(Q1003&lt;0,"Titik 2: lewat batas kredit",IF(Q1003&lt;=Parameter!$B$6,"Titik 2: segera kreditkan","Siap dikreditkan")))))))</f>
        <v/>
      </c>
    </row>
    <row r="1004" customFormat="false" ht="15" hidden="false" customHeight="false" outlineLevel="0" collapsed="false">
      <c r="A1004" s="27"/>
      <c r="B1004" s="27"/>
      <c r="C1004" s="28"/>
      <c r="D1004" s="28"/>
      <c r="E1004" s="29"/>
      <c r="F1004" s="27"/>
      <c r="G1004" s="30"/>
      <c r="H1004" s="30"/>
      <c r="I1004" s="27"/>
      <c r="J1004" s="27"/>
      <c r="K1004" s="27"/>
      <c r="L1004" s="29"/>
      <c r="M1004" s="27"/>
      <c r="N1004" s="31" t="str">
        <f aca="false">IF(E1004="","",EOMONTH(E1004,0))</f>
        <v/>
      </c>
      <c r="O1004" s="32" t="str">
        <f aca="false">IF(E1004="","",EOMONTH(E1004,0)+Parameter!$B$5)</f>
        <v/>
      </c>
      <c r="P1004" s="32" t="str">
        <f aca="false">IF(E1004="","",EOMONTH(E1004,Parameter!$B$4))</f>
        <v/>
      </c>
      <c r="Q1004" s="33" t="str">
        <f aca="false">IF(OR(E1004="",L1004&lt;&gt;""),"",P1004-Parameter!$B$9)</f>
        <v/>
      </c>
      <c r="R1004" s="34" t="str">
        <f aca="false">IF(OR(G1004="",G1004=0,H1004=""),"",H1004/G1004)</f>
        <v/>
      </c>
      <c r="S1004" s="35" t="str">
        <f aca="false">IF(C1004="","",IFERROR(INDEX('Validasi Vendor'!$J$5:$J$505,MATCH(C1004,'Validasi Vendor'!$C$5:$C$505,0)),"Belum terdaftar"))</f>
        <v/>
      </c>
      <c r="T1004" s="35" t="str">
        <f aca="false">IF(E1004="","",IF(L1004&lt;&gt;"",IF(EOMONTH(L1004,0)&gt;P1004,"Dikreditkan lewat batas: periksa","Sudah dikreditkan"),IF(S1004&lt;&gt;"Boleh diproses","Titik 1: periksa status vendor",IF(OR(I1004&lt;&gt;"Cocok",J1004&lt;&gt;"Valid"),"Titik 3: faktur bermasalah",IF(K1004="Ya","Titik 2: periksa pembebanan biaya",IF(Q1004&lt;0,"Titik 2: lewat batas kredit",IF(Q1004&lt;=Parameter!$B$6,"Titik 2: segera kreditkan","Siap dikreditkan")))))))</f>
        <v/>
      </c>
    </row>
    <row r="1005" customFormat="false" ht="15" hidden="false" customHeight="false" outlineLevel="0" collapsed="false">
      <c r="A1005" s="27"/>
      <c r="B1005" s="27"/>
      <c r="C1005" s="28"/>
      <c r="D1005" s="28"/>
      <c r="E1005" s="29"/>
      <c r="F1005" s="27"/>
      <c r="G1005" s="30"/>
      <c r="H1005" s="30"/>
      <c r="I1005" s="27"/>
      <c r="J1005" s="27"/>
      <c r="K1005" s="27"/>
      <c r="L1005" s="29"/>
      <c r="M1005" s="27"/>
      <c r="N1005" s="31" t="str">
        <f aca="false">IF(E1005="","",EOMONTH(E1005,0))</f>
        <v/>
      </c>
      <c r="O1005" s="32" t="str">
        <f aca="false">IF(E1005="","",EOMONTH(E1005,0)+Parameter!$B$5)</f>
        <v/>
      </c>
      <c r="P1005" s="32" t="str">
        <f aca="false">IF(E1005="","",EOMONTH(E1005,Parameter!$B$4))</f>
        <v/>
      </c>
      <c r="Q1005" s="33" t="str">
        <f aca="false">IF(OR(E1005="",L1005&lt;&gt;""),"",P1005-Parameter!$B$9)</f>
        <v/>
      </c>
      <c r="R1005" s="34" t="str">
        <f aca="false">IF(OR(G1005="",G1005=0,H1005=""),"",H1005/G1005)</f>
        <v/>
      </c>
      <c r="S1005" s="35" t="str">
        <f aca="false">IF(C1005="","",IFERROR(INDEX('Validasi Vendor'!$J$5:$J$505,MATCH(C1005,'Validasi Vendor'!$C$5:$C$505,0)),"Belum terdaftar"))</f>
        <v/>
      </c>
      <c r="T1005" s="35" t="str">
        <f aca="false">IF(E1005="","",IF(L1005&lt;&gt;"",IF(EOMONTH(L1005,0)&gt;P1005,"Dikreditkan lewat batas: periksa","Sudah dikreditkan"),IF(S1005&lt;&gt;"Boleh diproses","Titik 1: periksa status vendor",IF(OR(I1005&lt;&gt;"Cocok",J1005&lt;&gt;"Valid"),"Titik 3: faktur bermasalah",IF(K1005="Ya","Titik 2: periksa pembebanan biaya",IF(Q1005&lt;0,"Titik 2: lewat batas kredit",IF(Q1005&lt;=Parameter!$B$6,"Titik 2: segera kreditkan","Siap dikreditkan")))))))</f>
        <v/>
      </c>
    </row>
    <row r="1006" customFormat="false" ht="15" hidden="false" customHeight="false" outlineLevel="0" collapsed="false">
      <c r="A1006" s="27"/>
      <c r="B1006" s="27"/>
      <c r="C1006" s="28"/>
      <c r="D1006" s="28"/>
      <c r="E1006" s="29"/>
      <c r="F1006" s="27"/>
      <c r="G1006" s="30"/>
      <c r="H1006" s="30"/>
      <c r="I1006" s="27"/>
      <c r="J1006" s="27"/>
      <c r="K1006" s="27"/>
      <c r="L1006" s="29"/>
      <c r="M1006" s="27"/>
      <c r="N1006" s="31" t="str">
        <f aca="false">IF(E1006="","",EOMONTH(E1006,0))</f>
        <v/>
      </c>
      <c r="O1006" s="32" t="str">
        <f aca="false">IF(E1006="","",EOMONTH(E1006,0)+Parameter!$B$5)</f>
        <v/>
      </c>
      <c r="P1006" s="32" t="str">
        <f aca="false">IF(E1006="","",EOMONTH(E1006,Parameter!$B$4))</f>
        <v/>
      </c>
      <c r="Q1006" s="33" t="str">
        <f aca="false">IF(OR(E1006="",L1006&lt;&gt;""),"",P1006-Parameter!$B$9)</f>
        <v/>
      </c>
      <c r="R1006" s="34" t="str">
        <f aca="false">IF(OR(G1006="",G1006=0,H1006=""),"",H1006/G1006)</f>
        <v/>
      </c>
      <c r="S1006" s="35" t="str">
        <f aca="false">IF(C1006="","",IFERROR(INDEX('Validasi Vendor'!$J$5:$J$505,MATCH(C1006,'Validasi Vendor'!$C$5:$C$505,0)),"Belum terdaftar"))</f>
        <v/>
      </c>
      <c r="T1006" s="35" t="str">
        <f aca="false">IF(E1006="","",IF(L1006&lt;&gt;"",IF(EOMONTH(L1006,0)&gt;P1006,"Dikreditkan lewat batas: periksa","Sudah dikreditkan"),IF(S1006&lt;&gt;"Boleh diproses","Titik 1: periksa status vendor",IF(OR(I1006&lt;&gt;"Cocok",J1006&lt;&gt;"Valid"),"Titik 3: faktur bermasalah",IF(K1006="Ya","Titik 2: periksa pembebanan biaya",IF(Q1006&lt;0,"Titik 2: lewat batas kredit",IF(Q1006&lt;=Parameter!$B$6,"Titik 2: segera kreditkan","Siap dikreditkan")))))))</f>
        <v/>
      </c>
    </row>
    <row r="1007" customFormat="false" ht="15" hidden="false" customHeight="false" outlineLevel="0" collapsed="false">
      <c r="A1007" s="27"/>
      <c r="B1007" s="27"/>
      <c r="C1007" s="28"/>
      <c r="D1007" s="28"/>
      <c r="E1007" s="29"/>
      <c r="F1007" s="27"/>
      <c r="G1007" s="30"/>
      <c r="H1007" s="30"/>
      <c r="I1007" s="27"/>
      <c r="J1007" s="27"/>
      <c r="K1007" s="27"/>
      <c r="L1007" s="29"/>
      <c r="M1007" s="27"/>
      <c r="N1007" s="31" t="str">
        <f aca="false">IF(E1007="","",EOMONTH(E1007,0))</f>
        <v/>
      </c>
      <c r="O1007" s="32" t="str">
        <f aca="false">IF(E1007="","",EOMONTH(E1007,0)+Parameter!$B$5)</f>
        <v/>
      </c>
      <c r="P1007" s="32" t="str">
        <f aca="false">IF(E1007="","",EOMONTH(E1007,Parameter!$B$4))</f>
        <v/>
      </c>
      <c r="Q1007" s="33" t="str">
        <f aca="false">IF(OR(E1007="",L1007&lt;&gt;""),"",P1007-Parameter!$B$9)</f>
        <v/>
      </c>
      <c r="R1007" s="34" t="str">
        <f aca="false">IF(OR(G1007="",G1007=0,H1007=""),"",H1007/G1007)</f>
        <v/>
      </c>
      <c r="S1007" s="35" t="str">
        <f aca="false">IF(C1007="","",IFERROR(INDEX('Validasi Vendor'!$J$5:$J$505,MATCH(C1007,'Validasi Vendor'!$C$5:$C$505,0)),"Belum terdaftar"))</f>
        <v/>
      </c>
      <c r="T1007" s="35" t="str">
        <f aca="false">IF(E1007="","",IF(L1007&lt;&gt;"",IF(EOMONTH(L1007,0)&gt;P1007,"Dikreditkan lewat batas: periksa","Sudah dikreditkan"),IF(S1007&lt;&gt;"Boleh diproses","Titik 1: periksa status vendor",IF(OR(I1007&lt;&gt;"Cocok",J1007&lt;&gt;"Valid"),"Titik 3: faktur bermasalah",IF(K1007="Ya","Titik 2: periksa pembebanan biaya",IF(Q1007&lt;0,"Titik 2: lewat batas kredit",IF(Q1007&lt;=Parameter!$B$6,"Titik 2: segera kreditkan","Siap dikreditkan")))))))</f>
        <v/>
      </c>
    </row>
    <row r="1008" customFormat="false" ht="15" hidden="false" customHeight="false" outlineLevel="0" collapsed="false">
      <c r="A1008" s="27"/>
      <c r="B1008" s="27"/>
      <c r="C1008" s="28"/>
      <c r="D1008" s="28"/>
      <c r="E1008" s="29"/>
      <c r="F1008" s="27"/>
      <c r="G1008" s="30"/>
      <c r="H1008" s="30"/>
      <c r="I1008" s="27"/>
      <c r="J1008" s="27"/>
      <c r="K1008" s="27"/>
      <c r="L1008" s="29"/>
      <c r="M1008" s="27"/>
      <c r="N1008" s="31" t="str">
        <f aca="false">IF(E1008="","",EOMONTH(E1008,0))</f>
        <v/>
      </c>
      <c r="O1008" s="32" t="str">
        <f aca="false">IF(E1008="","",EOMONTH(E1008,0)+Parameter!$B$5)</f>
        <v/>
      </c>
      <c r="P1008" s="32" t="str">
        <f aca="false">IF(E1008="","",EOMONTH(E1008,Parameter!$B$4))</f>
        <v/>
      </c>
      <c r="Q1008" s="33" t="str">
        <f aca="false">IF(OR(E1008="",L1008&lt;&gt;""),"",P1008-Parameter!$B$9)</f>
        <v/>
      </c>
      <c r="R1008" s="34" t="str">
        <f aca="false">IF(OR(G1008="",G1008=0,H1008=""),"",H1008/G1008)</f>
        <v/>
      </c>
      <c r="S1008" s="35" t="str">
        <f aca="false">IF(C1008="","",IFERROR(INDEX('Validasi Vendor'!$J$5:$J$505,MATCH(C1008,'Validasi Vendor'!$C$5:$C$505,0)),"Belum terdaftar"))</f>
        <v/>
      </c>
      <c r="T1008" s="35" t="str">
        <f aca="false">IF(E1008="","",IF(L1008&lt;&gt;"",IF(EOMONTH(L1008,0)&gt;P1008,"Dikreditkan lewat batas: periksa","Sudah dikreditkan"),IF(S1008&lt;&gt;"Boleh diproses","Titik 1: periksa status vendor",IF(OR(I1008&lt;&gt;"Cocok",J1008&lt;&gt;"Valid"),"Titik 3: faktur bermasalah",IF(K1008="Ya","Titik 2: periksa pembebanan biaya",IF(Q1008&lt;0,"Titik 2: lewat batas kredit",IF(Q1008&lt;=Parameter!$B$6,"Titik 2: segera kreditkan","Siap dikreditkan")))))))</f>
        <v/>
      </c>
    </row>
    <row r="1009" customFormat="false" ht="15" hidden="false" customHeight="false" outlineLevel="0" collapsed="false">
      <c r="A1009" s="27"/>
      <c r="B1009" s="27"/>
      <c r="C1009" s="28"/>
      <c r="D1009" s="28"/>
      <c r="E1009" s="29"/>
      <c r="F1009" s="27"/>
      <c r="G1009" s="30"/>
      <c r="H1009" s="30"/>
      <c r="I1009" s="27"/>
      <c r="J1009" s="27"/>
      <c r="K1009" s="27"/>
      <c r="L1009" s="29"/>
      <c r="M1009" s="27"/>
      <c r="N1009" s="31" t="str">
        <f aca="false">IF(E1009="","",EOMONTH(E1009,0))</f>
        <v/>
      </c>
      <c r="O1009" s="32" t="str">
        <f aca="false">IF(E1009="","",EOMONTH(E1009,0)+Parameter!$B$5)</f>
        <v/>
      </c>
      <c r="P1009" s="32" t="str">
        <f aca="false">IF(E1009="","",EOMONTH(E1009,Parameter!$B$4))</f>
        <v/>
      </c>
      <c r="Q1009" s="33" t="str">
        <f aca="false">IF(OR(E1009="",L1009&lt;&gt;""),"",P1009-Parameter!$B$9)</f>
        <v/>
      </c>
      <c r="R1009" s="34" t="str">
        <f aca="false">IF(OR(G1009="",G1009=0,H1009=""),"",H1009/G1009)</f>
        <v/>
      </c>
      <c r="S1009" s="35" t="str">
        <f aca="false">IF(C1009="","",IFERROR(INDEX('Validasi Vendor'!$J$5:$J$505,MATCH(C1009,'Validasi Vendor'!$C$5:$C$505,0)),"Belum terdaftar"))</f>
        <v/>
      </c>
      <c r="T1009" s="35" t="str">
        <f aca="false">IF(E1009="","",IF(L1009&lt;&gt;"",IF(EOMONTH(L1009,0)&gt;P1009,"Dikreditkan lewat batas: periksa","Sudah dikreditkan"),IF(S1009&lt;&gt;"Boleh diproses","Titik 1: periksa status vendor",IF(OR(I1009&lt;&gt;"Cocok",J1009&lt;&gt;"Valid"),"Titik 3: faktur bermasalah",IF(K1009="Ya","Titik 2: periksa pembebanan biaya",IF(Q1009&lt;0,"Titik 2: lewat batas kredit",IF(Q1009&lt;=Parameter!$B$6,"Titik 2: segera kreditkan","Siap dikreditkan")))))))</f>
        <v/>
      </c>
    </row>
    <row r="1010" customFormat="false" ht="15" hidden="false" customHeight="false" outlineLevel="0" collapsed="false">
      <c r="A1010" s="27"/>
      <c r="B1010" s="27"/>
      <c r="C1010" s="28"/>
      <c r="D1010" s="28"/>
      <c r="E1010" s="29"/>
      <c r="F1010" s="27"/>
      <c r="G1010" s="30"/>
      <c r="H1010" s="30"/>
      <c r="I1010" s="27"/>
      <c r="J1010" s="27"/>
      <c r="K1010" s="27"/>
      <c r="L1010" s="29"/>
      <c r="M1010" s="27"/>
      <c r="N1010" s="31" t="str">
        <f aca="false">IF(E1010="","",EOMONTH(E1010,0))</f>
        <v/>
      </c>
      <c r="O1010" s="32" t="str">
        <f aca="false">IF(E1010="","",EOMONTH(E1010,0)+Parameter!$B$5)</f>
        <v/>
      </c>
      <c r="P1010" s="32" t="str">
        <f aca="false">IF(E1010="","",EOMONTH(E1010,Parameter!$B$4))</f>
        <v/>
      </c>
      <c r="Q1010" s="33" t="str">
        <f aca="false">IF(OR(E1010="",L1010&lt;&gt;""),"",P1010-Parameter!$B$9)</f>
        <v/>
      </c>
      <c r="R1010" s="34" t="str">
        <f aca="false">IF(OR(G1010="",G1010=0,H1010=""),"",H1010/G1010)</f>
        <v/>
      </c>
      <c r="S1010" s="35" t="str">
        <f aca="false">IF(C1010="","",IFERROR(INDEX('Validasi Vendor'!$J$5:$J$505,MATCH(C1010,'Validasi Vendor'!$C$5:$C$505,0)),"Belum terdaftar"))</f>
        <v/>
      </c>
      <c r="T1010" s="35" t="str">
        <f aca="false">IF(E1010="","",IF(L1010&lt;&gt;"",IF(EOMONTH(L1010,0)&gt;P1010,"Dikreditkan lewat batas: periksa","Sudah dikreditkan"),IF(S1010&lt;&gt;"Boleh diproses","Titik 1: periksa status vendor",IF(OR(I1010&lt;&gt;"Cocok",J1010&lt;&gt;"Valid"),"Titik 3: faktur bermasalah",IF(K1010="Ya","Titik 2: periksa pembebanan biaya",IF(Q1010&lt;0,"Titik 2: lewat batas kredit",IF(Q1010&lt;=Parameter!$B$6,"Titik 2: segera kreditkan","Siap dikreditkan")))))))</f>
        <v/>
      </c>
    </row>
    <row r="1011" customFormat="false" ht="15" hidden="false" customHeight="false" outlineLevel="0" collapsed="false">
      <c r="A1011" s="27"/>
      <c r="B1011" s="27"/>
      <c r="C1011" s="28"/>
      <c r="D1011" s="28"/>
      <c r="E1011" s="29"/>
      <c r="F1011" s="27"/>
      <c r="G1011" s="30"/>
      <c r="H1011" s="30"/>
      <c r="I1011" s="27"/>
      <c r="J1011" s="27"/>
      <c r="K1011" s="27"/>
      <c r="L1011" s="29"/>
      <c r="M1011" s="27"/>
      <c r="N1011" s="31" t="str">
        <f aca="false">IF(E1011="","",EOMONTH(E1011,0))</f>
        <v/>
      </c>
      <c r="O1011" s="32" t="str">
        <f aca="false">IF(E1011="","",EOMONTH(E1011,0)+Parameter!$B$5)</f>
        <v/>
      </c>
      <c r="P1011" s="32" t="str">
        <f aca="false">IF(E1011="","",EOMONTH(E1011,Parameter!$B$4))</f>
        <v/>
      </c>
      <c r="Q1011" s="33" t="str">
        <f aca="false">IF(OR(E1011="",L1011&lt;&gt;""),"",P1011-Parameter!$B$9)</f>
        <v/>
      </c>
      <c r="R1011" s="34" t="str">
        <f aca="false">IF(OR(G1011="",G1011=0,H1011=""),"",H1011/G1011)</f>
        <v/>
      </c>
      <c r="S1011" s="35" t="str">
        <f aca="false">IF(C1011="","",IFERROR(INDEX('Validasi Vendor'!$J$5:$J$505,MATCH(C1011,'Validasi Vendor'!$C$5:$C$505,0)),"Belum terdaftar"))</f>
        <v/>
      </c>
      <c r="T1011" s="35" t="str">
        <f aca="false">IF(E1011="","",IF(L1011&lt;&gt;"",IF(EOMONTH(L1011,0)&gt;P1011,"Dikreditkan lewat batas: periksa","Sudah dikreditkan"),IF(S1011&lt;&gt;"Boleh diproses","Titik 1: periksa status vendor",IF(OR(I1011&lt;&gt;"Cocok",J1011&lt;&gt;"Valid"),"Titik 3: faktur bermasalah",IF(K1011="Ya","Titik 2: periksa pembebanan biaya",IF(Q1011&lt;0,"Titik 2: lewat batas kredit",IF(Q1011&lt;=Parameter!$B$6,"Titik 2: segera kreditkan","Siap dikreditkan")))))))</f>
        <v/>
      </c>
    </row>
    <row r="1012" customFormat="false" ht="15" hidden="false" customHeight="false" outlineLevel="0" collapsed="false">
      <c r="A1012" s="27"/>
      <c r="B1012" s="27"/>
      <c r="C1012" s="28"/>
      <c r="D1012" s="28"/>
      <c r="E1012" s="29"/>
      <c r="F1012" s="27"/>
      <c r="G1012" s="30"/>
      <c r="H1012" s="30"/>
      <c r="I1012" s="27"/>
      <c r="J1012" s="27"/>
      <c r="K1012" s="27"/>
      <c r="L1012" s="29"/>
      <c r="M1012" s="27"/>
      <c r="N1012" s="31" t="str">
        <f aca="false">IF(E1012="","",EOMONTH(E1012,0))</f>
        <v/>
      </c>
      <c r="O1012" s="32" t="str">
        <f aca="false">IF(E1012="","",EOMONTH(E1012,0)+Parameter!$B$5)</f>
        <v/>
      </c>
      <c r="P1012" s="32" t="str">
        <f aca="false">IF(E1012="","",EOMONTH(E1012,Parameter!$B$4))</f>
        <v/>
      </c>
      <c r="Q1012" s="33" t="str">
        <f aca="false">IF(OR(E1012="",L1012&lt;&gt;""),"",P1012-Parameter!$B$9)</f>
        <v/>
      </c>
      <c r="R1012" s="34" t="str">
        <f aca="false">IF(OR(G1012="",G1012=0,H1012=""),"",H1012/G1012)</f>
        <v/>
      </c>
      <c r="S1012" s="35" t="str">
        <f aca="false">IF(C1012="","",IFERROR(INDEX('Validasi Vendor'!$J$5:$J$505,MATCH(C1012,'Validasi Vendor'!$C$5:$C$505,0)),"Belum terdaftar"))</f>
        <v/>
      </c>
      <c r="T1012" s="35" t="str">
        <f aca="false">IF(E1012="","",IF(L1012&lt;&gt;"",IF(EOMONTH(L1012,0)&gt;P1012,"Dikreditkan lewat batas: periksa","Sudah dikreditkan"),IF(S1012&lt;&gt;"Boleh diproses","Titik 1: periksa status vendor",IF(OR(I1012&lt;&gt;"Cocok",J1012&lt;&gt;"Valid"),"Titik 3: faktur bermasalah",IF(K1012="Ya","Titik 2: periksa pembebanan biaya",IF(Q1012&lt;0,"Titik 2: lewat batas kredit",IF(Q1012&lt;=Parameter!$B$6,"Titik 2: segera kreditkan","Siap dikreditkan")))))))</f>
        <v/>
      </c>
    </row>
    <row r="1013" customFormat="false" ht="15" hidden="false" customHeight="false" outlineLevel="0" collapsed="false">
      <c r="A1013" s="27"/>
      <c r="B1013" s="27"/>
      <c r="C1013" s="28"/>
      <c r="D1013" s="28"/>
      <c r="E1013" s="29"/>
      <c r="F1013" s="27"/>
      <c r="G1013" s="30"/>
      <c r="H1013" s="30"/>
      <c r="I1013" s="27"/>
      <c r="J1013" s="27"/>
      <c r="K1013" s="27"/>
      <c r="L1013" s="29"/>
      <c r="M1013" s="27"/>
      <c r="N1013" s="31" t="str">
        <f aca="false">IF(E1013="","",EOMONTH(E1013,0))</f>
        <v/>
      </c>
      <c r="O1013" s="32" t="str">
        <f aca="false">IF(E1013="","",EOMONTH(E1013,0)+Parameter!$B$5)</f>
        <v/>
      </c>
      <c r="P1013" s="32" t="str">
        <f aca="false">IF(E1013="","",EOMONTH(E1013,Parameter!$B$4))</f>
        <v/>
      </c>
      <c r="Q1013" s="33" t="str">
        <f aca="false">IF(OR(E1013="",L1013&lt;&gt;""),"",P1013-Parameter!$B$9)</f>
        <v/>
      </c>
      <c r="R1013" s="34" t="str">
        <f aca="false">IF(OR(G1013="",G1013=0,H1013=""),"",H1013/G1013)</f>
        <v/>
      </c>
      <c r="S1013" s="35" t="str">
        <f aca="false">IF(C1013="","",IFERROR(INDEX('Validasi Vendor'!$J$5:$J$505,MATCH(C1013,'Validasi Vendor'!$C$5:$C$505,0)),"Belum terdaftar"))</f>
        <v/>
      </c>
      <c r="T1013" s="35" t="str">
        <f aca="false">IF(E1013="","",IF(L1013&lt;&gt;"",IF(EOMONTH(L1013,0)&gt;P1013,"Dikreditkan lewat batas: periksa","Sudah dikreditkan"),IF(S1013&lt;&gt;"Boleh diproses","Titik 1: periksa status vendor",IF(OR(I1013&lt;&gt;"Cocok",J1013&lt;&gt;"Valid"),"Titik 3: faktur bermasalah",IF(K1013="Ya","Titik 2: periksa pembebanan biaya",IF(Q1013&lt;0,"Titik 2: lewat batas kredit",IF(Q1013&lt;=Parameter!$B$6,"Titik 2: segera kreditkan","Siap dikreditkan")))))))</f>
        <v/>
      </c>
    </row>
    <row r="1014" customFormat="false" ht="15" hidden="false" customHeight="false" outlineLevel="0" collapsed="false">
      <c r="A1014" s="27"/>
      <c r="B1014" s="27"/>
      <c r="C1014" s="28"/>
      <c r="D1014" s="28"/>
      <c r="E1014" s="29"/>
      <c r="F1014" s="27"/>
      <c r="G1014" s="30"/>
      <c r="H1014" s="30"/>
      <c r="I1014" s="27"/>
      <c r="J1014" s="27"/>
      <c r="K1014" s="27"/>
      <c r="L1014" s="29"/>
      <c r="M1014" s="27"/>
      <c r="N1014" s="31" t="str">
        <f aca="false">IF(E1014="","",EOMONTH(E1014,0))</f>
        <v/>
      </c>
      <c r="O1014" s="32" t="str">
        <f aca="false">IF(E1014="","",EOMONTH(E1014,0)+Parameter!$B$5)</f>
        <v/>
      </c>
      <c r="P1014" s="32" t="str">
        <f aca="false">IF(E1014="","",EOMONTH(E1014,Parameter!$B$4))</f>
        <v/>
      </c>
      <c r="Q1014" s="33" t="str">
        <f aca="false">IF(OR(E1014="",L1014&lt;&gt;""),"",P1014-Parameter!$B$9)</f>
        <v/>
      </c>
      <c r="R1014" s="34" t="str">
        <f aca="false">IF(OR(G1014="",G1014=0,H1014=""),"",H1014/G1014)</f>
        <v/>
      </c>
      <c r="S1014" s="35" t="str">
        <f aca="false">IF(C1014="","",IFERROR(INDEX('Validasi Vendor'!$J$5:$J$505,MATCH(C1014,'Validasi Vendor'!$C$5:$C$505,0)),"Belum terdaftar"))</f>
        <v/>
      </c>
      <c r="T1014" s="35" t="str">
        <f aca="false">IF(E1014="","",IF(L1014&lt;&gt;"",IF(EOMONTH(L1014,0)&gt;P1014,"Dikreditkan lewat batas: periksa","Sudah dikreditkan"),IF(S1014&lt;&gt;"Boleh diproses","Titik 1: periksa status vendor",IF(OR(I1014&lt;&gt;"Cocok",J1014&lt;&gt;"Valid"),"Titik 3: faktur bermasalah",IF(K1014="Ya","Titik 2: periksa pembebanan biaya",IF(Q1014&lt;0,"Titik 2: lewat batas kredit",IF(Q1014&lt;=Parameter!$B$6,"Titik 2: segera kreditkan","Siap dikreditkan")))))))</f>
        <v/>
      </c>
    </row>
    <row r="1015" customFormat="false" ht="15" hidden="false" customHeight="false" outlineLevel="0" collapsed="false">
      <c r="A1015" s="27"/>
      <c r="B1015" s="27"/>
      <c r="C1015" s="28"/>
      <c r="D1015" s="28"/>
      <c r="E1015" s="29"/>
      <c r="F1015" s="27"/>
      <c r="G1015" s="30"/>
      <c r="H1015" s="30"/>
      <c r="I1015" s="27"/>
      <c r="J1015" s="27"/>
      <c r="K1015" s="27"/>
      <c r="L1015" s="29"/>
      <c r="M1015" s="27"/>
      <c r="N1015" s="31" t="str">
        <f aca="false">IF(E1015="","",EOMONTH(E1015,0))</f>
        <v/>
      </c>
      <c r="O1015" s="32" t="str">
        <f aca="false">IF(E1015="","",EOMONTH(E1015,0)+Parameter!$B$5)</f>
        <v/>
      </c>
      <c r="P1015" s="32" t="str">
        <f aca="false">IF(E1015="","",EOMONTH(E1015,Parameter!$B$4))</f>
        <v/>
      </c>
      <c r="Q1015" s="33" t="str">
        <f aca="false">IF(OR(E1015="",L1015&lt;&gt;""),"",P1015-Parameter!$B$9)</f>
        <v/>
      </c>
      <c r="R1015" s="34" t="str">
        <f aca="false">IF(OR(G1015="",G1015=0,H1015=""),"",H1015/G1015)</f>
        <v/>
      </c>
      <c r="S1015" s="35" t="str">
        <f aca="false">IF(C1015="","",IFERROR(INDEX('Validasi Vendor'!$J$5:$J$505,MATCH(C1015,'Validasi Vendor'!$C$5:$C$505,0)),"Belum terdaftar"))</f>
        <v/>
      </c>
      <c r="T1015" s="35" t="str">
        <f aca="false">IF(E1015="","",IF(L1015&lt;&gt;"",IF(EOMONTH(L1015,0)&gt;P1015,"Dikreditkan lewat batas: periksa","Sudah dikreditkan"),IF(S1015&lt;&gt;"Boleh diproses","Titik 1: periksa status vendor",IF(OR(I1015&lt;&gt;"Cocok",J1015&lt;&gt;"Valid"),"Titik 3: faktur bermasalah",IF(K1015="Ya","Titik 2: periksa pembebanan biaya",IF(Q1015&lt;0,"Titik 2: lewat batas kredit",IF(Q1015&lt;=Parameter!$B$6,"Titik 2: segera kreditkan","Siap dikreditkan")))))))</f>
        <v/>
      </c>
    </row>
    <row r="1016" customFormat="false" ht="15" hidden="false" customHeight="false" outlineLevel="0" collapsed="false">
      <c r="A1016" s="27"/>
      <c r="B1016" s="27"/>
      <c r="C1016" s="28"/>
      <c r="D1016" s="28"/>
      <c r="E1016" s="29"/>
      <c r="F1016" s="27"/>
      <c r="G1016" s="30"/>
      <c r="H1016" s="30"/>
      <c r="I1016" s="27"/>
      <c r="J1016" s="27"/>
      <c r="K1016" s="27"/>
      <c r="L1016" s="29"/>
      <c r="M1016" s="27"/>
      <c r="N1016" s="31" t="str">
        <f aca="false">IF(E1016="","",EOMONTH(E1016,0))</f>
        <v/>
      </c>
      <c r="O1016" s="32" t="str">
        <f aca="false">IF(E1016="","",EOMONTH(E1016,0)+Parameter!$B$5)</f>
        <v/>
      </c>
      <c r="P1016" s="32" t="str">
        <f aca="false">IF(E1016="","",EOMONTH(E1016,Parameter!$B$4))</f>
        <v/>
      </c>
      <c r="Q1016" s="33" t="str">
        <f aca="false">IF(OR(E1016="",L1016&lt;&gt;""),"",P1016-Parameter!$B$9)</f>
        <v/>
      </c>
      <c r="R1016" s="34" t="str">
        <f aca="false">IF(OR(G1016="",G1016=0,H1016=""),"",H1016/G1016)</f>
        <v/>
      </c>
      <c r="S1016" s="35" t="str">
        <f aca="false">IF(C1016="","",IFERROR(INDEX('Validasi Vendor'!$J$5:$J$505,MATCH(C1016,'Validasi Vendor'!$C$5:$C$505,0)),"Belum terdaftar"))</f>
        <v/>
      </c>
      <c r="T1016" s="35" t="str">
        <f aca="false">IF(E1016="","",IF(L1016&lt;&gt;"",IF(EOMONTH(L1016,0)&gt;P1016,"Dikreditkan lewat batas: periksa","Sudah dikreditkan"),IF(S1016&lt;&gt;"Boleh diproses","Titik 1: periksa status vendor",IF(OR(I1016&lt;&gt;"Cocok",J1016&lt;&gt;"Valid"),"Titik 3: faktur bermasalah",IF(K1016="Ya","Titik 2: periksa pembebanan biaya",IF(Q1016&lt;0,"Titik 2: lewat batas kredit",IF(Q1016&lt;=Parameter!$B$6,"Titik 2: segera kreditkan","Siap dikreditkan")))))))</f>
        <v/>
      </c>
    </row>
    <row r="1017" customFormat="false" ht="15" hidden="false" customHeight="false" outlineLevel="0" collapsed="false">
      <c r="A1017" s="27"/>
      <c r="B1017" s="27"/>
      <c r="C1017" s="28"/>
      <c r="D1017" s="28"/>
      <c r="E1017" s="29"/>
      <c r="F1017" s="27"/>
      <c r="G1017" s="30"/>
      <c r="H1017" s="30"/>
      <c r="I1017" s="27"/>
      <c r="J1017" s="27"/>
      <c r="K1017" s="27"/>
      <c r="L1017" s="29"/>
      <c r="M1017" s="27"/>
      <c r="N1017" s="31" t="str">
        <f aca="false">IF(E1017="","",EOMONTH(E1017,0))</f>
        <v/>
      </c>
      <c r="O1017" s="32" t="str">
        <f aca="false">IF(E1017="","",EOMONTH(E1017,0)+Parameter!$B$5)</f>
        <v/>
      </c>
      <c r="P1017" s="32" t="str">
        <f aca="false">IF(E1017="","",EOMONTH(E1017,Parameter!$B$4))</f>
        <v/>
      </c>
      <c r="Q1017" s="33" t="str">
        <f aca="false">IF(OR(E1017="",L1017&lt;&gt;""),"",P1017-Parameter!$B$9)</f>
        <v/>
      </c>
      <c r="R1017" s="34" t="str">
        <f aca="false">IF(OR(G1017="",G1017=0,H1017=""),"",H1017/G1017)</f>
        <v/>
      </c>
      <c r="S1017" s="35" t="str">
        <f aca="false">IF(C1017="","",IFERROR(INDEX('Validasi Vendor'!$J$5:$J$505,MATCH(C1017,'Validasi Vendor'!$C$5:$C$505,0)),"Belum terdaftar"))</f>
        <v/>
      </c>
      <c r="T1017" s="35" t="str">
        <f aca="false">IF(E1017="","",IF(L1017&lt;&gt;"",IF(EOMONTH(L1017,0)&gt;P1017,"Dikreditkan lewat batas: periksa","Sudah dikreditkan"),IF(S1017&lt;&gt;"Boleh diproses","Titik 1: periksa status vendor",IF(OR(I1017&lt;&gt;"Cocok",J1017&lt;&gt;"Valid"),"Titik 3: faktur bermasalah",IF(K1017="Ya","Titik 2: periksa pembebanan biaya",IF(Q1017&lt;0,"Titik 2: lewat batas kredit",IF(Q1017&lt;=Parameter!$B$6,"Titik 2: segera kreditkan","Siap dikreditkan")))))))</f>
        <v/>
      </c>
    </row>
    <row r="1018" customFormat="false" ht="15" hidden="false" customHeight="false" outlineLevel="0" collapsed="false">
      <c r="A1018" s="27"/>
      <c r="B1018" s="27"/>
      <c r="C1018" s="28"/>
      <c r="D1018" s="28"/>
      <c r="E1018" s="29"/>
      <c r="F1018" s="27"/>
      <c r="G1018" s="30"/>
      <c r="H1018" s="30"/>
      <c r="I1018" s="27"/>
      <c r="J1018" s="27"/>
      <c r="K1018" s="27"/>
      <c r="L1018" s="29"/>
      <c r="M1018" s="27"/>
      <c r="N1018" s="31" t="str">
        <f aca="false">IF(E1018="","",EOMONTH(E1018,0))</f>
        <v/>
      </c>
      <c r="O1018" s="32" t="str">
        <f aca="false">IF(E1018="","",EOMONTH(E1018,0)+Parameter!$B$5)</f>
        <v/>
      </c>
      <c r="P1018" s="32" t="str">
        <f aca="false">IF(E1018="","",EOMONTH(E1018,Parameter!$B$4))</f>
        <v/>
      </c>
      <c r="Q1018" s="33" t="str">
        <f aca="false">IF(OR(E1018="",L1018&lt;&gt;""),"",P1018-Parameter!$B$9)</f>
        <v/>
      </c>
      <c r="R1018" s="34" t="str">
        <f aca="false">IF(OR(G1018="",G1018=0,H1018=""),"",H1018/G1018)</f>
        <v/>
      </c>
      <c r="S1018" s="35" t="str">
        <f aca="false">IF(C1018="","",IFERROR(INDEX('Validasi Vendor'!$J$5:$J$505,MATCH(C1018,'Validasi Vendor'!$C$5:$C$505,0)),"Belum terdaftar"))</f>
        <v/>
      </c>
      <c r="T1018" s="35" t="str">
        <f aca="false">IF(E1018="","",IF(L1018&lt;&gt;"",IF(EOMONTH(L1018,0)&gt;P1018,"Dikreditkan lewat batas: periksa","Sudah dikreditkan"),IF(S1018&lt;&gt;"Boleh diproses","Titik 1: periksa status vendor",IF(OR(I1018&lt;&gt;"Cocok",J1018&lt;&gt;"Valid"),"Titik 3: faktur bermasalah",IF(K1018="Ya","Titik 2: periksa pembebanan biaya",IF(Q1018&lt;0,"Titik 2: lewat batas kredit",IF(Q1018&lt;=Parameter!$B$6,"Titik 2: segera kreditkan","Siap dikreditkan")))))))</f>
        <v/>
      </c>
    </row>
    <row r="1019" customFormat="false" ht="15" hidden="false" customHeight="false" outlineLevel="0" collapsed="false">
      <c r="A1019" s="27"/>
      <c r="B1019" s="27"/>
      <c r="C1019" s="28"/>
      <c r="D1019" s="28"/>
      <c r="E1019" s="29"/>
      <c r="F1019" s="27"/>
      <c r="G1019" s="30"/>
      <c r="H1019" s="30"/>
      <c r="I1019" s="27"/>
      <c r="J1019" s="27"/>
      <c r="K1019" s="27"/>
      <c r="L1019" s="29"/>
      <c r="M1019" s="27"/>
      <c r="N1019" s="31" t="str">
        <f aca="false">IF(E1019="","",EOMONTH(E1019,0))</f>
        <v/>
      </c>
      <c r="O1019" s="32" t="str">
        <f aca="false">IF(E1019="","",EOMONTH(E1019,0)+Parameter!$B$5)</f>
        <v/>
      </c>
      <c r="P1019" s="32" t="str">
        <f aca="false">IF(E1019="","",EOMONTH(E1019,Parameter!$B$4))</f>
        <v/>
      </c>
      <c r="Q1019" s="33" t="str">
        <f aca="false">IF(OR(E1019="",L1019&lt;&gt;""),"",P1019-Parameter!$B$9)</f>
        <v/>
      </c>
      <c r="R1019" s="34" t="str">
        <f aca="false">IF(OR(G1019="",G1019=0,H1019=""),"",H1019/G1019)</f>
        <v/>
      </c>
      <c r="S1019" s="35" t="str">
        <f aca="false">IF(C1019="","",IFERROR(INDEX('Validasi Vendor'!$J$5:$J$505,MATCH(C1019,'Validasi Vendor'!$C$5:$C$505,0)),"Belum terdaftar"))</f>
        <v/>
      </c>
      <c r="T1019" s="35" t="str">
        <f aca="false">IF(E1019="","",IF(L1019&lt;&gt;"",IF(EOMONTH(L1019,0)&gt;P1019,"Dikreditkan lewat batas: periksa","Sudah dikreditkan"),IF(S1019&lt;&gt;"Boleh diproses","Titik 1: periksa status vendor",IF(OR(I1019&lt;&gt;"Cocok",J1019&lt;&gt;"Valid"),"Titik 3: faktur bermasalah",IF(K1019="Ya","Titik 2: periksa pembebanan biaya",IF(Q1019&lt;0,"Titik 2: lewat batas kredit",IF(Q1019&lt;=Parameter!$B$6,"Titik 2: segera kreditkan","Siap dikreditkan")))))))</f>
        <v/>
      </c>
    </row>
    <row r="1020" customFormat="false" ht="15" hidden="false" customHeight="false" outlineLevel="0" collapsed="false">
      <c r="A1020" s="27"/>
      <c r="B1020" s="27"/>
      <c r="C1020" s="28"/>
      <c r="D1020" s="28"/>
      <c r="E1020" s="29"/>
      <c r="F1020" s="27"/>
      <c r="G1020" s="30"/>
      <c r="H1020" s="30"/>
      <c r="I1020" s="27"/>
      <c r="J1020" s="27"/>
      <c r="K1020" s="27"/>
      <c r="L1020" s="29"/>
      <c r="M1020" s="27"/>
      <c r="N1020" s="31" t="str">
        <f aca="false">IF(E1020="","",EOMONTH(E1020,0))</f>
        <v/>
      </c>
      <c r="O1020" s="32" t="str">
        <f aca="false">IF(E1020="","",EOMONTH(E1020,0)+Parameter!$B$5)</f>
        <v/>
      </c>
      <c r="P1020" s="32" t="str">
        <f aca="false">IF(E1020="","",EOMONTH(E1020,Parameter!$B$4))</f>
        <v/>
      </c>
      <c r="Q1020" s="33" t="str">
        <f aca="false">IF(OR(E1020="",L1020&lt;&gt;""),"",P1020-Parameter!$B$9)</f>
        <v/>
      </c>
      <c r="R1020" s="34" t="str">
        <f aca="false">IF(OR(G1020="",G1020=0,H1020=""),"",H1020/G1020)</f>
        <v/>
      </c>
      <c r="S1020" s="35" t="str">
        <f aca="false">IF(C1020="","",IFERROR(INDEX('Validasi Vendor'!$J$5:$J$505,MATCH(C1020,'Validasi Vendor'!$C$5:$C$505,0)),"Belum terdaftar"))</f>
        <v/>
      </c>
      <c r="T1020" s="35" t="str">
        <f aca="false">IF(E1020="","",IF(L1020&lt;&gt;"",IF(EOMONTH(L1020,0)&gt;P1020,"Dikreditkan lewat batas: periksa","Sudah dikreditkan"),IF(S1020&lt;&gt;"Boleh diproses","Titik 1: periksa status vendor",IF(OR(I1020&lt;&gt;"Cocok",J1020&lt;&gt;"Valid"),"Titik 3: faktur bermasalah",IF(K1020="Ya","Titik 2: periksa pembebanan biaya",IF(Q1020&lt;0,"Titik 2: lewat batas kredit",IF(Q1020&lt;=Parameter!$B$6,"Titik 2: segera kreditkan","Siap dikreditkan")))))))</f>
        <v/>
      </c>
    </row>
    <row r="1021" customFormat="false" ht="15" hidden="false" customHeight="false" outlineLevel="0" collapsed="false">
      <c r="A1021" s="27"/>
      <c r="B1021" s="27"/>
      <c r="C1021" s="28"/>
      <c r="D1021" s="28"/>
      <c r="E1021" s="29"/>
      <c r="F1021" s="27"/>
      <c r="G1021" s="30"/>
      <c r="H1021" s="30"/>
      <c r="I1021" s="27"/>
      <c r="J1021" s="27"/>
      <c r="K1021" s="27"/>
      <c r="L1021" s="29"/>
      <c r="M1021" s="27"/>
      <c r="N1021" s="31" t="str">
        <f aca="false">IF(E1021="","",EOMONTH(E1021,0))</f>
        <v/>
      </c>
      <c r="O1021" s="32" t="str">
        <f aca="false">IF(E1021="","",EOMONTH(E1021,0)+Parameter!$B$5)</f>
        <v/>
      </c>
      <c r="P1021" s="32" t="str">
        <f aca="false">IF(E1021="","",EOMONTH(E1021,Parameter!$B$4))</f>
        <v/>
      </c>
      <c r="Q1021" s="33" t="str">
        <f aca="false">IF(OR(E1021="",L1021&lt;&gt;""),"",P1021-Parameter!$B$9)</f>
        <v/>
      </c>
      <c r="R1021" s="34" t="str">
        <f aca="false">IF(OR(G1021="",G1021=0,H1021=""),"",H1021/G1021)</f>
        <v/>
      </c>
      <c r="S1021" s="35" t="str">
        <f aca="false">IF(C1021="","",IFERROR(INDEX('Validasi Vendor'!$J$5:$J$505,MATCH(C1021,'Validasi Vendor'!$C$5:$C$505,0)),"Belum terdaftar"))</f>
        <v/>
      </c>
      <c r="T1021" s="35" t="str">
        <f aca="false">IF(E1021="","",IF(L1021&lt;&gt;"",IF(EOMONTH(L1021,0)&gt;P1021,"Dikreditkan lewat batas: periksa","Sudah dikreditkan"),IF(S1021&lt;&gt;"Boleh diproses","Titik 1: periksa status vendor",IF(OR(I1021&lt;&gt;"Cocok",J1021&lt;&gt;"Valid"),"Titik 3: faktur bermasalah",IF(K1021="Ya","Titik 2: periksa pembebanan biaya",IF(Q1021&lt;0,"Titik 2: lewat batas kredit",IF(Q1021&lt;=Parameter!$B$6,"Titik 2: segera kreditkan","Siap dikreditkan")))))))</f>
        <v/>
      </c>
    </row>
    <row r="1022" customFormat="false" ht="15" hidden="false" customHeight="false" outlineLevel="0" collapsed="false">
      <c r="A1022" s="27"/>
      <c r="B1022" s="27"/>
      <c r="C1022" s="28"/>
      <c r="D1022" s="28"/>
      <c r="E1022" s="29"/>
      <c r="F1022" s="27"/>
      <c r="G1022" s="30"/>
      <c r="H1022" s="30"/>
      <c r="I1022" s="27"/>
      <c r="J1022" s="27"/>
      <c r="K1022" s="27"/>
      <c r="L1022" s="29"/>
      <c r="M1022" s="27"/>
      <c r="N1022" s="31" t="str">
        <f aca="false">IF(E1022="","",EOMONTH(E1022,0))</f>
        <v/>
      </c>
      <c r="O1022" s="32" t="str">
        <f aca="false">IF(E1022="","",EOMONTH(E1022,0)+Parameter!$B$5)</f>
        <v/>
      </c>
      <c r="P1022" s="32" t="str">
        <f aca="false">IF(E1022="","",EOMONTH(E1022,Parameter!$B$4))</f>
        <v/>
      </c>
      <c r="Q1022" s="33" t="str">
        <f aca="false">IF(OR(E1022="",L1022&lt;&gt;""),"",P1022-Parameter!$B$9)</f>
        <v/>
      </c>
      <c r="R1022" s="34" t="str">
        <f aca="false">IF(OR(G1022="",G1022=0,H1022=""),"",H1022/G1022)</f>
        <v/>
      </c>
      <c r="S1022" s="35" t="str">
        <f aca="false">IF(C1022="","",IFERROR(INDEX('Validasi Vendor'!$J$5:$J$505,MATCH(C1022,'Validasi Vendor'!$C$5:$C$505,0)),"Belum terdaftar"))</f>
        <v/>
      </c>
      <c r="T1022" s="35" t="str">
        <f aca="false">IF(E1022="","",IF(L1022&lt;&gt;"",IF(EOMONTH(L1022,0)&gt;P1022,"Dikreditkan lewat batas: periksa","Sudah dikreditkan"),IF(S1022&lt;&gt;"Boleh diproses","Titik 1: periksa status vendor",IF(OR(I1022&lt;&gt;"Cocok",J1022&lt;&gt;"Valid"),"Titik 3: faktur bermasalah",IF(K1022="Ya","Titik 2: periksa pembebanan biaya",IF(Q1022&lt;0,"Titik 2: lewat batas kredit",IF(Q1022&lt;=Parameter!$B$6,"Titik 2: segera kreditkan","Siap dikreditkan")))))))</f>
        <v/>
      </c>
    </row>
    <row r="1023" customFormat="false" ht="15" hidden="false" customHeight="false" outlineLevel="0" collapsed="false">
      <c r="A1023" s="27"/>
      <c r="B1023" s="27"/>
      <c r="C1023" s="28"/>
      <c r="D1023" s="28"/>
      <c r="E1023" s="29"/>
      <c r="F1023" s="27"/>
      <c r="G1023" s="30"/>
      <c r="H1023" s="30"/>
      <c r="I1023" s="27"/>
      <c r="J1023" s="27"/>
      <c r="K1023" s="27"/>
      <c r="L1023" s="29"/>
      <c r="M1023" s="27"/>
      <c r="N1023" s="31" t="str">
        <f aca="false">IF(E1023="","",EOMONTH(E1023,0))</f>
        <v/>
      </c>
      <c r="O1023" s="32" t="str">
        <f aca="false">IF(E1023="","",EOMONTH(E1023,0)+Parameter!$B$5)</f>
        <v/>
      </c>
      <c r="P1023" s="32" t="str">
        <f aca="false">IF(E1023="","",EOMONTH(E1023,Parameter!$B$4))</f>
        <v/>
      </c>
      <c r="Q1023" s="33" t="str">
        <f aca="false">IF(OR(E1023="",L1023&lt;&gt;""),"",P1023-Parameter!$B$9)</f>
        <v/>
      </c>
      <c r="R1023" s="34" t="str">
        <f aca="false">IF(OR(G1023="",G1023=0,H1023=""),"",H1023/G1023)</f>
        <v/>
      </c>
      <c r="S1023" s="35" t="str">
        <f aca="false">IF(C1023="","",IFERROR(INDEX('Validasi Vendor'!$J$5:$J$505,MATCH(C1023,'Validasi Vendor'!$C$5:$C$505,0)),"Belum terdaftar"))</f>
        <v/>
      </c>
      <c r="T1023" s="35" t="str">
        <f aca="false">IF(E1023="","",IF(L1023&lt;&gt;"",IF(EOMONTH(L1023,0)&gt;P1023,"Dikreditkan lewat batas: periksa","Sudah dikreditkan"),IF(S1023&lt;&gt;"Boleh diproses","Titik 1: periksa status vendor",IF(OR(I1023&lt;&gt;"Cocok",J1023&lt;&gt;"Valid"),"Titik 3: faktur bermasalah",IF(K1023="Ya","Titik 2: periksa pembebanan biaya",IF(Q1023&lt;0,"Titik 2: lewat batas kredit",IF(Q1023&lt;=Parameter!$B$6,"Titik 2: segera kreditkan","Siap dikreditkan")))))))</f>
        <v/>
      </c>
    </row>
    <row r="1024" customFormat="false" ht="15" hidden="false" customHeight="false" outlineLevel="0" collapsed="false">
      <c r="A1024" s="27"/>
      <c r="B1024" s="27"/>
      <c r="C1024" s="28"/>
      <c r="D1024" s="28"/>
      <c r="E1024" s="29"/>
      <c r="F1024" s="27"/>
      <c r="G1024" s="30"/>
      <c r="H1024" s="30"/>
      <c r="I1024" s="27"/>
      <c r="J1024" s="27"/>
      <c r="K1024" s="27"/>
      <c r="L1024" s="29"/>
      <c r="M1024" s="27"/>
      <c r="N1024" s="31" t="str">
        <f aca="false">IF(E1024="","",EOMONTH(E1024,0))</f>
        <v/>
      </c>
      <c r="O1024" s="32" t="str">
        <f aca="false">IF(E1024="","",EOMONTH(E1024,0)+Parameter!$B$5)</f>
        <v/>
      </c>
      <c r="P1024" s="32" t="str">
        <f aca="false">IF(E1024="","",EOMONTH(E1024,Parameter!$B$4))</f>
        <v/>
      </c>
      <c r="Q1024" s="33" t="str">
        <f aca="false">IF(OR(E1024="",L1024&lt;&gt;""),"",P1024-Parameter!$B$9)</f>
        <v/>
      </c>
      <c r="R1024" s="34" t="str">
        <f aca="false">IF(OR(G1024="",G1024=0,H1024=""),"",H1024/G1024)</f>
        <v/>
      </c>
      <c r="S1024" s="35" t="str">
        <f aca="false">IF(C1024="","",IFERROR(INDEX('Validasi Vendor'!$J$5:$J$505,MATCH(C1024,'Validasi Vendor'!$C$5:$C$505,0)),"Belum terdaftar"))</f>
        <v/>
      </c>
      <c r="T1024" s="35" t="str">
        <f aca="false">IF(E1024="","",IF(L1024&lt;&gt;"",IF(EOMONTH(L1024,0)&gt;P1024,"Dikreditkan lewat batas: periksa","Sudah dikreditkan"),IF(S1024&lt;&gt;"Boleh diproses","Titik 1: periksa status vendor",IF(OR(I1024&lt;&gt;"Cocok",J1024&lt;&gt;"Valid"),"Titik 3: faktur bermasalah",IF(K1024="Ya","Titik 2: periksa pembebanan biaya",IF(Q1024&lt;0,"Titik 2: lewat batas kredit",IF(Q1024&lt;=Parameter!$B$6,"Titik 2: segera kreditkan","Siap dikreditkan")))))))</f>
        <v/>
      </c>
    </row>
    <row r="1025" customFormat="false" ht="15" hidden="false" customHeight="false" outlineLevel="0" collapsed="false">
      <c r="A1025" s="27"/>
      <c r="B1025" s="27"/>
      <c r="C1025" s="28"/>
      <c r="D1025" s="28"/>
      <c r="E1025" s="29"/>
      <c r="F1025" s="27"/>
      <c r="G1025" s="30"/>
      <c r="H1025" s="30"/>
      <c r="I1025" s="27"/>
      <c r="J1025" s="27"/>
      <c r="K1025" s="27"/>
      <c r="L1025" s="29"/>
      <c r="M1025" s="27"/>
      <c r="N1025" s="31" t="str">
        <f aca="false">IF(E1025="","",EOMONTH(E1025,0))</f>
        <v/>
      </c>
      <c r="O1025" s="32" t="str">
        <f aca="false">IF(E1025="","",EOMONTH(E1025,0)+Parameter!$B$5)</f>
        <v/>
      </c>
      <c r="P1025" s="32" t="str">
        <f aca="false">IF(E1025="","",EOMONTH(E1025,Parameter!$B$4))</f>
        <v/>
      </c>
      <c r="Q1025" s="33" t="str">
        <f aca="false">IF(OR(E1025="",L1025&lt;&gt;""),"",P1025-Parameter!$B$9)</f>
        <v/>
      </c>
      <c r="R1025" s="34" t="str">
        <f aca="false">IF(OR(G1025="",G1025=0,H1025=""),"",H1025/G1025)</f>
        <v/>
      </c>
      <c r="S1025" s="35" t="str">
        <f aca="false">IF(C1025="","",IFERROR(INDEX('Validasi Vendor'!$J$5:$J$505,MATCH(C1025,'Validasi Vendor'!$C$5:$C$505,0)),"Belum terdaftar"))</f>
        <v/>
      </c>
      <c r="T1025" s="35" t="str">
        <f aca="false">IF(E1025="","",IF(L1025&lt;&gt;"",IF(EOMONTH(L1025,0)&gt;P1025,"Dikreditkan lewat batas: periksa","Sudah dikreditkan"),IF(S1025&lt;&gt;"Boleh diproses","Titik 1: periksa status vendor",IF(OR(I1025&lt;&gt;"Cocok",J1025&lt;&gt;"Valid"),"Titik 3: faktur bermasalah",IF(K1025="Ya","Titik 2: periksa pembebanan biaya",IF(Q1025&lt;0,"Titik 2: lewat batas kredit",IF(Q1025&lt;=Parameter!$B$6,"Titik 2: segera kreditkan","Siap dikreditkan")))))))</f>
        <v/>
      </c>
    </row>
    <row r="1026" customFormat="false" ht="15" hidden="false" customHeight="false" outlineLevel="0" collapsed="false">
      <c r="A1026" s="27"/>
      <c r="B1026" s="27"/>
      <c r="C1026" s="28"/>
      <c r="D1026" s="28"/>
      <c r="E1026" s="29"/>
      <c r="F1026" s="27"/>
      <c r="G1026" s="30"/>
      <c r="H1026" s="30"/>
      <c r="I1026" s="27"/>
      <c r="J1026" s="27"/>
      <c r="K1026" s="27"/>
      <c r="L1026" s="29"/>
      <c r="M1026" s="27"/>
      <c r="N1026" s="31" t="str">
        <f aca="false">IF(E1026="","",EOMONTH(E1026,0))</f>
        <v/>
      </c>
      <c r="O1026" s="32" t="str">
        <f aca="false">IF(E1026="","",EOMONTH(E1026,0)+Parameter!$B$5)</f>
        <v/>
      </c>
      <c r="P1026" s="32" t="str">
        <f aca="false">IF(E1026="","",EOMONTH(E1026,Parameter!$B$4))</f>
        <v/>
      </c>
      <c r="Q1026" s="33" t="str">
        <f aca="false">IF(OR(E1026="",L1026&lt;&gt;""),"",P1026-Parameter!$B$9)</f>
        <v/>
      </c>
      <c r="R1026" s="34" t="str">
        <f aca="false">IF(OR(G1026="",G1026=0,H1026=""),"",H1026/G1026)</f>
        <v/>
      </c>
      <c r="S1026" s="35" t="str">
        <f aca="false">IF(C1026="","",IFERROR(INDEX('Validasi Vendor'!$J$5:$J$505,MATCH(C1026,'Validasi Vendor'!$C$5:$C$505,0)),"Belum terdaftar"))</f>
        <v/>
      </c>
      <c r="T1026" s="35" t="str">
        <f aca="false">IF(E1026="","",IF(L1026&lt;&gt;"",IF(EOMONTH(L1026,0)&gt;P1026,"Dikreditkan lewat batas: periksa","Sudah dikreditkan"),IF(S1026&lt;&gt;"Boleh diproses","Titik 1: periksa status vendor",IF(OR(I1026&lt;&gt;"Cocok",J1026&lt;&gt;"Valid"),"Titik 3: faktur bermasalah",IF(K1026="Ya","Titik 2: periksa pembebanan biaya",IF(Q1026&lt;0,"Titik 2: lewat batas kredit",IF(Q1026&lt;=Parameter!$B$6,"Titik 2: segera kreditkan","Siap dikreditkan")))))))</f>
        <v/>
      </c>
    </row>
    <row r="1027" customFormat="false" ht="15" hidden="false" customHeight="false" outlineLevel="0" collapsed="false">
      <c r="A1027" s="27"/>
      <c r="B1027" s="27"/>
      <c r="C1027" s="28"/>
      <c r="D1027" s="28"/>
      <c r="E1027" s="29"/>
      <c r="F1027" s="27"/>
      <c r="G1027" s="30"/>
      <c r="H1027" s="30"/>
      <c r="I1027" s="27"/>
      <c r="J1027" s="27"/>
      <c r="K1027" s="27"/>
      <c r="L1027" s="29"/>
      <c r="M1027" s="27"/>
      <c r="N1027" s="31" t="str">
        <f aca="false">IF(E1027="","",EOMONTH(E1027,0))</f>
        <v/>
      </c>
      <c r="O1027" s="32" t="str">
        <f aca="false">IF(E1027="","",EOMONTH(E1027,0)+Parameter!$B$5)</f>
        <v/>
      </c>
      <c r="P1027" s="32" t="str">
        <f aca="false">IF(E1027="","",EOMONTH(E1027,Parameter!$B$4))</f>
        <v/>
      </c>
      <c r="Q1027" s="33" t="str">
        <f aca="false">IF(OR(E1027="",L1027&lt;&gt;""),"",P1027-Parameter!$B$9)</f>
        <v/>
      </c>
      <c r="R1027" s="34" t="str">
        <f aca="false">IF(OR(G1027="",G1027=0,H1027=""),"",H1027/G1027)</f>
        <v/>
      </c>
      <c r="S1027" s="35" t="str">
        <f aca="false">IF(C1027="","",IFERROR(INDEX('Validasi Vendor'!$J$5:$J$505,MATCH(C1027,'Validasi Vendor'!$C$5:$C$505,0)),"Belum terdaftar"))</f>
        <v/>
      </c>
      <c r="T1027" s="35" t="str">
        <f aca="false">IF(E1027="","",IF(L1027&lt;&gt;"",IF(EOMONTH(L1027,0)&gt;P1027,"Dikreditkan lewat batas: periksa","Sudah dikreditkan"),IF(S1027&lt;&gt;"Boleh diproses","Titik 1: periksa status vendor",IF(OR(I1027&lt;&gt;"Cocok",J1027&lt;&gt;"Valid"),"Titik 3: faktur bermasalah",IF(K1027="Ya","Titik 2: periksa pembebanan biaya",IF(Q1027&lt;0,"Titik 2: lewat batas kredit",IF(Q1027&lt;=Parameter!$B$6,"Titik 2: segera kreditkan","Siap dikreditkan")))))))</f>
        <v/>
      </c>
    </row>
    <row r="1028" customFormat="false" ht="15" hidden="false" customHeight="false" outlineLevel="0" collapsed="false">
      <c r="A1028" s="27"/>
      <c r="B1028" s="27"/>
      <c r="C1028" s="28"/>
      <c r="D1028" s="28"/>
      <c r="E1028" s="29"/>
      <c r="F1028" s="27"/>
      <c r="G1028" s="30"/>
      <c r="H1028" s="30"/>
      <c r="I1028" s="27"/>
      <c r="J1028" s="27"/>
      <c r="K1028" s="27"/>
      <c r="L1028" s="29"/>
      <c r="M1028" s="27"/>
      <c r="N1028" s="31" t="str">
        <f aca="false">IF(E1028="","",EOMONTH(E1028,0))</f>
        <v/>
      </c>
      <c r="O1028" s="32" t="str">
        <f aca="false">IF(E1028="","",EOMONTH(E1028,0)+Parameter!$B$5)</f>
        <v/>
      </c>
      <c r="P1028" s="32" t="str">
        <f aca="false">IF(E1028="","",EOMONTH(E1028,Parameter!$B$4))</f>
        <v/>
      </c>
      <c r="Q1028" s="33" t="str">
        <f aca="false">IF(OR(E1028="",L1028&lt;&gt;""),"",P1028-Parameter!$B$9)</f>
        <v/>
      </c>
      <c r="R1028" s="34" t="str">
        <f aca="false">IF(OR(G1028="",G1028=0,H1028=""),"",H1028/G1028)</f>
        <v/>
      </c>
      <c r="S1028" s="35" t="str">
        <f aca="false">IF(C1028="","",IFERROR(INDEX('Validasi Vendor'!$J$5:$J$505,MATCH(C1028,'Validasi Vendor'!$C$5:$C$505,0)),"Belum terdaftar"))</f>
        <v/>
      </c>
      <c r="T1028" s="35" t="str">
        <f aca="false">IF(E1028="","",IF(L1028&lt;&gt;"",IF(EOMONTH(L1028,0)&gt;P1028,"Dikreditkan lewat batas: periksa","Sudah dikreditkan"),IF(S1028&lt;&gt;"Boleh diproses","Titik 1: periksa status vendor",IF(OR(I1028&lt;&gt;"Cocok",J1028&lt;&gt;"Valid"),"Titik 3: faktur bermasalah",IF(K1028="Ya","Titik 2: periksa pembebanan biaya",IF(Q1028&lt;0,"Titik 2: lewat batas kredit",IF(Q1028&lt;=Parameter!$B$6,"Titik 2: segera kreditkan","Siap dikreditkan")))))))</f>
        <v/>
      </c>
    </row>
    <row r="1029" customFormat="false" ht="15" hidden="false" customHeight="false" outlineLevel="0" collapsed="false">
      <c r="A1029" s="27"/>
      <c r="B1029" s="27"/>
      <c r="C1029" s="28"/>
      <c r="D1029" s="28"/>
      <c r="E1029" s="29"/>
      <c r="F1029" s="27"/>
      <c r="G1029" s="30"/>
      <c r="H1029" s="30"/>
      <c r="I1029" s="27"/>
      <c r="J1029" s="27"/>
      <c r="K1029" s="27"/>
      <c r="L1029" s="29"/>
      <c r="M1029" s="27"/>
      <c r="N1029" s="31" t="str">
        <f aca="false">IF(E1029="","",EOMONTH(E1029,0))</f>
        <v/>
      </c>
      <c r="O1029" s="32" t="str">
        <f aca="false">IF(E1029="","",EOMONTH(E1029,0)+Parameter!$B$5)</f>
        <v/>
      </c>
      <c r="P1029" s="32" t="str">
        <f aca="false">IF(E1029="","",EOMONTH(E1029,Parameter!$B$4))</f>
        <v/>
      </c>
      <c r="Q1029" s="33" t="str">
        <f aca="false">IF(OR(E1029="",L1029&lt;&gt;""),"",P1029-Parameter!$B$9)</f>
        <v/>
      </c>
      <c r="R1029" s="34" t="str">
        <f aca="false">IF(OR(G1029="",G1029=0,H1029=""),"",H1029/G1029)</f>
        <v/>
      </c>
      <c r="S1029" s="35" t="str">
        <f aca="false">IF(C1029="","",IFERROR(INDEX('Validasi Vendor'!$J$5:$J$505,MATCH(C1029,'Validasi Vendor'!$C$5:$C$505,0)),"Belum terdaftar"))</f>
        <v/>
      </c>
      <c r="T1029" s="35" t="str">
        <f aca="false">IF(E1029="","",IF(L1029&lt;&gt;"",IF(EOMONTH(L1029,0)&gt;P1029,"Dikreditkan lewat batas: periksa","Sudah dikreditkan"),IF(S1029&lt;&gt;"Boleh diproses","Titik 1: periksa status vendor",IF(OR(I1029&lt;&gt;"Cocok",J1029&lt;&gt;"Valid"),"Titik 3: faktur bermasalah",IF(K1029="Ya","Titik 2: periksa pembebanan biaya",IF(Q1029&lt;0,"Titik 2: lewat batas kredit",IF(Q1029&lt;=Parameter!$B$6,"Titik 2: segera kreditkan","Siap dikreditkan")))))))</f>
        <v/>
      </c>
    </row>
    <row r="1030" customFormat="false" ht="15" hidden="false" customHeight="false" outlineLevel="0" collapsed="false">
      <c r="A1030" s="27"/>
      <c r="B1030" s="27"/>
      <c r="C1030" s="28"/>
      <c r="D1030" s="28"/>
      <c r="E1030" s="29"/>
      <c r="F1030" s="27"/>
      <c r="G1030" s="30"/>
      <c r="H1030" s="30"/>
      <c r="I1030" s="27"/>
      <c r="J1030" s="27"/>
      <c r="K1030" s="27"/>
      <c r="L1030" s="29"/>
      <c r="M1030" s="27"/>
      <c r="N1030" s="31" t="str">
        <f aca="false">IF(E1030="","",EOMONTH(E1030,0))</f>
        <v/>
      </c>
      <c r="O1030" s="32" t="str">
        <f aca="false">IF(E1030="","",EOMONTH(E1030,0)+Parameter!$B$5)</f>
        <v/>
      </c>
      <c r="P1030" s="32" t="str">
        <f aca="false">IF(E1030="","",EOMONTH(E1030,Parameter!$B$4))</f>
        <v/>
      </c>
      <c r="Q1030" s="33" t="str">
        <f aca="false">IF(OR(E1030="",L1030&lt;&gt;""),"",P1030-Parameter!$B$9)</f>
        <v/>
      </c>
      <c r="R1030" s="34" t="str">
        <f aca="false">IF(OR(G1030="",G1030=0,H1030=""),"",H1030/G1030)</f>
        <v/>
      </c>
      <c r="S1030" s="35" t="str">
        <f aca="false">IF(C1030="","",IFERROR(INDEX('Validasi Vendor'!$J$5:$J$505,MATCH(C1030,'Validasi Vendor'!$C$5:$C$505,0)),"Belum terdaftar"))</f>
        <v/>
      </c>
      <c r="T1030" s="35" t="str">
        <f aca="false">IF(E1030="","",IF(L1030&lt;&gt;"",IF(EOMONTH(L1030,0)&gt;P1030,"Dikreditkan lewat batas: periksa","Sudah dikreditkan"),IF(S1030&lt;&gt;"Boleh diproses","Titik 1: periksa status vendor",IF(OR(I1030&lt;&gt;"Cocok",J1030&lt;&gt;"Valid"),"Titik 3: faktur bermasalah",IF(K1030="Ya","Titik 2: periksa pembebanan biaya",IF(Q1030&lt;0,"Titik 2: lewat batas kredit",IF(Q1030&lt;=Parameter!$B$6,"Titik 2: segera kreditkan","Siap dikreditkan")))))))</f>
        <v/>
      </c>
    </row>
    <row r="1031" customFormat="false" ht="15" hidden="false" customHeight="false" outlineLevel="0" collapsed="false">
      <c r="A1031" s="27"/>
      <c r="B1031" s="27"/>
      <c r="C1031" s="28"/>
      <c r="D1031" s="28"/>
      <c r="E1031" s="29"/>
      <c r="F1031" s="27"/>
      <c r="G1031" s="30"/>
      <c r="H1031" s="30"/>
      <c r="I1031" s="27"/>
      <c r="J1031" s="27"/>
      <c r="K1031" s="27"/>
      <c r="L1031" s="29"/>
      <c r="M1031" s="27"/>
      <c r="N1031" s="31" t="str">
        <f aca="false">IF(E1031="","",EOMONTH(E1031,0))</f>
        <v/>
      </c>
      <c r="O1031" s="32" t="str">
        <f aca="false">IF(E1031="","",EOMONTH(E1031,0)+Parameter!$B$5)</f>
        <v/>
      </c>
      <c r="P1031" s="32" t="str">
        <f aca="false">IF(E1031="","",EOMONTH(E1031,Parameter!$B$4))</f>
        <v/>
      </c>
      <c r="Q1031" s="33" t="str">
        <f aca="false">IF(OR(E1031="",L1031&lt;&gt;""),"",P1031-Parameter!$B$9)</f>
        <v/>
      </c>
      <c r="R1031" s="34" t="str">
        <f aca="false">IF(OR(G1031="",G1031=0,H1031=""),"",H1031/G1031)</f>
        <v/>
      </c>
      <c r="S1031" s="35" t="str">
        <f aca="false">IF(C1031="","",IFERROR(INDEX('Validasi Vendor'!$J$5:$J$505,MATCH(C1031,'Validasi Vendor'!$C$5:$C$505,0)),"Belum terdaftar"))</f>
        <v/>
      </c>
      <c r="T1031" s="35" t="str">
        <f aca="false">IF(E1031="","",IF(L1031&lt;&gt;"",IF(EOMONTH(L1031,0)&gt;P1031,"Dikreditkan lewat batas: periksa","Sudah dikreditkan"),IF(S1031&lt;&gt;"Boleh diproses","Titik 1: periksa status vendor",IF(OR(I1031&lt;&gt;"Cocok",J1031&lt;&gt;"Valid"),"Titik 3: faktur bermasalah",IF(K1031="Ya","Titik 2: periksa pembebanan biaya",IF(Q1031&lt;0,"Titik 2: lewat batas kredit",IF(Q1031&lt;=Parameter!$B$6,"Titik 2: segera kreditkan","Siap dikreditkan")))))))</f>
        <v/>
      </c>
    </row>
    <row r="1032" customFormat="false" ht="15" hidden="false" customHeight="false" outlineLevel="0" collapsed="false">
      <c r="A1032" s="27"/>
      <c r="B1032" s="27"/>
      <c r="C1032" s="28"/>
      <c r="D1032" s="28"/>
      <c r="E1032" s="29"/>
      <c r="F1032" s="27"/>
      <c r="G1032" s="30"/>
      <c r="H1032" s="30"/>
      <c r="I1032" s="27"/>
      <c r="J1032" s="27"/>
      <c r="K1032" s="27"/>
      <c r="L1032" s="29"/>
      <c r="M1032" s="27"/>
      <c r="N1032" s="31" t="str">
        <f aca="false">IF(E1032="","",EOMONTH(E1032,0))</f>
        <v/>
      </c>
      <c r="O1032" s="32" t="str">
        <f aca="false">IF(E1032="","",EOMONTH(E1032,0)+Parameter!$B$5)</f>
        <v/>
      </c>
      <c r="P1032" s="32" t="str">
        <f aca="false">IF(E1032="","",EOMONTH(E1032,Parameter!$B$4))</f>
        <v/>
      </c>
      <c r="Q1032" s="33" t="str">
        <f aca="false">IF(OR(E1032="",L1032&lt;&gt;""),"",P1032-Parameter!$B$9)</f>
        <v/>
      </c>
      <c r="R1032" s="34" t="str">
        <f aca="false">IF(OR(G1032="",G1032=0,H1032=""),"",H1032/G1032)</f>
        <v/>
      </c>
      <c r="S1032" s="35" t="str">
        <f aca="false">IF(C1032="","",IFERROR(INDEX('Validasi Vendor'!$J$5:$J$505,MATCH(C1032,'Validasi Vendor'!$C$5:$C$505,0)),"Belum terdaftar"))</f>
        <v/>
      </c>
      <c r="T1032" s="35" t="str">
        <f aca="false">IF(E1032="","",IF(L1032&lt;&gt;"",IF(EOMONTH(L1032,0)&gt;P1032,"Dikreditkan lewat batas: periksa","Sudah dikreditkan"),IF(S1032&lt;&gt;"Boleh diproses","Titik 1: periksa status vendor",IF(OR(I1032&lt;&gt;"Cocok",J1032&lt;&gt;"Valid"),"Titik 3: faktur bermasalah",IF(K1032="Ya","Titik 2: periksa pembebanan biaya",IF(Q1032&lt;0,"Titik 2: lewat batas kredit",IF(Q1032&lt;=Parameter!$B$6,"Titik 2: segera kreditkan","Siap dikreditkan")))))))</f>
        <v/>
      </c>
    </row>
    <row r="1033" customFormat="false" ht="15" hidden="false" customHeight="false" outlineLevel="0" collapsed="false">
      <c r="A1033" s="27"/>
      <c r="B1033" s="27"/>
      <c r="C1033" s="28"/>
      <c r="D1033" s="28"/>
      <c r="E1033" s="29"/>
      <c r="F1033" s="27"/>
      <c r="G1033" s="30"/>
      <c r="H1033" s="30"/>
      <c r="I1033" s="27"/>
      <c r="J1033" s="27"/>
      <c r="K1033" s="27"/>
      <c r="L1033" s="29"/>
      <c r="M1033" s="27"/>
      <c r="N1033" s="31" t="str">
        <f aca="false">IF(E1033="","",EOMONTH(E1033,0))</f>
        <v/>
      </c>
      <c r="O1033" s="32" t="str">
        <f aca="false">IF(E1033="","",EOMONTH(E1033,0)+Parameter!$B$5)</f>
        <v/>
      </c>
      <c r="P1033" s="32" t="str">
        <f aca="false">IF(E1033="","",EOMONTH(E1033,Parameter!$B$4))</f>
        <v/>
      </c>
      <c r="Q1033" s="33" t="str">
        <f aca="false">IF(OR(E1033="",L1033&lt;&gt;""),"",P1033-Parameter!$B$9)</f>
        <v/>
      </c>
      <c r="R1033" s="34" t="str">
        <f aca="false">IF(OR(G1033="",G1033=0,H1033=""),"",H1033/G1033)</f>
        <v/>
      </c>
      <c r="S1033" s="35" t="str">
        <f aca="false">IF(C1033="","",IFERROR(INDEX('Validasi Vendor'!$J$5:$J$505,MATCH(C1033,'Validasi Vendor'!$C$5:$C$505,0)),"Belum terdaftar"))</f>
        <v/>
      </c>
      <c r="T1033" s="35" t="str">
        <f aca="false">IF(E1033="","",IF(L1033&lt;&gt;"",IF(EOMONTH(L1033,0)&gt;P1033,"Dikreditkan lewat batas: periksa","Sudah dikreditkan"),IF(S1033&lt;&gt;"Boleh diproses","Titik 1: periksa status vendor",IF(OR(I1033&lt;&gt;"Cocok",J1033&lt;&gt;"Valid"),"Titik 3: faktur bermasalah",IF(K1033="Ya","Titik 2: periksa pembebanan biaya",IF(Q1033&lt;0,"Titik 2: lewat batas kredit",IF(Q1033&lt;=Parameter!$B$6,"Titik 2: segera kreditkan","Siap dikreditkan")))))))</f>
        <v/>
      </c>
    </row>
    <row r="1034" customFormat="false" ht="15" hidden="false" customHeight="false" outlineLevel="0" collapsed="false">
      <c r="A1034" s="27"/>
      <c r="B1034" s="27"/>
      <c r="C1034" s="28"/>
      <c r="D1034" s="28"/>
      <c r="E1034" s="29"/>
      <c r="F1034" s="27"/>
      <c r="G1034" s="30"/>
      <c r="H1034" s="30"/>
      <c r="I1034" s="27"/>
      <c r="J1034" s="27"/>
      <c r="K1034" s="27"/>
      <c r="L1034" s="29"/>
      <c r="M1034" s="27"/>
      <c r="N1034" s="31" t="str">
        <f aca="false">IF(E1034="","",EOMONTH(E1034,0))</f>
        <v/>
      </c>
      <c r="O1034" s="32" t="str">
        <f aca="false">IF(E1034="","",EOMONTH(E1034,0)+Parameter!$B$5)</f>
        <v/>
      </c>
      <c r="P1034" s="32" t="str">
        <f aca="false">IF(E1034="","",EOMONTH(E1034,Parameter!$B$4))</f>
        <v/>
      </c>
      <c r="Q1034" s="33" t="str">
        <f aca="false">IF(OR(E1034="",L1034&lt;&gt;""),"",P1034-Parameter!$B$9)</f>
        <v/>
      </c>
      <c r="R1034" s="34" t="str">
        <f aca="false">IF(OR(G1034="",G1034=0,H1034=""),"",H1034/G1034)</f>
        <v/>
      </c>
      <c r="S1034" s="35" t="str">
        <f aca="false">IF(C1034="","",IFERROR(INDEX('Validasi Vendor'!$J$5:$J$505,MATCH(C1034,'Validasi Vendor'!$C$5:$C$505,0)),"Belum terdaftar"))</f>
        <v/>
      </c>
      <c r="T1034" s="35" t="str">
        <f aca="false">IF(E1034="","",IF(L1034&lt;&gt;"",IF(EOMONTH(L1034,0)&gt;P1034,"Dikreditkan lewat batas: periksa","Sudah dikreditkan"),IF(S1034&lt;&gt;"Boleh diproses","Titik 1: periksa status vendor",IF(OR(I1034&lt;&gt;"Cocok",J1034&lt;&gt;"Valid"),"Titik 3: faktur bermasalah",IF(K1034="Ya","Titik 2: periksa pembebanan biaya",IF(Q1034&lt;0,"Titik 2: lewat batas kredit",IF(Q1034&lt;=Parameter!$B$6,"Titik 2: segera kreditkan","Siap dikreditkan")))))))</f>
        <v/>
      </c>
    </row>
    <row r="1035" customFormat="false" ht="15" hidden="false" customHeight="false" outlineLevel="0" collapsed="false">
      <c r="A1035" s="27"/>
      <c r="B1035" s="27"/>
      <c r="C1035" s="28"/>
      <c r="D1035" s="28"/>
      <c r="E1035" s="29"/>
      <c r="F1035" s="27"/>
      <c r="G1035" s="30"/>
      <c r="H1035" s="30"/>
      <c r="I1035" s="27"/>
      <c r="J1035" s="27"/>
      <c r="K1035" s="27"/>
      <c r="L1035" s="29"/>
      <c r="M1035" s="27"/>
      <c r="N1035" s="31" t="str">
        <f aca="false">IF(E1035="","",EOMONTH(E1035,0))</f>
        <v/>
      </c>
      <c r="O1035" s="32" t="str">
        <f aca="false">IF(E1035="","",EOMONTH(E1035,0)+Parameter!$B$5)</f>
        <v/>
      </c>
      <c r="P1035" s="32" t="str">
        <f aca="false">IF(E1035="","",EOMONTH(E1035,Parameter!$B$4))</f>
        <v/>
      </c>
      <c r="Q1035" s="33" t="str">
        <f aca="false">IF(OR(E1035="",L1035&lt;&gt;""),"",P1035-Parameter!$B$9)</f>
        <v/>
      </c>
      <c r="R1035" s="34" t="str">
        <f aca="false">IF(OR(G1035="",G1035=0,H1035=""),"",H1035/G1035)</f>
        <v/>
      </c>
      <c r="S1035" s="35" t="str">
        <f aca="false">IF(C1035="","",IFERROR(INDEX('Validasi Vendor'!$J$5:$J$505,MATCH(C1035,'Validasi Vendor'!$C$5:$C$505,0)),"Belum terdaftar"))</f>
        <v/>
      </c>
      <c r="T1035" s="35" t="str">
        <f aca="false">IF(E1035="","",IF(L1035&lt;&gt;"",IF(EOMONTH(L1035,0)&gt;P1035,"Dikreditkan lewat batas: periksa","Sudah dikreditkan"),IF(S1035&lt;&gt;"Boleh diproses","Titik 1: periksa status vendor",IF(OR(I1035&lt;&gt;"Cocok",J1035&lt;&gt;"Valid"),"Titik 3: faktur bermasalah",IF(K1035="Ya","Titik 2: periksa pembebanan biaya",IF(Q1035&lt;0,"Titik 2: lewat batas kredit",IF(Q1035&lt;=Parameter!$B$6,"Titik 2: segera kreditkan","Siap dikreditkan")))))))</f>
        <v/>
      </c>
    </row>
    <row r="1036" customFormat="false" ht="15" hidden="false" customHeight="false" outlineLevel="0" collapsed="false">
      <c r="A1036" s="27"/>
      <c r="B1036" s="27"/>
      <c r="C1036" s="28"/>
      <c r="D1036" s="28"/>
      <c r="E1036" s="29"/>
      <c r="F1036" s="27"/>
      <c r="G1036" s="30"/>
      <c r="H1036" s="30"/>
      <c r="I1036" s="27"/>
      <c r="J1036" s="27"/>
      <c r="K1036" s="27"/>
      <c r="L1036" s="29"/>
      <c r="M1036" s="27"/>
      <c r="N1036" s="31" t="str">
        <f aca="false">IF(E1036="","",EOMONTH(E1036,0))</f>
        <v/>
      </c>
      <c r="O1036" s="32" t="str">
        <f aca="false">IF(E1036="","",EOMONTH(E1036,0)+Parameter!$B$5)</f>
        <v/>
      </c>
      <c r="P1036" s="32" t="str">
        <f aca="false">IF(E1036="","",EOMONTH(E1036,Parameter!$B$4))</f>
        <v/>
      </c>
      <c r="Q1036" s="33" t="str">
        <f aca="false">IF(OR(E1036="",L1036&lt;&gt;""),"",P1036-Parameter!$B$9)</f>
        <v/>
      </c>
      <c r="R1036" s="34" t="str">
        <f aca="false">IF(OR(G1036="",G1036=0,H1036=""),"",H1036/G1036)</f>
        <v/>
      </c>
      <c r="S1036" s="35" t="str">
        <f aca="false">IF(C1036="","",IFERROR(INDEX('Validasi Vendor'!$J$5:$J$505,MATCH(C1036,'Validasi Vendor'!$C$5:$C$505,0)),"Belum terdaftar"))</f>
        <v/>
      </c>
      <c r="T1036" s="35" t="str">
        <f aca="false">IF(E1036="","",IF(L1036&lt;&gt;"",IF(EOMONTH(L1036,0)&gt;P1036,"Dikreditkan lewat batas: periksa","Sudah dikreditkan"),IF(S1036&lt;&gt;"Boleh diproses","Titik 1: periksa status vendor",IF(OR(I1036&lt;&gt;"Cocok",J1036&lt;&gt;"Valid"),"Titik 3: faktur bermasalah",IF(K1036="Ya","Titik 2: periksa pembebanan biaya",IF(Q1036&lt;0,"Titik 2: lewat batas kredit",IF(Q1036&lt;=Parameter!$B$6,"Titik 2: segera kreditkan","Siap dikreditkan")))))))</f>
        <v/>
      </c>
    </row>
    <row r="1037" customFormat="false" ht="15" hidden="false" customHeight="false" outlineLevel="0" collapsed="false">
      <c r="A1037" s="27"/>
      <c r="B1037" s="27"/>
      <c r="C1037" s="28"/>
      <c r="D1037" s="28"/>
      <c r="E1037" s="29"/>
      <c r="F1037" s="27"/>
      <c r="G1037" s="30"/>
      <c r="H1037" s="30"/>
      <c r="I1037" s="27"/>
      <c r="J1037" s="27"/>
      <c r="K1037" s="27"/>
      <c r="L1037" s="29"/>
      <c r="M1037" s="27"/>
      <c r="N1037" s="31" t="str">
        <f aca="false">IF(E1037="","",EOMONTH(E1037,0))</f>
        <v/>
      </c>
      <c r="O1037" s="32" t="str">
        <f aca="false">IF(E1037="","",EOMONTH(E1037,0)+Parameter!$B$5)</f>
        <v/>
      </c>
      <c r="P1037" s="32" t="str">
        <f aca="false">IF(E1037="","",EOMONTH(E1037,Parameter!$B$4))</f>
        <v/>
      </c>
      <c r="Q1037" s="33" t="str">
        <f aca="false">IF(OR(E1037="",L1037&lt;&gt;""),"",P1037-Parameter!$B$9)</f>
        <v/>
      </c>
      <c r="R1037" s="34" t="str">
        <f aca="false">IF(OR(G1037="",G1037=0,H1037=""),"",H1037/G1037)</f>
        <v/>
      </c>
      <c r="S1037" s="35" t="str">
        <f aca="false">IF(C1037="","",IFERROR(INDEX('Validasi Vendor'!$J$5:$J$505,MATCH(C1037,'Validasi Vendor'!$C$5:$C$505,0)),"Belum terdaftar"))</f>
        <v/>
      </c>
      <c r="T1037" s="35" t="str">
        <f aca="false">IF(E1037="","",IF(L1037&lt;&gt;"",IF(EOMONTH(L1037,0)&gt;P1037,"Dikreditkan lewat batas: periksa","Sudah dikreditkan"),IF(S1037&lt;&gt;"Boleh diproses","Titik 1: periksa status vendor",IF(OR(I1037&lt;&gt;"Cocok",J1037&lt;&gt;"Valid"),"Titik 3: faktur bermasalah",IF(K1037="Ya","Titik 2: periksa pembebanan biaya",IF(Q1037&lt;0,"Titik 2: lewat batas kredit",IF(Q1037&lt;=Parameter!$B$6,"Titik 2: segera kreditkan","Siap dikreditkan")))))))</f>
        <v/>
      </c>
    </row>
    <row r="1038" customFormat="false" ht="15" hidden="false" customHeight="false" outlineLevel="0" collapsed="false">
      <c r="A1038" s="27"/>
      <c r="B1038" s="27"/>
      <c r="C1038" s="28"/>
      <c r="D1038" s="28"/>
      <c r="E1038" s="29"/>
      <c r="F1038" s="27"/>
      <c r="G1038" s="30"/>
      <c r="H1038" s="30"/>
      <c r="I1038" s="27"/>
      <c r="J1038" s="27"/>
      <c r="K1038" s="27"/>
      <c r="L1038" s="29"/>
      <c r="M1038" s="27"/>
      <c r="N1038" s="31" t="str">
        <f aca="false">IF(E1038="","",EOMONTH(E1038,0))</f>
        <v/>
      </c>
      <c r="O1038" s="32" t="str">
        <f aca="false">IF(E1038="","",EOMONTH(E1038,0)+Parameter!$B$5)</f>
        <v/>
      </c>
      <c r="P1038" s="32" t="str">
        <f aca="false">IF(E1038="","",EOMONTH(E1038,Parameter!$B$4))</f>
        <v/>
      </c>
      <c r="Q1038" s="33" t="str">
        <f aca="false">IF(OR(E1038="",L1038&lt;&gt;""),"",P1038-Parameter!$B$9)</f>
        <v/>
      </c>
      <c r="R1038" s="34" t="str">
        <f aca="false">IF(OR(G1038="",G1038=0,H1038=""),"",H1038/G1038)</f>
        <v/>
      </c>
      <c r="S1038" s="35" t="str">
        <f aca="false">IF(C1038="","",IFERROR(INDEX('Validasi Vendor'!$J$5:$J$505,MATCH(C1038,'Validasi Vendor'!$C$5:$C$505,0)),"Belum terdaftar"))</f>
        <v/>
      </c>
      <c r="T1038" s="35" t="str">
        <f aca="false">IF(E1038="","",IF(L1038&lt;&gt;"",IF(EOMONTH(L1038,0)&gt;P1038,"Dikreditkan lewat batas: periksa","Sudah dikreditkan"),IF(S1038&lt;&gt;"Boleh diproses","Titik 1: periksa status vendor",IF(OR(I1038&lt;&gt;"Cocok",J1038&lt;&gt;"Valid"),"Titik 3: faktur bermasalah",IF(K1038="Ya","Titik 2: periksa pembebanan biaya",IF(Q1038&lt;0,"Titik 2: lewat batas kredit",IF(Q1038&lt;=Parameter!$B$6,"Titik 2: segera kreditkan","Siap dikreditkan")))))))</f>
        <v/>
      </c>
    </row>
    <row r="1039" customFormat="false" ht="15" hidden="false" customHeight="false" outlineLevel="0" collapsed="false">
      <c r="A1039" s="27"/>
      <c r="B1039" s="27"/>
      <c r="C1039" s="28"/>
      <c r="D1039" s="28"/>
      <c r="E1039" s="29"/>
      <c r="F1039" s="27"/>
      <c r="G1039" s="30"/>
      <c r="H1039" s="30"/>
      <c r="I1039" s="27"/>
      <c r="J1039" s="27"/>
      <c r="K1039" s="27"/>
      <c r="L1039" s="29"/>
      <c r="M1039" s="27"/>
      <c r="N1039" s="31" t="str">
        <f aca="false">IF(E1039="","",EOMONTH(E1039,0))</f>
        <v/>
      </c>
      <c r="O1039" s="32" t="str">
        <f aca="false">IF(E1039="","",EOMONTH(E1039,0)+Parameter!$B$5)</f>
        <v/>
      </c>
      <c r="P1039" s="32" t="str">
        <f aca="false">IF(E1039="","",EOMONTH(E1039,Parameter!$B$4))</f>
        <v/>
      </c>
      <c r="Q1039" s="33" t="str">
        <f aca="false">IF(OR(E1039="",L1039&lt;&gt;""),"",P1039-Parameter!$B$9)</f>
        <v/>
      </c>
      <c r="R1039" s="34" t="str">
        <f aca="false">IF(OR(G1039="",G1039=0,H1039=""),"",H1039/G1039)</f>
        <v/>
      </c>
      <c r="S1039" s="35" t="str">
        <f aca="false">IF(C1039="","",IFERROR(INDEX('Validasi Vendor'!$J$5:$J$505,MATCH(C1039,'Validasi Vendor'!$C$5:$C$505,0)),"Belum terdaftar"))</f>
        <v/>
      </c>
      <c r="T1039" s="35" t="str">
        <f aca="false">IF(E1039="","",IF(L1039&lt;&gt;"",IF(EOMONTH(L1039,0)&gt;P1039,"Dikreditkan lewat batas: periksa","Sudah dikreditkan"),IF(S1039&lt;&gt;"Boleh diproses","Titik 1: periksa status vendor",IF(OR(I1039&lt;&gt;"Cocok",J1039&lt;&gt;"Valid"),"Titik 3: faktur bermasalah",IF(K1039="Ya","Titik 2: periksa pembebanan biaya",IF(Q1039&lt;0,"Titik 2: lewat batas kredit",IF(Q1039&lt;=Parameter!$B$6,"Titik 2: segera kreditkan","Siap dikreditkan")))))))</f>
        <v/>
      </c>
    </row>
    <row r="1040" customFormat="false" ht="15" hidden="false" customHeight="false" outlineLevel="0" collapsed="false">
      <c r="A1040" s="27"/>
      <c r="B1040" s="27"/>
      <c r="C1040" s="28"/>
      <c r="D1040" s="28"/>
      <c r="E1040" s="29"/>
      <c r="F1040" s="27"/>
      <c r="G1040" s="30"/>
      <c r="H1040" s="30"/>
      <c r="I1040" s="27"/>
      <c r="J1040" s="27"/>
      <c r="K1040" s="27"/>
      <c r="L1040" s="29"/>
      <c r="M1040" s="27"/>
      <c r="N1040" s="31" t="str">
        <f aca="false">IF(E1040="","",EOMONTH(E1040,0))</f>
        <v/>
      </c>
      <c r="O1040" s="32" t="str">
        <f aca="false">IF(E1040="","",EOMONTH(E1040,0)+Parameter!$B$5)</f>
        <v/>
      </c>
      <c r="P1040" s="32" t="str">
        <f aca="false">IF(E1040="","",EOMONTH(E1040,Parameter!$B$4))</f>
        <v/>
      </c>
      <c r="Q1040" s="33" t="str">
        <f aca="false">IF(OR(E1040="",L1040&lt;&gt;""),"",P1040-Parameter!$B$9)</f>
        <v/>
      </c>
      <c r="R1040" s="34" t="str">
        <f aca="false">IF(OR(G1040="",G1040=0,H1040=""),"",H1040/G1040)</f>
        <v/>
      </c>
      <c r="S1040" s="35" t="str">
        <f aca="false">IF(C1040="","",IFERROR(INDEX('Validasi Vendor'!$J$5:$J$505,MATCH(C1040,'Validasi Vendor'!$C$5:$C$505,0)),"Belum terdaftar"))</f>
        <v/>
      </c>
      <c r="T1040" s="35" t="str">
        <f aca="false">IF(E1040="","",IF(L1040&lt;&gt;"",IF(EOMONTH(L1040,0)&gt;P1040,"Dikreditkan lewat batas: periksa","Sudah dikreditkan"),IF(S1040&lt;&gt;"Boleh diproses","Titik 1: periksa status vendor",IF(OR(I1040&lt;&gt;"Cocok",J1040&lt;&gt;"Valid"),"Titik 3: faktur bermasalah",IF(K1040="Ya","Titik 2: periksa pembebanan biaya",IF(Q1040&lt;0,"Titik 2: lewat batas kredit",IF(Q1040&lt;=Parameter!$B$6,"Titik 2: segera kreditkan","Siap dikreditkan")))))))</f>
        <v/>
      </c>
    </row>
    <row r="1041" customFormat="false" ht="15" hidden="false" customHeight="false" outlineLevel="0" collapsed="false">
      <c r="A1041" s="27"/>
      <c r="B1041" s="27"/>
      <c r="C1041" s="28"/>
      <c r="D1041" s="28"/>
      <c r="E1041" s="29"/>
      <c r="F1041" s="27"/>
      <c r="G1041" s="30"/>
      <c r="H1041" s="30"/>
      <c r="I1041" s="27"/>
      <c r="J1041" s="27"/>
      <c r="K1041" s="27"/>
      <c r="L1041" s="29"/>
      <c r="M1041" s="27"/>
      <c r="N1041" s="31" t="str">
        <f aca="false">IF(E1041="","",EOMONTH(E1041,0))</f>
        <v/>
      </c>
      <c r="O1041" s="32" t="str">
        <f aca="false">IF(E1041="","",EOMONTH(E1041,0)+Parameter!$B$5)</f>
        <v/>
      </c>
      <c r="P1041" s="32" t="str">
        <f aca="false">IF(E1041="","",EOMONTH(E1041,Parameter!$B$4))</f>
        <v/>
      </c>
      <c r="Q1041" s="33" t="str">
        <f aca="false">IF(OR(E1041="",L1041&lt;&gt;""),"",P1041-Parameter!$B$9)</f>
        <v/>
      </c>
      <c r="R1041" s="34" t="str">
        <f aca="false">IF(OR(G1041="",G1041=0,H1041=""),"",H1041/G1041)</f>
        <v/>
      </c>
      <c r="S1041" s="35" t="str">
        <f aca="false">IF(C1041="","",IFERROR(INDEX('Validasi Vendor'!$J$5:$J$505,MATCH(C1041,'Validasi Vendor'!$C$5:$C$505,0)),"Belum terdaftar"))</f>
        <v/>
      </c>
      <c r="T1041" s="35" t="str">
        <f aca="false">IF(E1041="","",IF(L1041&lt;&gt;"",IF(EOMONTH(L1041,0)&gt;P1041,"Dikreditkan lewat batas: periksa","Sudah dikreditkan"),IF(S1041&lt;&gt;"Boleh diproses","Titik 1: periksa status vendor",IF(OR(I1041&lt;&gt;"Cocok",J1041&lt;&gt;"Valid"),"Titik 3: faktur bermasalah",IF(K1041="Ya","Titik 2: periksa pembebanan biaya",IF(Q1041&lt;0,"Titik 2: lewat batas kredit",IF(Q1041&lt;=Parameter!$B$6,"Titik 2: segera kreditkan","Siap dikreditkan")))))))</f>
        <v/>
      </c>
    </row>
    <row r="1042" customFormat="false" ht="15" hidden="false" customHeight="false" outlineLevel="0" collapsed="false">
      <c r="A1042" s="27"/>
      <c r="B1042" s="27"/>
      <c r="C1042" s="28"/>
      <c r="D1042" s="28"/>
      <c r="E1042" s="29"/>
      <c r="F1042" s="27"/>
      <c r="G1042" s="30"/>
      <c r="H1042" s="30"/>
      <c r="I1042" s="27"/>
      <c r="J1042" s="27"/>
      <c r="K1042" s="27"/>
      <c r="L1042" s="29"/>
      <c r="M1042" s="27"/>
      <c r="N1042" s="31" t="str">
        <f aca="false">IF(E1042="","",EOMONTH(E1042,0))</f>
        <v/>
      </c>
      <c r="O1042" s="32" t="str">
        <f aca="false">IF(E1042="","",EOMONTH(E1042,0)+Parameter!$B$5)</f>
        <v/>
      </c>
      <c r="P1042" s="32" t="str">
        <f aca="false">IF(E1042="","",EOMONTH(E1042,Parameter!$B$4))</f>
        <v/>
      </c>
      <c r="Q1042" s="33" t="str">
        <f aca="false">IF(OR(E1042="",L1042&lt;&gt;""),"",P1042-Parameter!$B$9)</f>
        <v/>
      </c>
      <c r="R1042" s="34" t="str">
        <f aca="false">IF(OR(G1042="",G1042=0,H1042=""),"",H1042/G1042)</f>
        <v/>
      </c>
      <c r="S1042" s="35" t="str">
        <f aca="false">IF(C1042="","",IFERROR(INDEX('Validasi Vendor'!$J$5:$J$505,MATCH(C1042,'Validasi Vendor'!$C$5:$C$505,0)),"Belum terdaftar"))</f>
        <v/>
      </c>
      <c r="T1042" s="35" t="str">
        <f aca="false">IF(E1042="","",IF(L1042&lt;&gt;"",IF(EOMONTH(L1042,0)&gt;P1042,"Dikreditkan lewat batas: periksa","Sudah dikreditkan"),IF(S1042&lt;&gt;"Boleh diproses","Titik 1: periksa status vendor",IF(OR(I1042&lt;&gt;"Cocok",J1042&lt;&gt;"Valid"),"Titik 3: faktur bermasalah",IF(K1042="Ya","Titik 2: periksa pembebanan biaya",IF(Q1042&lt;0,"Titik 2: lewat batas kredit",IF(Q1042&lt;=Parameter!$B$6,"Titik 2: segera kreditkan","Siap dikreditkan")))))))</f>
        <v/>
      </c>
    </row>
    <row r="1043" customFormat="false" ht="15" hidden="false" customHeight="false" outlineLevel="0" collapsed="false">
      <c r="A1043" s="27"/>
      <c r="B1043" s="27"/>
      <c r="C1043" s="28"/>
      <c r="D1043" s="28"/>
      <c r="E1043" s="29"/>
      <c r="F1043" s="27"/>
      <c r="G1043" s="30"/>
      <c r="H1043" s="30"/>
      <c r="I1043" s="27"/>
      <c r="J1043" s="27"/>
      <c r="K1043" s="27"/>
      <c r="L1043" s="29"/>
      <c r="M1043" s="27"/>
      <c r="N1043" s="31" t="str">
        <f aca="false">IF(E1043="","",EOMONTH(E1043,0))</f>
        <v/>
      </c>
      <c r="O1043" s="32" t="str">
        <f aca="false">IF(E1043="","",EOMONTH(E1043,0)+Parameter!$B$5)</f>
        <v/>
      </c>
      <c r="P1043" s="32" t="str">
        <f aca="false">IF(E1043="","",EOMONTH(E1043,Parameter!$B$4))</f>
        <v/>
      </c>
      <c r="Q1043" s="33" t="str">
        <f aca="false">IF(OR(E1043="",L1043&lt;&gt;""),"",P1043-Parameter!$B$9)</f>
        <v/>
      </c>
      <c r="R1043" s="34" t="str">
        <f aca="false">IF(OR(G1043="",G1043=0,H1043=""),"",H1043/G1043)</f>
        <v/>
      </c>
      <c r="S1043" s="35" t="str">
        <f aca="false">IF(C1043="","",IFERROR(INDEX('Validasi Vendor'!$J$5:$J$505,MATCH(C1043,'Validasi Vendor'!$C$5:$C$505,0)),"Belum terdaftar"))</f>
        <v/>
      </c>
      <c r="T1043" s="35" t="str">
        <f aca="false">IF(E1043="","",IF(L1043&lt;&gt;"",IF(EOMONTH(L1043,0)&gt;P1043,"Dikreditkan lewat batas: periksa","Sudah dikreditkan"),IF(S1043&lt;&gt;"Boleh diproses","Titik 1: periksa status vendor",IF(OR(I1043&lt;&gt;"Cocok",J1043&lt;&gt;"Valid"),"Titik 3: faktur bermasalah",IF(K1043="Ya","Titik 2: periksa pembebanan biaya",IF(Q1043&lt;0,"Titik 2: lewat batas kredit",IF(Q1043&lt;=Parameter!$B$6,"Titik 2: segera kreditkan","Siap dikreditkan")))))))</f>
        <v/>
      </c>
    </row>
    <row r="1044" customFormat="false" ht="15" hidden="false" customHeight="false" outlineLevel="0" collapsed="false">
      <c r="A1044" s="27"/>
      <c r="B1044" s="27"/>
      <c r="C1044" s="28"/>
      <c r="D1044" s="28"/>
      <c r="E1044" s="29"/>
      <c r="F1044" s="27"/>
      <c r="G1044" s="30"/>
      <c r="H1044" s="30"/>
      <c r="I1044" s="27"/>
      <c r="J1044" s="27"/>
      <c r="K1044" s="27"/>
      <c r="L1044" s="29"/>
      <c r="M1044" s="27"/>
      <c r="N1044" s="31" t="str">
        <f aca="false">IF(E1044="","",EOMONTH(E1044,0))</f>
        <v/>
      </c>
      <c r="O1044" s="32" t="str">
        <f aca="false">IF(E1044="","",EOMONTH(E1044,0)+Parameter!$B$5)</f>
        <v/>
      </c>
      <c r="P1044" s="32" t="str">
        <f aca="false">IF(E1044="","",EOMONTH(E1044,Parameter!$B$4))</f>
        <v/>
      </c>
      <c r="Q1044" s="33" t="str">
        <f aca="false">IF(OR(E1044="",L1044&lt;&gt;""),"",P1044-Parameter!$B$9)</f>
        <v/>
      </c>
      <c r="R1044" s="34" t="str">
        <f aca="false">IF(OR(G1044="",G1044=0,H1044=""),"",H1044/G1044)</f>
        <v/>
      </c>
      <c r="S1044" s="35" t="str">
        <f aca="false">IF(C1044="","",IFERROR(INDEX('Validasi Vendor'!$J$5:$J$505,MATCH(C1044,'Validasi Vendor'!$C$5:$C$505,0)),"Belum terdaftar"))</f>
        <v/>
      </c>
      <c r="T1044" s="35" t="str">
        <f aca="false">IF(E1044="","",IF(L1044&lt;&gt;"",IF(EOMONTH(L1044,0)&gt;P1044,"Dikreditkan lewat batas: periksa","Sudah dikreditkan"),IF(S1044&lt;&gt;"Boleh diproses","Titik 1: periksa status vendor",IF(OR(I1044&lt;&gt;"Cocok",J1044&lt;&gt;"Valid"),"Titik 3: faktur bermasalah",IF(K1044="Ya","Titik 2: periksa pembebanan biaya",IF(Q1044&lt;0,"Titik 2: lewat batas kredit",IF(Q1044&lt;=Parameter!$B$6,"Titik 2: segera kreditkan","Siap dikreditkan")))))))</f>
        <v/>
      </c>
    </row>
    <row r="1045" customFormat="false" ht="15" hidden="false" customHeight="false" outlineLevel="0" collapsed="false">
      <c r="A1045" s="27"/>
      <c r="B1045" s="27"/>
      <c r="C1045" s="28"/>
      <c r="D1045" s="28"/>
      <c r="E1045" s="29"/>
      <c r="F1045" s="27"/>
      <c r="G1045" s="30"/>
      <c r="H1045" s="30"/>
      <c r="I1045" s="27"/>
      <c r="J1045" s="27"/>
      <c r="K1045" s="27"/>
      <c r="L1045" s="29"/>
      <c r="M1045" s="27"/>
      <c r="N1045" s="31" t="str">
        <f aca="false">IF(E1045="","",EOMONTH(E1045,0))</f>
        <v/>
      </c>
      <c r="O1045" s="32" t="str">
        <f aca="false">IF(E1045="","",EOMONTH(E1045,0)+Parameter!$B$5)</f>
        <v/>
      </c>
      <c r="P1045" s="32" t="str">
        <f aca="false">IF(E1045="","",EOMONTH(E1045,Parameter!$B$4))</f>
        <v/>
      </c>
      <c r="Q1045" s="33" t="str">
        <f aca="false">IF(OR(E1045="",L1045&lt;&gt;""),"",P1045-Parameter!$B$9)</f>
        <v/>
      </c>
      <c r="R1045" s="34" t="str">
        <f aca="false">IF(OR(G1045="",G1045=0,H1045=""),"",H1045/G1045)</f>
        <v/>
      </c>
      <c r="S1045" s="35" t="str">
        <f aca="false">IF(C1045="","",IFERROR(INDEX('Validasi Vendor'!$J$5:$J$505,MATCH(C1045,'Validasi Vendor'!$C$5:$C$505,0)),"Belum terdaftar"))</f>
        <v/>
      </c>
      <c r="T1045" s="35" t="str">
        <f aca="false">IF(E1045="","",IF(L1045&lt;&gt;"",IF(EOMONTH(L1045,0)&gt;P1045,"Dikreditkan lewat batas: periksa","Sudah dikreditkan"),IF(S1045&lt;&gt;"Boleh diproses","Titik 1: periksa status vendor",IF(OR(I1045&lt;&gt;"Cocok",J1045&lt;&gt;"Valid"),"Titik 3: faktur bermasalah",IF(K1045="Ya","Titik 2: periksa pembebanan biaya",IF(Q1045&lt;0,"Titik 2: lewat batas kredit",IF(Q1045&lt;=Parameter!$B$6,"Titik 2: segera kreditkan","Siap dikreditkan")))))))</f>
        <v/>
      </c>
    </row>
    <row r="1046" customFormat="false" ht="15" hidden="false" customHeight="false" outlineLevel="0" collapsed="false">
      <c r="A1046" s="27"/>
      <c r="B1046" s="27"/>
      <c r="C1046" s="28"/>
      <c r="D1046" s="28"/>
      <c r="E1046" s="29"/>
      <c r="F1046" s="27"/>
      <c r="G1046" s="30"/>
      <c r="H1046" s="30"/>
      <c r="I1046" s="27"/>
      <c r="J1046" s="27"/>
      <c r="K1046" s="27"/>
      <c r="L1046" s="29"/>
      <c r="M1046" s="27"/>
      <c r="N1046" s="31" t="str">
        <f aca="false">IF(E1046="","",EOMONTH(E1046,0))</f>
        <v/>
      </c>
      <c r="O1046" s="32" t="str">
        <f aca="false">IF(E1046="","",EOMONTH(E1046,0)+Parameter!$B$5)</f>
        <v/>
      </c>
      <c r="P1046" s="32" t="str">
        <f aca="false">IF(E1046="","",EOMONTH(E1046,Parameter!$B$4))</f>
        <v/>
      </c>
      <c r="Q1046" s="33" t="str">
        <f aca="false">IF(OR(E1046="",L1046&lt;&gt;""),"",P1046-Parameter!$B$9)</f>
        <v/>
      </c>
      <c r="R1046" s="34" t="str">
        <f aca="false">IF(OR(G1046="",G1046=0,H1046=""),"",H1046/G1046)</f>
        <v/>
      </c>
      <c r="S1046" s="35" t="str">
        <f aca="false">IF(C1046="","",IFERROR(INDEX('Validasi Vendor'!$J$5:$J$505,MATCH(C1046,'Validasi Vendor'!$C$5:$C$505,0)),"Belum terdaftar"))</f>
        <v/>
      </c>
      <c r="T1046" s="35" t="str">
        <f aca="false">IF(E1046="","",IF(L1046&lt;&gt;"",IF(EOMONTH(L1046,0)&gt;P1046,"Dikreditkan lewat batas: periksa","Sudah dikreditkan"),IF(S1046&lt;&gt;"Boleh diproses","Titik 1: periksa status vendor",IF(OR(I1046&lt;&gt;"Cocok",J1046&lt;&gt;"Valid"),"Titik 3: faktur bermasalah",IF(K1046="Ya","Titik 2: periksa pembebanan biaya",IF(Q1046&lt;0,"Titik 2: lewat batas kredit",IF(Q1046&lt;=Parameter!$B$6,"Titik 2: segera kreditkan","Siap dikreditkan")))))))</f>
        <v/>
      </c>
    </row>
    <row r="1047" customFormat="false" ht="15" hidden="false" customHeight="false" outlineLevel="0" collapsed="false">
      <c r="A1047" s="27"/>
      <c r="B1047" s="27"/>
      <c r="C1047" s="28"/>
      <c r="D1047" s="28"/>
      <c r="E1047" s="29"/>
      <c r="F1047" s="27"/>
      <c r="G1047" s="30"/>
      <c r="H1047" s="30"/>
      <c r="I1047" s="27"/>
      <c r="J1047" s="27"/>
      <c r="K1047" s="27"/>
      <c r="L1047" s="29"/>
      <c r="M1047" s="27"/>
      <c r="N1047" s="31" t="str">
        <f aca="false">IF(E1047="","",EOMONTH(E1047,0))</f>
        <v/>
      </c>
      <c r="O1047" s="32" t="str">
        <f aca="false">IF(E1047="","",EOMONTH(E1047,0)+Parameter!$B$5)</f>
        <v/>
      </c>
      <c r="P1047" s="32" t="str">
        <f aca="false">IF(E1047="","",EOMONTH(E1047,Parameter!$B$4))</f>
        <v/>
      </c>
      <c r="Q1047" s="33" t="str">
        <f aca="false">IF(OR(E1047="",L1047&lt;&gt;""),"",P1047-Parameter!$B$9)</f>
        <v/>
      </c>
      <c r="R1047" s="34" t="str">
        <f aca="false">IF(OR(G1047="",G1047=0,H1047=""),"",H1047/G1047)</f>
        <v/>
      </c>
      <c r="S1047" s="35" t="str">
        <f aca="false">IF(C1047="","",IFERROR(INDEX('Validasi Vendor'!$J$5:$J$505,MATCH(C1047,'Validasi Vendor'!$C$5:$C$505,0)),"Belum terdaftar"))</f>
        <v/>
      </c>
      <c r="T1047" s="35" t="str">
        <f aca="false">IF(E1047="","",IF(L1047&lt;&gt;"",IF(EOMONTH(L1047,0)&gt;P1047,"Dikreditkan lewat batas: periksa","Sudah dikreditkan"),IF(S1047&lt;&gt;"Boleh diproses","Titik 1: periksa status vendor",IF(OR(I1047&lt;&gt;"Cocok",J1047&lt;&gt;"Valid"),"Titik 3: faktur bermasalah",IF(K1047="Ya","Titik 2: periksa pembebanan biaya",IF(Q1047&lt;0,"Titik 2: lewat batas kredit",IF(Q1047&lt;=Parameter!$B$6,"Titik 2: segera kreditkan","Siap dikreditkan")))))))</f>
        <v/>
      </c>
    </row>
    <row r="1048" customFormat="false" ht="15" hidden="false" customHeight="false" outlineLevel="0" collapsed="false">
      <c r="A1048" s="27"/>
      <c r="B1048" s="27"/>
      <c r="C1048" s="28"/>
      <c r="D1048" s="28"/>
      <c r="E1048" s="29"/>
      <c r="F1048" s="27"/>
      <c r="G1048" s="30"/>
      <c r="H1048" s="30"/>
      <c r="I1048" s="27"/>
      <c r="J1048" s="27"/>
      <c r="K1048" s="27"/>
      <c r="L1048" s="29"/>
      <c r="M1048" s="27"/>
      <c r="N1048" s="31" t="str">
        <f aca="false">IF(E1048="","",EOMONTH(E1048,0))</f>
        <v/>
      </c>
      <c r="O1048" s="32" t="str">
        <f aca="false">IF(E1048="","",EOMONTH(E1048,0)+Parameter!$B$5)</f>
        <v/>
      </c>
      <c r="P1048" s="32" t="str">
        <f aca="false">IF(E1048="","",EOMONTH(E1048,Parameter!$B$4))</f>
        <v/>
      </c>
      <c r="Q1048" s="33" t="str">
        <f aca="false">IF(OR(E1048="",L1048&lt;&gt;""),"",P1048-Parameter!$B$9)</f>
        <v/>
      </c>
      <c r="R1048" s="34" t="str">
        <f aca="false">IF(OR(G1048="",G1048=0,H1048=""),"",H1048/G1048)</f>
        <v/>
      </c>
      <c r="S1048" s="35" t="str">
        <f aca="false">IF(C1048="","",IFERROR(INDEX('Validasi Vendor'!$J$5:$J$505,MATCH(C1048,'Validasi Vendor'!$C$5:$C$505,0)),"Belum terdaftar"))</f>
        <v/>
      </c>
      <c r="T1048" s="35" t="str">
        <f aca="false">IF(E1048="","",IF(L1048&lt;&gt;"",IF(EOMONTH(L1048,0)&gt;P1048,"Dikreditkan lewat batas: periksa","Sudah dikreditkan"),IF(S1048&lt;&gt;"Boleh diproses","Titik 1: periksa status vendor",IF(OR(I1048&lt;&gt;"Cocok",J1048&lt;&gt;"Valid"),"Titik 3: faktur bermasalah",IF(K1048="Ya","Titik 2: periksa pembebanan biaya",IF(Q1048&lt;0,"Titik 2: lewat batas kredit",IF(Q1048&lt;=Parameter!$B$6,"Titik 2: segera kreditkan","Siap dikreditkan")))))))</f>
        <v/>
      </c>
    </row>
    <row r="1049" customFormat="false" ht="15" hidden="false" customHeight="false" outlineLevel="0" collapsed="false">
      <c r="A1049" s="27"/>
      <c r="B1049" s="27"/>
      <c r="C1049" s="28"/>
      <c r="D1049" s="28"/>
      <c r="E1049" s="29"/>
      <c r="F1049" s="27"/>
      <c r="G1049" s="30"/>
      <c r="H1049" s="30"/>
      <c r="I1049" s="27"/>
      <c r="J1049" s="27"/>
      <c r="K1049" s="27"/>
      <c r="L1049" s="29"/>
      <c r="M1049" s="27"/>
      <c r="N1049" s="31" t="str">
        <f aca="false">IF(E1049="","",EOMONTH(E1049,0))</f>
        <v/>
      </c>
      <c r="O1049" s="32" t="str">
        <f aca="false">IF(E1049="","",EOMONTH(E1049,0)+Parameter!$B$5)</f>
        <v/>
      </c>
      <c r="P1049" s="32" t="str">
        <f aca="false">IF(E1049="","",EOMONTH(E1049,Parameter!$B$4))</f>
        <v/>
      </c>
      <c r="Q1049" s="33" t="str">
        <f aca="false">IF(OR(E1049="",L1049&lt;&gt;""),"",P1049-Parameter!$B$9)</f>
        <v/>
      </c>
      <c r="R1049" s="34" t="str">
        <f aca="false">IF(OR(G1049="",G1049=0,H1049=""),"",H1049/G1049)</f>
        <v/>
      </c>
      <c r="S1049" s="35" t="str">
        <f aca="false">IF(C1049="","",IFERROR(INDEX('Validasi Vendor'!$J$5:$J$505,MATCH(C1049,'Validasi Vendor'!$C$5:$C$505,0)),"Belum terdaftar"))</f>
        <v/>
      </c>
      <c r="T1049" s="35" t="str">
        <f aca="false">IF(E1049="","",IF(L1049&lt;&gt;"",IF(EOMONTH(L1049,0)&gt;P1049,"Dikreditkan lewat batas: periksa","Sudah dikreditkan"),IF(S1049&lt;&gt;"Boleh diproses","Titik 1: periksa status vendor",IF(OR(I1049&lt;&gt;"Cocok",J1049&lt;&gt;"Valid"),"Titik 3: faktur bermasalah",IF(K1049="Ya","Titik 2: periksa pembebanan biaya",IF(Q1049&lt;0,"Titik 2: lewat batas kredit",IF(Q1049&lt;=Parameter!$B$6,"Titik 2: segera kreditkan","Siap dikreditkan")))))))</f>
        <v/>
      </c>
    </row>
    <row r="1050" customFormat="false" ht="15" hidden="false" customHeight="false" outlineLevel="0" collapsed="false">
      <c r="A1050" s="27"/>
      <c r="B1050" s="27"/>
      <c r="C1050" s="28"/>
      <c r="D1050" s="28"/>
      <c r="E1050" s="29"/>
      <c r="F1050" s="27"/>
      <c r="G1050" s="30"/>
      <c r="H1050" s="30"/>
      <c r="I1050" s="27"/>
      <c r="J1050" s="27"/>
      <c r="K1050" s="27"/>
      <c r="L1050" s="29"/>
      <c r="M1050" s="27"/>
      <c r="N1050" s="31" t="str">
        <f aca="false">IF(E1050="","",EOMONTH(E1050,0))</f>
        <v/>
      </c>
      <c r="O1050" s="32" t="str">
        <f aca="false">IF(E1050="","",EOMONTH(E1050,0)+Parameter!$B$5)</f>
        <v/>
      </c>
      <c r="P1050" s="32" t="str">
        <f aca="false">IF(E1050="","",EOMONTH(E1050,Parameter!$B$4))</f>
        <v/>
      </c>
      <c r="Q1050" s="33" t="str">
        <f aca="false">IF(OR(E1050="",L1050&lt;&gt;""),"",P1050-Parameter!$B$9)</f>
        <v/>
      </c>
      <c r="R1050" s="34" t="str">
        <f aca="false">IF(OR(G1050="",G1050=0,H1050=""),"",H1050/G1050)</f>
        <v/>
      </c>
      <c r="S1050" s="35" t="str">
        <f aca="false">IF(C1050="","",IFERROR(INDEX('Validasi Vendor'!$J$5:$J$505,MATCH(C1050,'Validasi Vendor'!$C$5:$C$505,0)),"Belum terdaftar"))</f>
        <v/>
      </c>
      <c r="T1050" s="35" t="str">
        <f aca="false">IF(E1050="","",IF(L1050&lt;&gt;"",IF(EOMONTH(L1050,0)&gt;P1050,"Dikreditkan lewat batas: periksa","Sudah dikreditkan"),IF(S1050&lt;&gt;"Boleh diproses","Titik 1: periksa status vendor",IF(OR(I1050&lt;&gt;"Cocok",J1050&lt;&gt;"Valid"),"Titik 3: faktur bermasalah",IF(K1050="Ya","Titik 2: periksa pembebanan biaya",IF(Q1050&lt;0,"Titik 2: lewat batas kredit",IF(Q1050&lt;=Parameter!$B$6,"Titik 2: segera kreditkan","Siap dikreditkan")))))))</f>
        <v/>
      </c>
    </row>
    <row r="1051" customFormat="false" ht="15" hidden="false" customHeight="false" outlineLevel="0" collapsed="false">
      <c r="A1051" s="27"/>
      <c r="B1051" s="27"/>
      <c r="C1051" s="28"/>
      <c r="D1051" s="28"/>
      <c r="E1051" s="29"/>
      <c r="F1051" s="27"/>
      <c r="G1051" s="30"/>
      <c r="H1051" s="30"/>
      <c r="I1051" s="27"/>
      <c r="J1051" s="27"/>
      <c r="K1051" s="27"/>
      <c r="L1051" s="29"/>
      <c r="M1051" s="27"/>
      <c r="N1051" s="31" t="str">
        <f aca="false">IF(E1051="","",EOMONTH(E1051,0))</f>
        <v/>
      </c>
      <c r="O1051" s="32" t="str">
        <f aca="false">IF(E1051="","",EOMONTH(E1051,0)+Parameter!$B$5)</f>
        <v/>
      </c>
      <c r="P1051" s="32" t="str">
        <f aca="false">IF(E1051="","",EOMONTH(E1051,Parameter!$B$4))</f>
        <v/>
      </c>
      <c r="Q1051" s="33" t="str">
        <f aca="false">IF(OR(E1051="",L1051&lt;&gt;""),"",P1051-Parameter!$B$9)</f>
        <v/>
      </c>
      <c r="R1051" s="34" t="str">
        <f aca="false">IF(OR(G1051="",G1051=0,H1051=""),"",H1051/G1051)</f>
        <v/>
      </c>
      <c r="S1051" s="35" t="str">
        <f aca="false">IF(C1051="","",IFERROR(INDEX('Validasi Vendor'!$J$5:$J$505,MATCH(C1051,'Validasi Vendor'!$C$5:$C$505,0)),"Belum terdaftar"))</f>
        <v/>
      </c>
      <c r="T1051" s="35" t="str">
        <f aca="false">IF(E1051="","",IF(L1051&lt;&gt;"",IF(EOMONTH(L1051,0)&gt;P1051,"Dikreditkan lewat batas: periksa","Sudah dikreditkan"),IF(S1051&lt;&gt;"Boleh diproses","Titik 1: periksa status vendor",IF(OR(I1051&lt;&gt;"Cocok",J1051&lt;&gt;"Valid"),"Titik 3: faktur bermasalah",IF(K1051="Ya","Titik 2: periksa pembebanan biaya",IF(Q1051&lt;0,"Titik 2: lewat batas kredit",IF(Q1051&lt;=Parameter!$B$6,"Titik 2: segera kreditkan","Siap dikreditkan")))))))</f>
        <v/>
      </c>
    </row>
    <row r="1052" customFormat="false" ht="15" hidden="false" customHeight="false" outlineLevel="0" collapsed="false">
      <c r="A1052" s="27"/>
      <c r="B1052" s="27"/>
      <c r="C1052" s="28"/>
      <c r="D1052" s="28"/>
      <c r="E1052" s="29"/>
      <c r="F1052" s="27"/>
      <c r="G1052" s="30"/>
      <c r="H1052" s="30"/>
      <c r="I1052" s="27"/>
      <c r="J1052" s="27"/>
      <c r="K1052" s="27"/>
      <c r="L1052" s="29"/>
      <c r="M1052" s="27"/>
      <c r="N1052" s="31" t="str">
        <f aca="false">IF(E1052="","",EOMONTH(E1052,0))</f>
        <v/>
      </c>
      <c r="O1052" s="32" t="str">
        <f aca="false">IF(E1052="","",EOMONTH(E1052,0)+Parameter!$B$5)</f>
        <v/>
      </c>
      <c r="P1052" s="32" t="str">
        <f aca="false">IF(E1052="","",EOMONTH(E1052,Parameter!$B$4))</f>
        <v/>
      </c>
      <c r="Q1052" s="33" t="str">
        <f aca="false">IF(OR(E1052="",L1052&lt;&gt;""),"",P1052-Parameter!$B$9)</f>
        <v/>
      </c>
      <c r="R1052" s="34" t="str">
        <f aca="false">IF(OR(G1052="",G1052=0,H1052=""),"",H1052/G1052)</f>
        <v/>
      </c>
      <c r="S1052" s="35" t="str">
        <f aca="false">IF(C1052="","",IFERROR(INDEX('Validasi Vendor'!$J$5:$J$505,MATCH(C1052,'Validasi Vendor'!$C$5:$C$505,0)),"Belum terdaftar"))</f>
        <v/>
      </c>
      <c r="T1052" s="35" t="str">
        <f aca="false">IF(E1052="","",IF(L1052&lt;&gt;"",IF(EOMONTH(L1052,0)&gt;P1052,"Dikreditkan lewat batas: periksa","Sudah dikreditkan"),IF(S1052&lt;&gt;"Boleh diproses","Titik 1: periksa status vendor",IF(OR(I1052&lt;&gt;"Cocok",J1052&lt;&gt;"Valid"),"Titik 3: faktur bermasalah",IF(K1052="Ya","Titik 2: periksa pembebanan biaya",IF(Q1052&lt;0,"Titik 2: lewat batas kredit",IF(Q1052&lt;=Parameter!$B$6,"Titik 2: segera kreditkan","Siap dikreditkan")))))))</f>
        <v/>
      </c>
    </row>
    <row r="1053" customFormat="false" ht="15" hidden="false" customHeight="false" outlineLevel="0" collapsed="false">
      <c r="A1053" s="27"/>
      <c r="B1053" s="27"/>
      <c r="C1053" s="28"/>
      <c r="D1053" s="28"/>
      <c r="E1053" s="29"/>
      <c r="F1053" s="27"/>
      <c r="G1053" s="30"/>
      <c r="H1053" s="30"/>
      <c r="I1053" s="27"/>
      <c r="J1053" s="27"/>
      <c r="K1053" s="27"/>
      <c r="L1053" s="29"/>
      <c r="M1053" s="27"/>
      <c r="N1053" s="31" t="str">
        <f aca="false">IF(E1053="","",EOMONTH(E1053,0))</f>
        <v/>
      </c>
      <c r="O1053" s="32" t="str">
        <f aca="false">IF(E1053="","",EOMONTH(E1053,0)+Parameter!$B$5)</f>
        <v/>
      </c>
      <c r="P1053" s="32" t="str">
        <f aca="false">IF(E1053="","",EOMONTH(E1053,Parameter!$B$4))</f>
        <v/>
      </c>
      <c r="Q1053" s="33" t="str">
        <f aca="false">IF(OR(E1053="",L1053&lt;&gt;""),"",P1053-Parameter!$B$9)</f>
        <v/>
      </c>
      <c r="R1053" s="34" t="str">
        <f aca="false">IF(OR(G1053="",G1053=0,H1053=""),"",H1053/G1053)</f>
        <v/>
      </c>
      <c r="S1053" s="35" t="str">
        <f aca="false">IF(C1053="","",IFERROR(INDEX('Validasi Vendor'!$J$5:$J$505,MATCH(C1053,'Validasi Vendor'!$C$5:$C$505,0)),"Belum terdaftar"))</f>
        <v/>
      </c>
      <c r="T1053" s="35" t="str">
        <f aca="false">IF(E1053="","",IF(L1053&lt;&gt;"",IF(EOMONTH(L1053,0)&gt;P1053,"Dikreditkan lewat batas: periksa","Sudah dikreditkan"),IF(S1053&lt;&gt;"Boleh diproses","Titik 1: periksa status vendor",IF(OR(I1053&lt;&gt;"Cocok",J1053&lt;&gt;"Valid"),"Titik 3: faktur bermasalah",IF(K1053="Ya","Titik 2: periksa pembebanan biaya",IF(Q1053&lt;0,"Titik 2: lewat batas kredit",IF(Q1053&lt;=Parameter!$B$6,"Titik 2: segera kreditkan","Siap dikreditkan")))))))</f>
        <v/>
      </c>
    </row>
    <row r="1054" customFormat="false" ht="15" hidden="false" customHeight="false" outlineLevel="0" collapsed="false">
      <c r="A1054" s="27"/>
      <c r="B1054" s="27"/>
      <c r="C1054" s="28"/>
      <c r="D1054" s="28"/>
      <c r="E1054" s="29"/>
      <c r="F1054" s="27"/>
      <c r="G1054" s="30"/>
      <c r="H1054" s="30"/>
      <c r="I1054" s="27"/>
      <c r="J1054" s="27"/>
      <c r="K1054" s="27"/>
      <c r="L1054" s="29"/>
      <c r="M1054" s="27"/>
      <c r="N1054" s="31" t="str">
        <f aca="false">IF(E1054="","",EOMONTH(E1054,0))</f>
        <v/>
      </c>
      <c r="O1054" s="32" t="str">
        <f aca="false">IF(E1054="","",EOMONTH(E1054,0)+Parameter!$B$5)</f>
        <v/>
      </c>
      <c r="P1054" s="32" t="str">
        <f aca="false">IF(E1054="","",EOMONTH(E1054,Parameter!$B$4))</f>
        <v/>
      </c>
      <c r="Q1054" s="33" t="str">
        <f aca="false">IF(OR(E1054="",L1054&lt;&gt;""),"",P1054-Parameter!$B$9)</f>
        <v/>
      </c>
      <c r="R1054" s="34" t="str">
        <f aca="false">IF(OR(G1054="",G1054=0,H1054=""),"",H1054/G1054)</f>
        <v/>
      </c>
      <c r="S1054" s="35" t="str">
        <f aca="false">IF(C1054="","",IFERROR(INDEX('Validasi Vendor'!$J$5:$J$505,MATCH(C1054,'Validasi Vendor'!$C$5:$C$505,0)),"Belum terdaftar"))</f>
        <v/>
      </c>
      <c r="T1054" s="35" t="str">
        <f aca="false">IF(E1054="","",IF(L1054&lt;&gt;"",IF(EOMONTH(L1054,0)&gt;P1054,"Dikreditkan lewat batas: periksa","Sudah dikreditkan"),IF(S1054&lt;&gt;"Boleh diproses","Titik 1: periksa status vendor",IF(OR(I1054&lt;&gt;"Cocok",J1054&lt;&gt;"Valid"),"Titik 3: faktur bermasalah",IF(K1054="Ya","Titik 2: periksa pembebanan biaya",IF(Q1054&lt;0,"Titik 2: lewat batas kredit",IF(Q1054&lt;=Parameter!$B$6,"Titik 2: segera kreditkan","Siap dikreditkan")))))))</f>
        <v/>
      </c>
    </row>
    <row r="1055" customFormat="false" ht="15" hidden="false" customHeight="false" outlineLevel="0" collapsed="false">
      <c r="A1055" s="27"/>
      <c r="B1055" s="27"/>
      <c r="C1055" s="28"/>
      <c r="D1055" s="28"/>
      <c r="E1055" s="29"/>
      <c r="F1055" s="27"/>
      <c r="G1055" s="30"/>
      <c r="H1055" s="30"/>
      <c r="I1055" s="27"/>
      <c r="J1055" s="27"/>
      <c r="K1055" s="27"/>
      <c r="L1055" s="29"/>
      <c r="M1055" s="27"/>
      <c r="N1055" s="31" t="str">
        <f aca="false">IF(E1055="","",EOMONTH(E1055,0))</f>
        <v/>
      </c>
      <c r="O1055" s="32" t="str">
        <f aca="false">IF(E1055="","",EOMONTH(E1055,0)+Parameter!$B$5)</f>
        <v/>
      </c>
      <c r="P1055" s="32" t="str">
        <f aca="false">IF(E1055="","",EOMONTH(E1055,Parameter!$B$4))</f>
        <v/>
      </c>
      <c r="Q1055" s="33" t="str">
        <f aca="false">IF(OR(E1055="",L1055&lt;&gt;""),"",P1055-Parameter!$B$9)</f>
        <v/>
      </c>
      <c r="R1055" s="34" t="str">
        <f aca="false">IF(OR(G1055="",G1055=0,H1055=""),"",H1055/G1055)</f>
        <v/>
      </c>
      <c r="S1055" s="35" t="str">
        <f aca="false">IF(C1055="","",IFERROR(INDEX('Validasi Vendor'!$J$5:$J$505,MATCH(C1055,'Validasi Vendor'!$C$5:$C$505,0)),"Belum terdaftar"))</f>
        <v/>
      </c>
      <c r="T1055" s="35" t="str">
        <f aca="false">IF(E1055="","",IF(L1055&lt;&gt;"",IF(EOMONTH(L1055,0)&gt;P1055,"Dikreditkan lewat batas: periksa","Sudah dikreditkan"),IF(S1055&lt;&gt;"Boleh diproses","Titik 1: periksa status vendor",IF(OR(I1055&lt;&gt;"Cocok",J1055&lt;&gt;"Valid"),"Titik 3: faktur bermasalah",IF(K1055="Ya","Titik 2: periksa pembebanan biaya",IF(Q1055&lt;0,"Titik 2: lewat batas kredit",IF(Q1055&lt;=Parameter!$B$6,"Titik 2: segera kreditkan","Siap dikreditkan")))))))</f>
        <v/>
      </c>
    </row>
    <row r="1056" customFormat="false" ht="15" hidden="false" customHeight="false" outlineLevel="0" collapsed="false">
      <c r="A1056" s="27"/>
      <c r="B1056" s="27"/>
      <c r="C1056" s="28"/>
      <c r="D1056" s="28"/>
      <c r="E1056" s="29"/>
      <c r="F1056" s="27"/>
      <c r="G1056" s="30"/>
      <c r="H1056" s="30"/>
      <c r="I1056" s="27"/>
      <c r="J1056" s="27"/>
      <c r="K1056" s="27"/>
      <c r="L1056" s="29"/>
      <c r="M1056" s="27"/>
      <c r="N1056" s="31" t="str">
        <f aca="false">IF(E1056="","",EOMONTH(E1056,0))</f>
        <v/>
      </c>
      <c r="O1056" s="32" t="str">
        <f aca="false">IF(E1056="","",EOMONTH(E1056,0)+Parameter!$B$5)</f>
        <v/>
      </c>
      <c r="P1056" s="32" t="str">
        <f aca="false">IF(E1056="","",EOMONTH(E1056,Parameter!$B$4))</f>
        <v/>
      </c>
      <c r="Q1056" s="33" t="str">
        <f aca="false">IF(OR(E1056="",L1056&lt;&gt;""),"",P1056-Parameter!$B$9)</f>
        <v/>
      </c>
      <c r="R1056" s="34" t="str">
        <f aca="false">IF(OR(G1056="",G1056=0,H1056=""),"",H1056/G1056)</f>
        <v/>
      </c>
      <c r="S1056" s="35" t="str">
        <f aca="false">IF(C1056="","",IFERROR(INDEX('Validasi Vendor'!$J$5:$J$505,MATCH(C1056,'Validasi Vendor'!$C$5:$C$505,0)),"Belum terdaftar"))</f>
        <v/>
      </c>
      <c r="T1056" s="35" t="str">
        <f aca="false">IF(E1056="","",IF(L1056&lt;&gt;"",IF(EOMONTH(L1056,0)&gt;P1056,"Dikreditkan lewat batas: periksa","Sudah dikreditkan"),IF(S1056&lt;&gt;"Boleh diproses","Titik 1: periksa status vendor",IF(OR(I1056&lt;&gt;"Cocok",J1056&lt;&gt;"Valid"),"Titik 3: faktur bermasalah",IF(K1056="Ya","Titik 2: periksa pembebanan biaya",IF(Q1056&lt;0,"Titik 2: lewat batas kredit",IF(Q1056&lt;=Parameter!$B$6,"Titik 2: segera kreditkan","Siap dikreditkan")))))))</f>
        <v/>
      </c>
    </row>
    <row r="1057" customFormat="false" ht="15" hidden="false" customHeight="false" outlineLevel="0" collapsed="false">
      <c r="A1057" s="27"/>
      <c r="B1057" s="27"/>
      <c r="C1057" s="28"/>
      <c r="D1057" s="28"/>
      <c r="E1057" s="29"/>
      <c r="F1057" s="27"/>
      <c r="G1057" s="30"/>
      <c r="H1057" s="30"/>
      <c r="I1057" s="27"/>
      <c r="J1057" s="27"/>
      <c r="K1057" s="27"/>
      <c r="L1057" s="29"/>
      <c r="M1057" s="27"/>
      <c r="N1057" s="31" t="str">
        <f aca="false">IF(E1057="","",EOMONTH(E1057,0))</f>
        <v/>
      </c>
      <c r="O1057" s="32" t="str">
        <f aca="false">IF(E1057="","",EOMONTH(E1057,0)+Parameter!$B$5)</f>
        <v/>
      </c>
      <c r="P1057" s="32" t="str">
        <f aca="false">IF(E1057="","",EOMONTH(E1057,Parameter!$B$4))</f>
        <v/>
      </c>
      <c r="Q1057" s="33" t="str">
        <f aca="false">IF(OR(E1057="",L1057&lt;&gt;""),"",P1057-Parameter!$B$9)</f>
        <v/>
      </c>
      <c r="R1057" s="34" t="str">
        <f aca="false">IF(OR(G1057="",G1057=0,H1057=""),"",H1057/G1057)</f>
        <v/>
      </c>
      <c r="S1057" s="35" t="str">
        <f aca="false">IF(C1057="","",IFERROR(INDEX('Validasi Vendor'!$J$5:$J$505,MATCH(C1057,'Validasi Vendor'!$C$5:$C$505,0)),"Belum terdaftar"))</f>
        <v/>
      </c>
      <c r="T1057" s="35" t="str">
        <f aca="false">IF(E1057="","",IF(L1057&lt;&gt;"",IF(EOMONTH(L1057,0)&gt;P1057,"Dikreditkan lewat batas: periksa","Sudah dikreditkan"),IF(S1057&lt;&gt;"Boleh diproses","Titik 1: periksa status vendor",IF(OR(I1057&lt;&gt;"Cocok",J1057&lt;&gt;"Valid"),"Titik 3: faktur bermasalah",IF(K1057="Ya","Titik 2: periksa pembebanan biaya",IF(Q1057&lt;0,"Titik 2: lewat batas kredit",IF(Q1057&lt;=Parameter!$B$6,"Titik 2: segera kreditkan","Siap dikreditkan")))))))</f>
        <v/>
      </c>
    </row>
    <row r="1058" customFormat="false" ht="15" hidden="false" customHeight="false" outlineLevel="0" collapsed="false">
      <c r="A1058" s="27"/>
      <c r="B1058" s="27"/>
      <c r="C1058" s="28"/>
      <c r="D1058" s="28"/>
      <c r="E1058" s="29"/>
      <c r="F1058" s="27"/>
      <c r="G1058" s="30"/>
      <c r="H1058" s="30"/>
      <c r="I1058" s="27"/>
      <c r="J1058" s="27"/>
      <c r="K1058" s="27"/>
      <c r="L1058" s="29"/>
      <c r="M1058" s="27"/>
      <c r="N1058" s="31" t="str">
        <f aca="false">IF(E1058="","",EOMONTH(E1058,0))</f>
        <v/>
      </c>
      <c r="O1058" s="32" t="str">
        <f aca="false">IF(E1058="","",EOMONTH(E1058,0)+Parameter!$B$5)</f>
        <v/>
      </c>
      <c r="P1058" s="32" t="str">
        <f aca="false">IF(E1058="","",EOMONTH(E1058,Parameter!$B$4))</f>
        <v/>
      </c>
      <c r="Q1058" s="33" t="str">
        <f aca="false">IF(OR(E1058="",L1058&lt;&gt;""),"",P1058-Parameter!$B$9)</f>
        <v/>
      </c>
      <c r="R1058" s="34" t="str">
        <f aca="false">IF(OR(G1058="",G1058=0,H1058=""),"",H1058/G1058)</f>
        <v/>
      </c>
      <c r="S1058" s="35" t="str">
        <f aca="false">IF(C1058="","",IFERROR(INDEX('Validasi Vendor'!$J$5:$J$505,MATCH(C1058,'Validasi Vendor'!$C$5:$C$505,0)),"Belum terdaftar"))</f>
        <v/>
      </c>
      <c r="T1058" s="35" t="str">
        <f aca="false">IF(E1058="","",IF(L1058&lt;&gt;"",IF(EOMONTH(L1058,0)&gt;P1058,"Dikreditkan lewat batas: periksa","Sudah dikreditkan"),IF(S1058&lt;&gt;"Boleh diproses","Titik 1: periksa status vendor",IF(OR(I1058&lt;&gt;"Cocok",J1058&lt;&gt;"Valid"),"Titik 3: faktur bermasalah",IF(K1058="Ya","Titik 2: periksa pembebanan biaya",IF(Q1058&lt;0,"Titik 2: lewat batas kredit",IF(Q1058&lt;=Parameter!$B$6,"Titik 2: segera kreditkan","Siap dikreditkan")))))))</f>
        <v/>
      </c>
    </row>
    <row r="1059" customFormat="false" ht="15" hidden="false" customHeight="false" outlineLevel="0" collapsed="false">
      <c r="A1059" s="27"/>
      <c r="B1059" s="27"/>
      <c r="C1059" s="28"/>
      <c r="D1059" s="28"/>
      <c r="E1059" s="29"/>
      <c r="F1059" s="27"/>
      <c r="G1059" s="30"/>
      <c r="H1059" s="30"/>
      <c r="I1059" s="27"/>
      <c r="J1059" s="27"/>
      <c r="K1059" s="27"/>
      <c r="L1059" s="29"/>
      <c r="M1059" s="27"/>
      <c r="N1059" s="31" t="str">
        <f aca="false">IF(E1059="","",EOMONTH(E1059,0))</f>
        <v/>
      </c>
      <c r="O1059" s="32" t="str">
        <f aca="false">IF(E1059="","",EOMONTH(E1059,0)+Parameter!$B$5)</f>
        <v/>
      </c>
      <c r="P1059" s="32" t="str">
        <f aca="false">IF(E1059="","",EOMONTH(E1059,Parameter!$B$4))</f>
        <v/>
      </c>
      <c r="Q1059" s="33" t="str">
        <f aca="false">IF(OR(E1059="",L1059&lt;&gt;""),"",P1059-Parameter!$B$9)</f>
        <v/>
      </c>
      <c r="R1059" s="34" t="str">
        <f aca="false">IF(OR(G1059="",G1059=0,H1059=""),"",H1059/G1059)</f>
        <v/>
      </c>
      <c r="S1059" s="35" t="str">
        <f aca="false">IF(C1059="","",IFERROR(INDEX('Validasi Vendor'!$J$5:$J$505,MATCH(C1059,'Validasi Vendor'!$C$5:$C$505,0)),"Belum terdaftar"))</f>
        <v/>
      </c>
      <c r="T1059" s="35" t="str">
        <f aca="false">IF(E1059="","",IF(L1059&lt;&gt;"",IF(EOMONTH(L1059,0)&gt;P1059,"Dikreditkan lewat batas: periksa","Sudah dikreditkan"),IF(S1059&lt;&gt;"Boleh diproses","Titik 1: periksa status vendor",IF(OR(I1059&lt;&gt;"Cocok",J1059&lt;&gt;"Valid"),"Titik 3: faktur bermasalah",IF(K1059="Ya","Titik 2: periksa pembebanan biaya",IF(Q1059&lt;0,"Titik 2: lewat batas kredit",IF(Q1059&lt;=Parameter!$B$6,"Titik 2: segera kreditkan","Siap dikreditkan")))))))</f>
        <v/>
      </c>
    </row>
    <row r="1060" customFormat="false" ht="15" hidden="false" customHeight="false" outlineLevel="0" collapsed="false">
      <c r="A1060" s="27"/>
      <c r="B1060" s="27"/>
      <c r="C1060" s="28"/>
      <c r="D1060" s="28"/>
      <c r="E1060" s="29"/>
      <c r="F1060" s="27"/>
      <c r="G1060" s="30"/>
      <c r="H1060" s="30"/>
      <c r="I1060" s="27"/>
      <c r="J1060" s="27"/>
      <c r="K1060" s="27"/>
      <c r="L1060" s="29"/>
      <c r="M1060" s="27"/>
      <c r="N1060" s="31" t="str">
        <f aca="false">IF(E1060="","",EOMONTH(E1060,0))</f>
        <v/>
      </c>
      <c r="O1060" s="32" t="str">
        <f aca="false">IF(E1060="","",EOMONTH(E1060,0)+Parameter!$B$5)</f>
        <v/>
      </c>
      <c r="P1060" s="32" t="str">
        <f aca="false">IF(E1060="","",EOMONTH(E1060,Parameter!$B$4))</f>
        <v/>
      </c>
      <c r="Q1060" s="33" t="str">
        <f aca="false">IF(OR(E1060="",L1060&lt;&gt;""),"",P1060-Parameter!$B$9)</f>
        <v/>
      </c>
      <c r="R1060" s="34" t="str">
        <f aca="false">IF(OR(G1060="",G1060=0,H1060=""),"",H1060/G1060)</f>
        <v/>
      </c>
      <c r="S1060" s="35" t="str">
        <f aca="false">IF(C1060="","",IFERROR(INDEX('Validasi Vendor'!$J$5:$J$505,MATCH(C1060,'Validasi Vendor'!$C$5:$C$505,0)),"Belum terdaftar"))</f>
        <v/>
      </c>
      <c r="T1060" s="35" t="str">
        <f aca="false">IF(E1060="","",IF(L1060&lt;&gt;"",IF(EOMONTH(L1060,0)&gt;P1060,"Dikreditkan lewat batas: periksa","Sudah dikreditkan"),IF(S1060&lt;&gt;"Boleh diproses","Titik 1: periksa status vendor",IF(OR(I1060&lt;&gt;"Cocok",J1060&lt;&gt;"Valid"),"Titik 3: faktur bermasalah",IF(K1060="Ya","Titik 2: periksa pembebanan biaya",IF(Q1060&lt;0,"Titik 2: lewat batas kredit",IF(Q1060&lt;=Parameter!$B$6,"Titik 2: segera kreditkan","Siap dikreditkan")))))))</f>
        <v/>
      </c>
    </row>
    <row r="1061" customFormat="false" ht="15" hidden="false" customHeight="false" outlineLevel="0" collapsed="false">
      <c r="A1061" s="27"/>
      <c r="B1061" s="27"/>
      <c r="C1061" s="28"/>
      <c r="D1061" s="28"/>
      <c r="E1061" s="29"/>
      <c r="F1061" s="27"/>
      <c r="G1061" s="30"/>
      <c r="H1061" s="30"/>
      <c r="I1061" s="27"/>
      <c r="J1061" s="27"/>
      <c r="K1061" s="27"/>
      <c r="L1061" s="29"/>
      <c r="M1061" s="27"/>
      <c r="N1061" s="31" t="str">
        <f aca="false">IF(E1061="","",EOMONTH(E1061,0))</f>
        <v/>
      </c>
      <c r="O1061" s="32" t="str">
        <f aca="false">IF(E1061="","",EOMONTH(E1061,0)+Parameter!$B$5)</f>
        <v/>
      </c>
      <c r="P1061" s="32" t="str">
        <f aca="false">IF(E1061="","",EOMONTH(E1061,Parameter!$B$4))</f>
        <v/>
      </c>
      <c r="Q1061" s="33" t="str">
        <f aca="false">IF(OR(E1061="",L1061&lt;&gt;""),"",P1061-Parameter!$B$9)</f>
        <v/>
      </c>
      <c r="R1061" s="34" t="str">
        <f aca="false">IF(OR(G1061="",G1061=0,H1061=""),"",H1061/G1061)</f>
        <v/>
      </c>
      <c r="S1061" s="35" t="str">
        <f aca="false">IF(C1061="","",IFERROR(INDEX('Validasi Vendor'!$J$5:$J$505,MATCH(C1061,'Validasi Vendor'!$C$5:$C$505,0)),"Belum terdaftar"))</f>
        <v/>
      </c>
      <c r="T1061" s="35" t="str">
        <f aca="false">IF(E1061="","",IF(L1061&lt;&gt;"",IF(EOMONTH(L1061,0)&gt;P1061,"Dikreditkan lewat batas: periksa","Sudah dikreditkan"),IF(S1061&lt;&gt;"Boleh diproses","Titik 1: periksa status vendor",IF(OR(I1061&lt;&gt;"Cocok",J1061&lt;&gt;"Valid"),"Titik 3: faktur bermasalah",IF(K1061="Ya","Titik 2: periksa pembebanan biaya",IF(Q1061&lt;0,"Titik 2: lewat batas kredit",IF(Q1061&lt;=Parameter!$B$6,"Titik 2: segera kreditkan","Siap dikreditkan")))))))</f>
        <v/>
      </c>
    </row>
    <row r="1062" customFormat="false" ht="15" hidden="false" customHeight="false" outlineLevel="0" collapsed="false">
      <c r="A1062" s="27"/>
      <c r="B1062" s="27"/>
      <c r="C1062" s="28"/>
      <c r="D1062" s="28"/>
      <c r="E1062" s="29"/>
      <c r="F1062" s="27"/>
      <c r="G1062" s="30"/>
      <c r="H1062" s="30"/>
      <c r="I1062" s="27"/>
      <c r="J1062" s="27"/>
      <c r="K1062" s="27"/>
      <c r="L1062" s="29"/>
      <c r="M1062" s="27"/>
      <c r="N1062" s="31" t="str">
        <f aca="false">IF(E1062="","",EOMONTH(E1062,0))</f>
        <v/>
      </c>
      <c r="O1062" s="32" t="str">
        <f aca="false">IF(E1062="","",EOMONTH(E1062,0)+Parameter!$B$5)</f>
        <v/>
      </c>
      <c r="P1062" s="32" t="str">
        <f aca="false">IF(E1062="","",EOMONTH(E1062,Parameter!$B$4))</f>
        <v/>
      </c>
      <c r="Q1062" s="33" t="str">
        <f aca="false">IF(OR(E1062="",L1062&lt;&gt;""),"",P1062-Parameter!$B$9)</f>
        <v/>
      </c>
      <c r="R1062" s="34" t="str">
        <f aca="false">IF(OR(G1062="",G1062=0,H1062=""),"",H1062/G1062)</f>
        <v/>
      </c>
      <c r="S1062" s="35" t="str">
        <f aca="false">IF(C1062="","",IFERROR(INDEX('Validasi Vendor'!$J$5:$J$505,MATCH(C1062,'Validasi Vendor'!$C$5:$C$505,0)),"Belum terdaftar"))</f>
        <v/>
      </c>
      <c r="T1062" s="35" t="str">
        <f aca="false">IF(E1062="","",IF(L1062&lt;&gt;"",IF(EOMONTH(L1062,0)&gt;P1062,"Dikreditkan lewat batas: periksa","Sudah dikreditkan"),IF(S1062&lt;&gt;"Boleh diproses","Titik 1: periksa status vendor",IF(OR(I1062&lt;&gt;"Cocok",J1062&lt;&gt;"Valid"),"Titik 3: faktur bermasalah",IF(K1062="Ya","Titik 2: periksa pembebanan biaya",IF(Q1062&lt;0,"Titik 2: lewat batas kredit",IF(Q1062&lt;=Parameter!$B$6,"Titik 2: segera kreditkan","Siap dikreditkan")))))))</f>
        <v/>
      </c>
    </row>
    <row r="1063" customFormat="false" ht="15" hidden="false" customHeight="false" outlineLevel="0" collapsed="false">
      <c r="A1063" s="27"/>
      <c r="B1063" s="27"/>
      <c r="C1063" s="28"/>
      <c r="D1063" s="28"/>
      <c r="E1063" s="29"/>
      <c r="F1063" s="27"/>
      <c r="G1063" s="30"/>
      <c r="H1063" s="30"/>
      <c r="I1063" s="27"/>
      <c r="J1063" s="27"/>
      <c r="K1063" s="27"/>
      <c r="L1063" s="29"/>
      <c r="M1063" s="27"/>
      <c r="N1063" s="31" t="str">
        <f aca="false">IF(E1063="","",EOMONTH(E1063,0))</f>
        <v/>
      </c>
      <c r="O1063" s="32" t="str">
        <f aca="false">IF(E1063="","",EOMONTH(E1063,0)+Parameter!$B$5)</f>
        <v/>
      </c>
      <c r="P1063" s="32" t="str">
        <f aca="false">IF(E1063="","",EOMONTH(E1063,Parameter!$B$4))</f>
        <v/>
      </c>
      <c r="Q1063" s="33" t="str">
        <f aca="false">IF(OR(E1063="",L1063&lt;&gt;""),"",P1063-Parameter!$B$9)</f>
        <v/>
      </c>
      <c r="R1063" s="34" t="str">
        <f aca="false">IF(OR(G1063="",G1063=0,H1063=""),"",H1063/G1063)</f>
        <v/>
      </c>
      <c r="S1063" s="35" t="str">
        <f aca="false">IF(C1063="","",IFERROR(INDEX('Validasi Vendor'!$J$5:$J$505,MATCH(C1063,'Validasi Vendor'!$C$5:$C$505,0)),"Belum terdaftar"))</f>
        <v/>
      </c>
      <c r="T1063" s="35" t="str">
        <f aca="false">IF(E1063="","",IF(L1063&lt;&gt;"",IF(EOMONTH(L1063,0)&gt;P1063,"Dikreditkan lewat batas: periksa","Sudah dikreditkan"),IF(S1063&lt;&gt;"Boleh diproses","Titik 1: periksa status vendor",IF(OR(I1063&lt;&gt;"Cocok",J1063&lt;&gt;"Valid"),"Titik 3: faktur bermasalah",IF(K1063="Ya","Titik 2: periksa pembebanan biaya",IF(Q1063&lt;0,"Titik 2: lewat batas kredit",IF(Q1063&lt;=Parameter!$B$6,"Titik 2: segera kreditkan","Siap dikreditkan")))))))</f>
        <v/>
      </c>
    </row>
    <row r="1064" customFormat="false" ht="15" hidden="false" customHeight="false" outlineLevel="0" collapsed="false">
      <c r="A1064" s="27"/>
      <c r="B1064" s="27"/>
      <c r="C1064" s="28"/>
      <c r="D1064" s="28"/>
      <c r="E1064" s="29"/>
      <c r="F1064" s="27"/>
      <c r="G1064" s="30"/>
      <c r="H1064" s="30"/>
      <c r="I1064" s="27"/>
      <c r="J1064" s="27"/>
      <c r="K1064" s="27"/>
      <c r="L1064" s="29"/>
      <c r="M1064" s="27"/>
      <c r="N1064" s="31" t="str">
        <f aca="false">IF(E1064="","",EOMONTH(E1064,0))</f>
        <v/>
      </c>
      <c r="O1064" s="32" t="str">
        <f aca="false">IF(E1064="","",EOMONTH(E1064,0)+Parameter!$B$5)</f>
        <v/>
      </c>
      <c r="P1064" s="32" t="str">
        <f aca="false">IF(E1064="","",EOMONTH(E1064,Parameter!$B$4))</f>
        <v/>
      </c>
      <c r="Q1064" s="33" t="str">
        <f aca="false">IF(OR(E1064="",L1064&lt;&gt;""),"",P1064-Parameter!$B$9)</f>
        <v/>
      </c>
      <c r="R1064" s="34" t="str">
        <f aca="false">IF(OR(G1064="",G1064=0,H1064=""),"",H1064/G1064)</f>
        <v/>
      </c>
      <c r="S1064" s="35" t="str">
        <f aca="false">IF(C1064="","",IFERROR(INDEX('Validasi Vendor'!$J$5:$J$505,MATCH(C1064,'Validasi Vendor'!$C$5:$C$505,0)),"Belum terdaftar"))</f>
        <v/>
      </c>
      <c r="T1064" s="35" t="str">
        <f aca="false">IF(E1064="","",IF(L1064&lt;&gt;"",IF(EOMONTH(L1064,0)&gt;P1064,"Dikreditkan lewat batas: periksa","Sudah dikreditkan"),IF(S1064&lt;&gt;"Boleh diproses","Titik 1: periksa status vendor",IF(OR(I1064&lt;&gt;"Cocok",J1064&lt;&gt;"Valid"),"Titik 3: faktur bermasalah",IF(K1064="Ya","Titik 2: periksa pembebanan biaya",IF(Q1064&lt;0,"Titik 2: lewat batas kredit",IF(Q1064&lt;=Parameter!$B$6,"Titik 2: segera kreditkan","Siap dikreditkan")))))))</f>
        <v/>
      </c>
    </row>
    <row r="1065" customFormat="false" ht="15" hidden="false" customHeight="false" outlineLevel="0" collapsed="false">
      <c r="A1065" s="27"/>
      <c r="B1065" s="27"/>
      <c r="C1065" s="28"/>
      <c r="D1065" s="28"/>
      <c r="E1065" s="29"/>
      <c r="F1065" s="27"/>
      <c r="G1065" s="30"/>
      <c r="H1065" s="30"/>
      <c r="I1065" s="27"/>
      <c r="J1065" s="27"/>
      <c r="K1065" s="27"/>
      <c r="L1065" s="29"/>
      <c r="M1065" s="27"/>
      <c r="N1065" s="31" t="str">
        <f aca="false">IF(E1065="","",EOMONTH(E1065,0))</f>
        <v/>
      </c>
      <c r="O1065" s="32" t="str">
        <f aca="false">IF(E1065="","",EOMONTH(E1065,0)+Parameter!$B$5)</f>
        <v/>
      </c>
      <c r="P1065" s="32" t="str">
        <f aca="false">IF(E1065="","",EOMONTH(E1065,Parameter!$B$4))</f>
        <v/>
      </c>
      <c r="Q1065" s="33" t="str">
        <f aca="false">IF(OR(E1065="",L1065&lt;&gt;""),"",P1065-Parameter!$B$9)</f>
        <v/>
      </c>
      <c r="R1065" s="34" t="str">
        <f aca="false">IF(OR(G1065="",G1065=0,H1065=""),"",H1065/G1065)</f>
        <v/>
      </c>
      <c r="S1065" s="35" t="str">
        <f aca="false">IF(C1065="","",IFERROR(INDEX('Validasi Vendor'!$J$5:$J$505,MATCH(C1065,'Validasi Vendor'!$C$5:$C$505,0)),"Belum terdaftar"))</f>
        <v/>
      </c>
      <c r="T1065" s="35" t="str">
        <f aca="false">IF(E1065="","",IF(L1065&lt;&gt;"",IF(EOMONTH(L1065,0)&gt;P1065,"Dikreditkan lewat batas: periksa","Sudah dikreditkan"),IF(S1065&lt;&gt;"Boleh diproses","Titik 1: periksa status vendor",IF(OR(I1065&lt;&gt;"Cocok",J1065&lt;&gt;"Valid"),"Titik 3: faktur bermasalah",IF(K1065="Ya","Titik 2: periksa pembebanan biaya",IF(Q1065&lt;0,"Titik 2: lewat batas kredit",IF(Q1065&lt;=Parameter!$B$6,"Titik 2: segera kreditkan","Siap dikreditkan")))))))</f>
        <v/>
      </c>
    </row>
    <row r="1066" customFormat="false" ht="15" hidden="false" customHeight="false" outlineLevel="0" collapsed="false">
      <c r="A1066" s="27"/>
      <c r="B1066" s="27"/>
      <c r="C1066" s="28"/>
      <c r="D1066" s="28"/>
      <c r="E1066" s="29"/>
      <c r="F1066" s="27"/>
      <c r="G1066" s="30"/>
      <c r="H1066" s="30"/>
      <c r="I1066" s="27"/>
      <c r="J1066" s="27"/>
      <c r="K1066" s="27"/>
      <c r="L1066" s="29"/>
      <c r="M1066" s="27"/>
      <c r="N1066" s="31" t="str">
        <f aca="false">IF(E1066="","",EOMONTH(E1066,0))</f>
        <v/>
      </c>
      <c r="O1066" s="32" t="str">
        <f aca="false">IF(E1066="","",EOMONTH(E1066,0)+Parameter!$B$5)</f>
        <v/>
      </c>
      <c r="P1066" s="32" t="str">
        <f aca="false">IF(E1066="","",EOMONTH(E1066,Parameter!$B$4))</f>
        <v/>
      </c>
      <c r="Q1066" s="33" t="str">
        <f aca="false">IF(OR(E1066="",L1066&lt;&gt;""),"",P1066-Parameter!$B$9)</f>
        <v/>
      </c>
      <c r="R1066" s="34" t="str">
        <f aca="false">IF(OR(G1066="",G1066=0,H1066=""),"",H1066/G1066)</f>
        <v/>
      </c>
      <c r="S1066" s="35" t="str">
        <f aca="false">IF(C1066="","",IFERROR(INDEX('Validasi Vendor'!$J$5:$J$505,MATCH(C1066,'Validasi Vendor'!$C$5:$C$505,0)),"Belum terdaftar"))</f>
        <v/>
      </c>
      <c r="T1066" s="35" t="str">
        <f aca="false">IF(E1066="","",IF(L1066&lt;&gt;"",IF(EOMONTH(L1066,0)&gt;P1066,"Dikreditkan lewat batas: periksa","Sudah dikreditkan"),IF(S1066&lt;&gt;"Boleh diproses","Titik 1: periksa status vendor",IF(OR(I1066&lt;&gt;"Cocok",J1066&lt;&gt;"Valid"),"Titik 3: faktur bermasalah",IF(K1066="Ya","Titik 2: periksa pembebanan biaya",IF(Q1066&lt;0,"Titik 2: lewat batas kredit",IF(Q1066&lt;=Parameter!$B$6,"Titik 2: segera kreditkan","Siap dikreditkan")))))))</f>
        <v/>
      </c>
    </row>
    <row r="1067" customFormat="false" ht="15" hidden="false" customHeight="false" outlineLevel="0" collapsed="false">
      <c r="A1067" s="27"/>
      <c r="B1067" s="27"/>
      <c r="C1067" s="28"/>
      <c r="D1067" s="28"/>
      <c r="E1067" s="29"/>
      <c r="F1067" s="27"/>
      <c r="G1067" s="30"/>
      <c r="H1067" s="30"/>
      <c r="I1067" s="27"/>
      <c r="J1067" s="27"/>
      <c r="K1067" s="27"/>
      <c r="L1067" s="29"/>
      <c r="M1067" s="27"/>
      <c r="N1067" s="31" t="str">
        <f aca="false">IF(E1067="","",EOMONTH(E1067,0))</f>
        <v/>
      </c>
      <c r="O1067" s="32" t="str">
        <f aca="false">IF(E1067="","",EOMONTH(E1067,0)+Parameter!$B$5)</f>
        <v/>
      </c>
      <c r="P1067" s="32" t="str">
        <f aca="false">IF(E1067="","",EOMONTH(E1067,Parameter!$B$4))</f>
        <v/>
      </c>
      <c r="Q1067" s="33" t="str">
        <f aca="false">IF(OR(E1067="",L1067&lt;&gt;""),"",P1067-Parameter!$B$9)</f>
        <v/>
      </c>
      <c r="R1067" s="34" t="str">
        <f aca="false">IF(OR(G1067="",G1067=0,H1067=""),"",H1067/G1067)</f>
        <v/>
      </c>
      <c r="S1067" s="35" t="str">
        <f aca="false">IF(C1067="","",IFERROR(INDEX('Validasi Vendor'!$J$5:$J$505,MATCH(C1067,'Validasi Vendor'!$C$5:$C$505,0)),"Belum terdaftar"))</f>
        <v/>
      </c>
      <c r="T1067" s="35" t="str">
        <f aca="false">IF(E1067="","",IF(L1067&lt;&gt;"",IF(EOMONTH(L1067,0)&gt;P1067,"Dikreditkan lewat batas: periksa","Sudah dikreditkan"),IF(S1067&lt;&gt;"Boleh diproses","Titik 1: periksa status vendor",IF(OR(I1067&lt;&gt;"Cocok",J1067&lt;&gt;"Valid"),"Titik 3: faktur bermasalah",IF(K1067="Ya","Titik 2: periksa pembebanan biaya",IF(Q1067&lt;0,"Titik 2: lewat batas kredit",IF(Q1067&lt;=Parameter!$B$6,"Titik 2: segera kreditkan","Siap dikreditkan")))))))</f>
        <v/>
      </c>
    </row>
    <row r="1068" customFormat="false" ht="15" hidden="false" customHeight="false" outlineLevel="0" collapsed="false">
      <c r="A1068" s="27"/>
      <c r="B1068" s="27"/>
      <c r="C1068" s="28"/>
      <c r="D1068" s="28"/>
      <c r="E1068" s="29"/>
      <c r="F1068" s="27"/>
      <c r="G1068" s="30"/>
      <c r="H1068" s="30"/>
      <c r="I1068" s="27"/>
      <c r="J1068" s="27"/>
      <c r="K1068" s="27"/>
      <c r="L1068" s="29"/>
      <c r="M1068" s="27"/>
      <c r="N1068" s="31" t="str">
        <f aca="false">IF(E1068="","",EOMONTH(E1068,0))</f>
        <v/>
      </c>
      <c r="O1068" s="32" t="str">
        <f aca="false">IF(E1068="","",EOMONTH(E1068,0)+Parameter!$B$5)</f>
        <v/>
      </c>
      <c r="P1068" s="32" t="str">
        <f aca="false">IF(E1068="","",EOMONTH(E1068,Parameter!$B$4))</f>
        <v/>
      </c>
      <c r="Q1068" s="33" t="str">
        <f aca="false">IF(OR(E1068="",L1068&lt;&gt;""),"",P1068-Parameter!$B$9)</f>
        <v/>
      </c>
      <c r="R1068" s="34" t="str">
        <f aca="false">IF(OR(G1068="",G1068=0,H1068=""),"",H1068/G1068)</f>
        <v/>
      </c>
      <c r="S1068" s="35" t="str">
        <f aca="false">IF(C1068="","",IFERROR(INDEX('Validasi Vendor'!$J$5:$J$505,MATCH(C1068,'Validasi Vendor'!$C$5:$C$505,0)),"Belum terdaftar"))</f>
        <v/>
      </c>
      <c r="T1068" s="35" t="str">
        <f aca="false">IF(E1068="","",IF(L1068&lt;&gt;"",IF(EOMONTH(L1068,0)&gt;P1068,"Dikreditkan lewat batas: periksa","Sudah dikreditkan"),IF(S1068&lt;&gt;"Boleh diproses","Titik 1: periksa status vendor",IF(OR(I1068&lt;&gt;"Cocok",J1068&lt;&gt;"Valid"),"Titik 3: faktur bermasalah",IF(K1068="Ya","Titik 2: periksa pembebanan biaya",IF(Q1068&lt;0,"Titik 2: lewat batas kredit",IF(Q1068&lt;=Parameter!$B$6,"Titik 2: segera kreditkan","Siap dikreditkan")))))))</f>
        <v/>
      </c>
    </row>
    <row r="1069" customFormat="false" ht="15" hidden="false" customHeight="false" outlineLevel="0" collapsed="false">
      <c r="A1069" s="27"/>
      <c r="B1069" s="27"/>
      <c r="C1069" s="28"/>
      <c r="D1069" s="28"/>
      <c r="E1069" s="29"/>
      <c r="F1069" s="27"/>
      <c r="G1069" s="30"/>
      <c r="H1069" s="30"/>
      <c r="I1069" s="27"/>
      <c r="J1069" s="27"/>
      <c r="K1069" s="27"/>
      <c r="L1069" s="29"/>
      <c r="M1069" s="27"/>
      <c r="N1069" s="31" t="str">
        <f aca="false">IF(E1069="","",EOMONTH(E1069,0))</f>
        <v/>
      </c>
      <c r="O1069" s="32" t="str">
        <f aca="false">IF(E1069="","",EOMONTH(E1069,0)+Parameter!$B$5)</f>
        <v/>
      </c>
      <c r="P1069" s="32" t="str">
        <f aca="false">IF(E1069="","",EOMONTH(E1069,Parameter!$B$4))</f>
        <v/>
      </c>
      <c r="Q1069" s="33" t="str">
        <f aca="false">IF(OR(E1069="",L1069&lt;&gt;""),"",P1069-Parameter!$B$9)</f>
        <v/>
      </c>
      <c r="R1069" s="34" t="str">
        <f aca="false">IF(OR(G1069="",G1069=0,H1069=""),"",H1069/G1069)</f>
        <v/>
      </c>
      <c r="S1069" s="35" t="str">
        <f aca="false">IF(C1069="","",IFERROR(INDEX('Validasi Vendor'!$J$5:$J$505,MATCH(C1069,'Validasi Vendor'!$C$5:$C$505,0)),"Belum terdaftar"))</f>
        <v/>
      </c>
      <c r="T1069" s="35" t="str">
        <f aca="false">IF(E1069="","",IF(L1069&lt;&gt;"",IF(EOMONTH(L1069,0)&gt;P1069,"Dikreditkan lewat batas: periksa","Sudah dikreditkan"),IF(S1069&lt;&gt;"Boleh diproses","Titik 1: periksa status vendor",IF(OR(I1069&lt;&gt;"Cocok",J1069&lt;&gt;"Valid"),"Titik 3: faktur bermasalah",IF(K1069="Ya","Titik 2: periksa pembebanan biaya",IF(Q1069&lt;0,"Titik 2: lewat batas kredit",IF(Q1069&lt;=Parameter!$B$6,"Titik 2: segera kreditkan","Siap dikreditkan")))))))</f>
        <v/>
      </c>
    </row>
    <row r="1070" customFormat="false" ht="15" hidden="false" customHeight="false" outlineLevel="0" collapsed="false">
      <c r="A1070" s="27"/>
      <c r="B1070" s="27"/>
      <c r="C1070" s="28"/>
      <c r="D1070" s="28"/>
      <c r="E1070" s="29"/>
      <c r="F1070" s="27"/>
      <c r="G1070" s="30"/>
      <c r="H1070" s="30"/>
      <c r="I1070" s="27"/>
      <c r="J1070" s="27"/>
      <c r="K1070" s="27"/>
      <c r="L1070" s="29"/>
      <c r="M1070" s="27"/>
      <c r="N1070" s="31" t="str">
        <f aca="false">IF(E1070="","",EOMONTH(E1070,0))</f>
        <v/>
      </c>
      <c r="O1070" s="32" t="str">
        <f aca="false">IF(E1070="","",EOMONTH(E1070,0)+Parameter!$B$5)</f>
        <v/>
      </c>
      <c r="P1070" s="32" t="str">
        <f aca="false">IF(E1070="","",EOMONTH(E1070,Parameter!$B$4))</f>
        <v/>
      </c>
      <c r="Q1070" s="33" t="str">
        <f aca="false">IF(OR(E1070="",L1070&lt;&gt;""),"",P1070-Parameter!$B$9)</f>
        <v/>
      </c>
      <c r="R1070" s="34" t="str">
        <f aca="false">IF(OR(G1070="",G1070=0,H1070=""),"",H1070/G1070)</f>
        <v/>
      </c>
      <c r="S1070" s="35" t="str">
        <f aca="false">IF(C1070="","",IFERROR(INDEX('Validasi Vendor'!$J$5:$J$505,MATCH(C1070,'Validasi Vendor'!$C$5:$C$505,0)),"Belum terdaftar"))</f>
        <v/>
      </c>
      <c r="T1070" s="35" t="str">
        <f aca="false">IF(E1070="","",IF(L1070&lt;&gt;"",IF(EOMONTH(L1070,0)&gt;P1070,"Dikreditkan lewat batas: periksa","Sudah dikreditkan"),IF(S1070&lt;&gt;"Boleh diproses","Titik 1: periksa status vendor",IF(OR(I1070&lt;&gt;"Cocok",J1070&lt;&gt;"Valid"),"Titik 3: faktur bermasalah",IF(K1070="Ya","Titik 2: periksa pembebanan biaya",IF(Q1070&lt;0,"Titik 2: lewat batas kredit",IF(Q1070&lt;=Parameter!$B$6,"Titik 2: segera kreditkan","Siap dikreditkan")))))))</f>
        <v/>
      </c>
    </row>
    <row r="1071" customFormat="false" ht="15" hidden="false" customHeight="false" outlineLevel="0" collapsed="false">
      <c r="A1071" s="27"/>
      <c r="B1071" s="27"/>
      <c r="C1071" s="28"/>
      <c r="D1071" s="28"/>
      <c r="E1071" s="29"/>
      <c r="F1071" s="27"/>
      <c r="G1071" s="30"/>
      <c r="H1071" s="30"/>
      <c r="I1071" s="27"/>
      <c r="J1071" s="27"/>
      <c r="K1071" s="27"/>
      <c r="L1071" s="29"/>
      <c r="M1071" s="27"/>
      <c r="N1071" s="31" t="str">
        <f aca="false">IF(E1071="","",EOMONTH(E1071,0))</f>
        <v/>
      </c>
      <c r="O1071" s="32" t="str">
        <f aca="false">IF(E1071="","",EOMONTH(E1071,0)+Parameter!$B$5)</f>
        <v/>
      </c>
      <c r="P1071" s="32" t="str">
        <f aca="false">IF(E1071="","",EOMONTH(E1071,Parameter!$B$4))</f>
        <v/>
      </c>
      <c r="Q1071" s="33" t="str">
        <f aca="false">IF(OR(E1071="",L1071&lt;&gt;""),"",P1071-Parameter!$B$9)</f>
        <v/>
      </c>
      <c r="R1071" s="34" t="str">
        <f aca="false">IF(OR(G1071="",G1071=0,H1071=""),"",H1071/G1071)</f>
        <v/>
      </c>
      <c r="S1071" s="35" t="str">
        <f aca="false">IF(C1071="","",IFERROR(INDEX('Validasi Vendor'!$J$5:$J$505,MATCH(C1071,'Validasi Vendor'!$C$5:$C$505,0)),"Belum terdaftar"))</f>
        <v/>
      </c>
      <c r="T1071" s="35" t="str">
        <f aca="false">IF(E1071="","",IF(L1071&lt;&gt;"",IF(EOMONTH(L1071,0)&gt;P1071,"Dikreditkan lewat batas: periksa","Sudah dikreditkan"),IF(S1071&lt;&gt;"Boleh diproses","Titik 1: periksa status vendor",IF(OR(I1071&lt;&gt;"Cocok",J1071&lt;&gt;"Valid"),"Titik 3: faktur bermasalah",IF(K1071="Ya","Titik 2: periksa pembebanan biaya",IF(Q1071&lt;0,"Titik 2: lewat batas kredit",IF(Q1071&lt;=Parameter!$B$6,"Titik 2: segera kreditkan","Siap dikreditkan")))))))</f>
        <v/>
      </c>
    </row>
    <row r="1072" customFormat="false" ht="15" hidden="false" customHeight="false" outlineLevel="0" collapsed="false">
      <c r="A1072" s="27"/>
      <c r="B1072" s="27"/>
      <c r="C1072" s="28"/>
      <c r="D1072" s="28"/>
      <c r="E1072" s="29"/>
      <c r="F1072" s="27"/>
      <c r="G1072" s="30"/>
      <c r="H1072" s="30"/>
      <c r="I1072" s="27"/>
      <c r="J1072" s="27"/>
      <c r="K1072" s="27"/>
      <c r="L1072" s="29"/>
      <c r="M1072" s="27"/>
      <c r="N1072" s="31" t="str">
        <f aca="false">IF(E1072="","",EOMONTH(E1072,0))</f>
        <v/>
      </c>
      <c r="O1072" s="32" t="str">
        <f aca="false">IF(E1072="","",EOMONTH(E1072,0)+Parameter!$B$5)</f>
        <v/>
      </c>
      <c r="P1072" s="32" t="str">
        <f aca="false">IF(E1072="","",EOMONTH(E1072,Parameter!$B$4))</f>
        <v/>
      </c>
      <c r="Q1072" s="33" t="str">
        <f aca="false">IF(OR(E1072="",L1072&lt;&gt;""),"",P1072-Parameter!$B$9)</f>
        <v/>
      </c>
      <c r="R1072" s="34" t="str">
        <f aca="false">IF(OR(G1072="",G1072=0,H1072=""),"",H1072/G1072)</f>
        <v/>
      </c>
      <c r="S1072" s="35" t="str">
        <f aca="false">IF(C1072="","",IFERROR(INDEX('Validasi Vendor'!$J$5:$J$505,MATCH(C1072,'Validasi Vendor'!$C$5:$C$505,0)),"Belum terdaftar"))</f>
        <v/>
      </c>
      <c r="T1072" s="35" t="str">
        <f aca="false">IF(E1072="","",IF(L1072&lt;&gt;"",IF(EOMONTH(L1072,0)&gt;P1072,"Dikreditkan lewat batas: periksa","Sudah dikreditkan"),IF(S1072&lt;&gt;"Boleh diproses","Titik 1: periksa status vendor",IF(OR(I1072&lt;&gt;"Cocok",J1072&lt;&gt;"Valid"),"Titik 3: faktur bermasalah",IF(K1072="Ya","Titik 2: periksa pembebanan biaya",IF(Q1072&lt;0,"Titik 2: lewat batas kredit",IF(Q1072&lt;=Parameter!$B$6,"Titik 2: segera kreditkan","Siap dikreditkan")))))))</f>
        <v/>
      </c>
    </row>
    <row r="1073" customFormat="false" ht="15" hidden="false" customHeight="false" outlineLevel="0" collapsed="false">
      <c r="A1073" s="27"/>
      <c r="B1073" s="27"/>
      <c r="C1073" s="28"/>
      <c r="D1073" s="28"/>
      <c r="E1073" s="29"/>
      <c r="F1073" s="27"/>
      <c r="G1073" s="30"/>
      <c r="H1073" s="30"/>
      <c r="I1073" s="27"/>
      <c r="J1073" s="27"/>
      <c r="K1073" s="27"/>
      <c r="L1073" s="29"/>
      <c r="M1073" s="27"/>
      <c r="N1073" s="31" t="str">
        <f aca="false">IF(E1073="","",EOMONTH(E1073,0))</f>
        <v/>
      </c>
      <c r="O1073" s="32" t="str">
        <f aca="false">IF(E1073="","",EOMONTH(E1073,0)+Parameter!$B$5)</f>
        <v/>
      </c>
      <c r="P1073" s="32" t="str">
        <f aca="false">IF(E1073="","",EOMONTH(E1073,Parameter!$B$4))</f>
        <v/>
      </c>
      <c r="Q1073" s="33" t="str">
        <f aca="false">IF(OR(E1073="",L1073&lt;&gt;""),"",P1073-Parameter!$B$9)</f>
        <v/>
      </c>
      <c r="R1073" s="34" t="str">
        <f aca="false">IF(OR(G1073="",G1073=0,H1073=""),"",H1073/G1073)</f>
        <v/>
      </c>
      <c r="S1073" s="35" t="str">
        <f aca="false">IF(C1073="","",IFERROR(INDEX('Validasi Vendor'!$J$5:$J$505,MATCH(C1073,'Validasi Vendor'!$C$5:$C$505,0)),"Belum terdaftar"))</f>
        <v/>
      </c>
      <c r="T1073" s="35" t="str">
        <f aca="false">IF(E1073="","",IF(L1073&lt;&gt;"",IF(EOMONTH(L1073,0)&gt;P1073,"Dikreditkan lewat batas: periksa","Sudah dikreditkan"),IF(S1073&lt;&gt;"Boleh diproses","Titik 1: periksa status vendor",IF(OR(I1073&lt;&gt;"Cocok",J1073&lt;&gt;"Valid"),"Titik 3: faktur bermasalah",IF(K1073="Ya","Titik 2: periksa pembebanan biaya",IF(Q1073&lt;0,"Titik 2: lewat batas kredit",IF(Q1073&lt;=Parameter!$B$6,"Titik 2: segera kreditkan","Siap dikreditkan")))))))</f>
        <v/>
      </c>
    </row>
    <row r="1074" customFormat="false" ht="15" hidden="false" customHeight="false" outlineLevel="0" collapsed="false">
      <c r="A1074" s="27"/>
      <c r="B1074" s="27"/>
      <c r="C1074" s="28"/>
      <c r="D1074" s="28"/>
      <c r="E1074" s="29"/>
      <c r="F1074" s="27"/>
      <c r="G1074" s="30"/>
      <c r="H1074" s="30"/>
      <c r="I1074" s="27"/>
      <c r="J1074" s="27"/>
      <c r="K1074" s="27"/>
      <c r="L1074" s="29"/>
      <c r="M1074" s="27"/>
      <c r="N1074" s="31" t="str">
        <f aca="false">IF(E1074="","",EOMONTH(E1074,0))</f>
        <v/>
      </c>
      <c r="O1074" s="32" t="str">
        <f aca="false">IF(E1074="","",EOMONTH(E1074,0)+Parameter!$B$5)</f>
        <v/>
      </c>
      <c r="P1074" s="32" t="str">
        <f aca="false">IF(E1074="","",EOMONTH(E1074,Parameter!$B$4))</f>
        <v/>
      </c>
      <c r="Q1074" s="33" t="str">
        <f aca="false">IF(OR(E1074="",L1074&lt;&gt;""),"",P1074-Parameter!$B$9)</f>
        <v/>
      </c>
      <c r="R1074" s="34" t="str">
        <f aca="false">IF(OR(G1074="",G1074=0,H1074=""),"",H1074/G1074)</f>
        <v/>
      </c>
      <c r="S1074" s="35" t="str">
        <f aca="false">IF(C1074="","",IFERROR(INDEX('Validasi Vendor'!$J$5:$J$505,MATCH(C1074,'Validasi Vendor'!$C$5:$C$505,0)),"Belum terdaftar"))</f>
        <v/>
      </c>
      <c r="T1074" s="35" t="str">
        <f aca="false">IF(E1074="","",IF(L1074&lt;&gt;"",IF(EOMONTH(L1074,0)&gt;P1074,"Dikreditkan lewat batas: periksa","Sudah dikreditkan"),IF(S1074&lt;&gt;"Boleh diproses","Titik 1: periksa status vendor",IF(OR(I1074&lt;&gt;"Cocok",J1074&lt;&gt;"Valid"),"Titik 3: faktur bermasalah",IF(K1074="Ya","Titik 2: periksa pembebanan biaya",IF(Q1074&lt;0,"Titik 2: lewat batas kredit",IF(Q1074&lt;=Parameter!$B$6,"Titik 2: segera kreditkan","Siap dikreditkan")))))))</f>
        <v/>
      </c>
    </row>
    <row r="1075" customFormat="false" ht="15" hidden="false" customHeight="false" outlineLevel="0" collapsed="false">
      <c r="A1075" s="27"/>
      <c r="B1075" s="27"/>
      <c r="C1075" s="28"/>
      <c r="D1075" s="28"/>
      <c r="E1075" s="29"/>
      <c r="F1075" s="27"/>
      <c r="G1075" s="30"/>
      <c r="H1075" s="30"/>
      <c r="I1075" s="27"/>
      <c r="J1075" s="27"/>
      <c r="K1075" s="27"/>
      <c r="L1075" s="29"/>
      <c r="M1075" s="27"/>
      <c r="N1075" s="31" t="str">
        <f aca="false">IF(E1075="","",EOMONTH(E1075,0))</f>
        <v/>
      </c>
      <c r="O1075" s="32" t="str">
        <f aca="false">IF(E1075="","",EOMONTH(E1075,0)+Parameter!$B$5)</f>
        <v/>
      </c>
      <c r="P1075" s="32" t="str">
        <f aca="false">IF(E1075="","",EOMONTH(E1075,Parameter!$B$4))</f>
        <v/>
      </c>
      <c r="Q1075" s="33" t="str">
        <f aca="false">IF(OR(E1075="",L1075&lt;&gt;""),"",P1075-Parameter!$B$9)</f>
        <v/>
      </c>
      <c r="R1075" s="34" t="str">
        <f aca="false">IF(OR(G1075="",G1075=0,H1075=""),"",H1075/G1075)</f>
        <v/>
      </c>
      <c r="S1075" s="35" t="str">
        <f aca="false">IF(C1075="","",IFERROR(INDEX('Validasi Vendor'!$J$5:$J$505,MATCH(C1075,'Validasi Vendor'!$C$5:$C$505,0)),"Belum terdaftar"))</f>
        <v/>
      </c>
      <c r="T1075" s="35" t="str">
        <f aca="false">IF(E1075="","",IF(L1075&lt;&gt;"",IF(EOMONTH(L1075,0)&gt;P1075,"Dikreditkan lewat batas: periksa","Sudah dikreditkan"),IF(S1075&lt;&gt;"Boleh diproses","Titik 1: periksa status vendor",IF(OR(I1075&lt;&gt;"Cocok",J1075&lt;&gt;"Valid"),"Titik 3: faktur bermasalah",IF(K1075="Ya","Titik 2: periksa pembebanan biaya",IF(Q1075&lt;0,"Titik 2: lewat batas kredit",IF(Q1075&lt;=Parameter!$B$6,"Titik 2: segera kreditkan","Siap dikreditkan")))))))</f>
        <v/>
      </c>
    </row>
    <row r="1076" customFormat="false" ht="15" hidden="false" customHeight="false" outlineLevel="0" collapsed="false">
      <c r="A1076" s="27"/>
      <c r="B1076" s="27"/>
      <c r="C1076" s="28"/>
      <c r="D1076" s="28"/>
      <c r="E1076" s="29"/>
      <c r="F1076" s="27"/>
      <c r="G1076" s="30"/>
      <c r="H1076" s="30"/>
      <c r="I1076" s="27"/>
      <c r="J1076" s="27"/>
      <c r="K1076" s="27"/>
      <c r="L1076" s="29"/>
      <c r="M1076" s="27"/>
      <c r="N1076" s="31" t="str">
        <f aca="false">IF(E1076="","",EOMONTH(E1076,0))</f>
        <v/>
      </c>
      <c r="O1076" s="32" t="str">
        <f aca="false">IF(E1076="","",EOMONTH(E1076,0)+Parameter!$B$5)</f>
        <v/>
      </c>
      <c r="P1076" s="32" t="str">
        <f aca="false">IF(E1076="","",EOMONTH(E1076,Parameter!$B$4))</f>
        <v/>
      </c>
      <c r="Q1076" s="33" t="str">
        <f aca="false">IF(OR(E1076="",L1076&lt;&gt;""),"",P1076-Parameter!$B$9)</f>
        <v/>
      </c>
      <c r="R1076" s="34" t="str">
        <f aca="false">IF(OR(G1076="",G1076=0,H1076=""),"",H1076/G1076)</f>
        <v/>
      </c>
      <c r="S1076" s="35" t="str">
        <f aca="false">IF(C1076="","",IFERROR(INDEX('Validasi Vendor'!$J$5:$J$505,MATCH(C1076,'Validasi Vendor'!$C$5:$C$505,0)),"Belum terdaftar"))</f>
        <v/>
      </c>
      <c r="T1076" s="35" t="str">
        <f aca="false">IF(E1076="","",IF(L1076&lt;&gt;"",IF(EOMONTH(L1076,0)&gt;P1076,"Dikreditkan lewat batas: periksa","Sudah dikreditkan"),IF(S1076&lt;&gt;"Boleh diproses","Titik 1: periksa status vendor",IF(OR(I1076&lt;&gt;"Cocok",J1076&lt;&gt;"Valid"),"Titik 3: faktur bermasalah",IF(K1076="Ya","Titik 2: periksa pembebanan biaya",IF(Q1076&lt;0,"Titik 2: lewat batas kredit",IF(Q1076&lt;=Parameter!$B$6,"Titik 2: segera kreditkan","Siap dikreditkan")))))))</f>
        <v/>
      </c>
    </row>
    <row r="1077" customFormat="false" ht="15" hidden="false" customHeight="false" outlineLevel="0" collapsed="false">
      <c r="A1077" s="27"/>
      <c r="B1077" s="27"/>
      <c r="C1077" s="28"/>
      <c r="D1077" s="28"/>
      <c r="E1077" s="29"/>
      <c r="F1077" s="27"/>
      <c r="G1077" s="30"/>
      <c r="H1077" s="30"/>
      <c r="I1077" s="27"/>
      <c r="J1077" s="27"/>
      <c r="K1077" s="27"/>
      <c r="L1077" s="29"/>
      <c r="M1077" s="27"/>
      <c r="N1077" s="31" t="str">
        <f aca="false">IF(E1077="","",EOMONTH(E1077,0))</f>
        <v/>
      </c>
      <c r="O1077" s="32" t="str">
        <f aca="false">IF(E1077="","",EOMONTH(E1077,0)+Parameter!$B$5)</f>
        <v/>
      </c>
      <c r="P1077" s="32" t="str">
        <f aca="false">IF(E1077="","",EOMONTH(E1077,Parameter!$B$4))</f>
        <v/>
      </c>
      <c r="Q1077" s="33" t="str">
        <f aca="false">IF(OR(E1077="",L1077&lt;&gt;""),"",P1077-Parameter!$B$9)</f>
        <v/>
      </c>
      <c r="R1077" s="34" t="str">
        <f aca="false">IF(OR(G1077="",G1077=0,H1077=""),"",H1077/G1077)</f>
        <v/>
      </c>
      <c r="S1077" s="35" t="str">
        <f aca="false">IF(C1077="","",IFERROR(INDEX('Validasi Vendor'!$J$5:$J$505,MATCH(C1077,'Validasi Vendor'!$C$5:$C$505,0)),"Belum terdaftar"))</f>
        <v/>
      </c>
      <c r="T1077" s="35" t="str">
        <f aca="false">IF(E1077="","",IF(L1077&lt;&gt;"",IF(EOMONTH(L1077,0)&gt;P1077,"Dikreditkan lewat batas: periksa","Sudah dikreditkan"),IF(S1077&lt;&gt;"Boleh diproses","Titik 1: periksa status vendor",IF(OR(I1077&lt;&gt;"Cocok",J1077&lt;&gt;"Valid"),"Titik 3: faktur bermasalah",IF(K1077="Ya","Titik 2: periksa pembebanan biaya",IF(Q1077&lt;0,"Titik 2: lewat batas kredit",IF(Q1077&lt;=Parameter!$B$6,"Titik 2: segera kreditkan","Siap dikreditkan")))))))</f>
        <v/>
      </c>
    </row>
    <row r="1078" customFormat="false" ht="15" hidden="false" customHeight="false" outlineLevel="0" collapsed="false">
      <c r="A1078" s="27"/>
      <c r="B1078" s="27"/>
      <c r="C1078" s="28"/>
      <c r="D1078" s="28"/>
      <c r="E1078" s="29"/>
      <c r="F1078" s="27"/>
      <c r="G1078" s="30"/>
      <c r="H1078" s="30"/>
      <c r="I1078" s="27"/>
      <c r="J1078" s="27"/>
      <c r="K1078" s="27"/>
      <c r="L1078" s="29"/>
      <c r="M1078" s="27"/>
      <c r="N1078" s="31" t="str">
        <f aca="false">IF(E1078="","",EOMONTH(E1078,0))</f>
        <v/>
      </c>
      <c r="O1078" s="32" t="str">
        <f aca="false">IF(E1078="","",EOMONTH(E1078,0)+Parameter!$B$5)</f>
        <v/>
      </c>
      <c r="P1078" s="32" t="str">
        <f aca="false">IF(E1078="","",EOMONTH(E1078,Parameter!$B$4))</f>
        <v/>
      </c>
      <c r="Q1078" s="33" t="str">
        <f aca="false">IF(OR(E1078="",L1078&lt;&gt;""),"",P1078-Parameter!$B$9)</f>
        <v/>
      </c>
      <c r="R1078" s="34" t="str">
        <f aca="false">IF(OR(G1078="",G1078=0,H1078=""),"",H1078/G1078)</f>
        <v/>
      </c>
      <c r="S1078" s="35" t="str">
        <f aca="false">IF(C1078="","",IFERROR(INDEX('Validasi Vendor'!$J$5:$J$505,MATCH(C1078,'Validasi Vendor'!$C$5:$C$505,0)),"Belum terdaftar"))</f>
        <v/>
      </c>
      <c r="T1078" s="35" t="str">
        <f aca="false">IF(E1078="","",IF(L1078&lt;&gt;"",IF(EOMONTH(L1078,0)&gt;P1078,"Dikreditkan lewat batas: periksa","Sudah dikreditkan"),IF(S1078&lt;&gt;"Boleh diproses","Titik 1: periksa status vendor",IF(OR(I1078&lt;&gt;"Cocok",J1078&lt;&gt;"Valid"),"Titik 3: faktur bermasalah",IF(K1078="Ya","Titik 2: periksa pembebanan biaya",IF(Q1078&lt;0,"Titik 2: lewat batas kredit",IF(Q1078&lt;=Parameter!$B$6,"Titik 2: segera kreditkan","Siap dikreditkan")))))))</f>
        <v/>
      </c>
    </row>
    <row r="1079" customFormat="false" ht="15" hidden="false" customHeight="false" outlineLevel="0" collapsed="false">
      <c r="A1079" s="27"/>
      <c r="B1079" s="27"/>
      <c r="C1079" s="28"/>
      <c r="D1079" s="28"/>
      <c r="E1079" s="29"/>
      <c r="F1079" s="27"/>
      <c r="G1079" s="30"/>
      <c r="H1079" s="30"/>
      <c r="I1079" s="27"/>
      <c r="J1079" s="27"/>
      <c r="K1079" s="27"/>
      <c r="L1079" s="29"/>
      <c r="M1079" s="27"/>
      <c r="N1079" s="31" t="str">
        <f aca="false">IF(E1079="","",EOMONTH(E1079,0))</f>
        <v/>
      </c>
      <c r="O1079" s="32" t="str">
        <f aca="false">IF(E1079="","",EOMONTH(E1079,0)+Parameter!$B$5)</f>
        <v/>
      </c>
      <c r="P1079" s="32" t="str">
        <f aca="false">IF(E1079="","",EOMONTH(E1079,Parameter!$B$4))</f>
        <v/>
      </c>
      <c r="Q1079" s="33" t="str">
        <f aca="false">IF(OR(E1079="",L1079&lt;&gt;""),"",P1079-Parameter!$B$9)</f>
        <v/>
      </c>
      <c r="R1079" s="34" t="str">
        <f aca="false">IF(OR(G1079="",G1079=0,H1079=""),"",H1079/G1079)</f>
        <v/>
      </c>
      <c r="S1079" s="35" t="str">
        <f aca="false">IF(C1079="","",IFERROR(INDEX('Validasi Vendor'!$J$5:$J$505,MATCH(C1079,'Validasi Vendor'!$C$5:$C$505,0)),"Belum terdaftar"))</f>
        <v/>
      </c>
      <c r="T1079" s="35" t="str">
        <f aca="false">IF(E1079="","",IF(L1079&lt;&gt;"",IF(EOMONTH(L1079,0)&gt;P1079,"Dikreditkan lewat batas: periksa","Sudah dikreditkan"),IF(S1079&lt;&gt;"Boleh diproses","Titik 1: periksa status vendor",IF(OR(I1079&lt;&gt;"Cocok",J1079&lt;&gt;"Valid"),"Titik 3: faktur bermasalah",IF(K1079="Ya","Titik 2: periksa pembebanan biaya",IF(Q1079&lt;0,"Titik 2: lewat batas kredit",IF(Q1079&lt;=Parameter!$B$6,"Titik 2: segera kreditkan","Siap dikreditkan")))))))</f>
        <v/>
      </c>
    </row>
    <row r="1080" customFormat="false" ht="15" hidden="false" customHeight="false" outlineLevel="0" collapsed="false">
      <c r="A1080" s="27"/>
      <c r="B1080" s="27"/>
      <c r="C1080" s="28"/>
      <c r="D1080" s="28"/>
      <c r="E1080" s="29"/>
      <c r="F1080" s="27"/>
      <c r="G1080" s="30"/>
      <c r="H1080" s="30"/>
      <c r="I1080" s="27"/>
      <c r="J1080" s="27"/>
      <c r="K1080" s="27"/>
      <c r="L1080" s="29"/>
      <c r="M1080" s="27"/>
      <c r="N1080" s="31" t="str">
        <f aca="false">IF(E1080="","",EOMONTH(E1080,0))</f>
        <v/>
      </c>
      <c r="O1080" s="32" t="str">
        <f aca="false">IF(E1080="","",EOMONTH(E1080,0)+Parameter!$B$5)</f>
        <v/>
      </c>
      <c r="P1080" s="32" t="str">
        <f aca="false">IF(E1080="","",EOMONTH(E1080,Parameter!$B$4))</f>
        <v/>
      </c>
      <c r="Q1080" s="33" t="str">
        <f aca="false">IF(OR(E1080="",L1080&lt;&gt;""),"",P1080-Parameter!$B$9)</f>
        <v/>
      </c>
      <c r="R1080" s="34" t="str">
        <f aca="false">IF(OR(G1080="",G1080=0,H1080=""),"",H1080/G1080)</f>
        <v/>
      </c>
      <c r="S1080" s="35" t="str">
        <f aca="false">IF(C1080="","",IFERROR(INDEX('Validasi Vendor'!$J$5:$J$505,MATCH(C1080,'Validasi Vendor'!$C$5:$C$505,0)),"Belum terdaftar"))</f>
        <v/>
      </c>
      <c r="T1080" s="35" t="str">
        <f aca="false">IF(E1080="","",IF(L1080&lt;&gt;"",IF(EOMONTH(L1080,0)&gt;P1080,"Dikreditkan lewat batas: periksa","Sudah dikreditkan"),IF(S1080&lt;&gt;"Boleh diproses","Titik 1: periksa status vendor",IF(OR(I1080&lt;&gt;"Cocok",J1080&lt;&gt;"Valid"),"Titik 3: faktur bermasalah",IF(K1080="Ya","Titik 2: periksa pembebanan biaya",IF(Q1080&lt;0,"Titik 2: lewat batas kredit",IF(Q1080&lt;=Parameter!$B$6,"Titik 2: segera kreditkan","Siap dikreditkan")))))))</f>
        <v/>
      </c>
    </row>
    <row r="1081" customFormat="false" ht="15" hidden="false" customHeight="false" outlineLevel="0" collapsed="false">
      <c r="A1081" s="27"/>
      <c r="B1081" s="27"/>
      <c r="C1081" s="28"/>
      <c r="D1081" s="28"/>
      <c r="E1081" s="29"/>
      <c r="F1081" s="27"/>
      <c r="G1081" s="30"/>
      <c r="H1081" s="30"/>
      <c r="I1081" s="27"/>
      <c r="J1081" s="27"/>
      <c r="K1081" s="27"/>
      <c r="L1081" s="29"/>
      <c r="M1081" s="27"/>
      <c r="N1081" s="31" t="str">
        <f aca="false">IF(E1081="","",EOMONTH(E1081,0))</f>
        <v/>
      </c>
      <c r="O1081" s="32" t="str">
        <f aca="false">IF(E1081="","",EOMONTH(E1081,0)+Parameter!$B$5)</f>
        <v/>
      </c>
      <c r="P1081" s="32" t="str">
        <f aca="false">IF(E1081="","",EOMONTH(E1081,Parameter!$B$4))</f>
        <v/>
      </c>
      <c r="Q1081" s="33" t="str">
        <f aca="false">IF(OR(E1081="",L1081&lt;&gt;""),"",P1081-Parameter!$B$9)</f>
        <v/>
      </c>
      <c r="R1081" s="34" t="str">
        <f aca="false">IF(OR(G1081="",G1081=0,H1081=""),"",H1081/G1081)</f>
        <v/>
      </c>
      <c r="S1081" s="35" t="str">
        <f aca="false">IF(C1081="","",IFERROR(INDEX('Validasi Vendor'!$J$5:$J$505,MATCH(C1081,'Validasi Vendor'!$C$5:$C$505,0)),"Belum terdaftar"))</f>
        <v/>
      </c>
      <c r="T1081" s="35" t="str">
        <f aca="false">IF(E1081="","",IF(L1081&lt;&gt;"",IF(EOMONTH(L1081,0)&gt;P1081,"Dikreditkan lewat batas: periksa","Sudah dikreditkan"),IF(S1081&lt;&gt;"Boleh diproses","Titik 1: periksa status vendor",IF(OR(I1081&lt;&gt;"Cocok",J1081&lt;&gt;"Valid"),"Titik 3: faktur bermasalah",IF(K1081="Ya","Titik 2: periksa pembebanan biaya",IF(Q1081&lt;0,"Titik 2: lewat batas kredit",IF(Q1081&lt;=Parameter!$B$6,"Titik 2: segera kreditkan","Siap dikreditkan")))))))</f>
        <v/>
      </c>
    </row>
    <row r="1082" customFormat="false" ht="15" hidden="false" customHeight="false" outlineLevel="0" collapsed="false">
      <c r="A1082" s="27"/>
      <c r="B1082" s="27"/>
      <c r="C1082" s="28"/>
      <c r="D1082" s="28"/>
      <c r="E1082" s="29"/>
      <c r="F1082" s="27"/>
      <c r="G1082" s="30"/>
      <c r="H1082" s="30"/>
      <c r="I1082" s="27"/>
      <c r="J1082" s="27"/>
      <c r="K1082" s="27"/>
      <c r="L1082" s="29"/>
      <c r="M1082" s="27"/>
      <c r="N1082" s="31" t="str">
        <f aca="false">IF(E1082="","",EOMONTH(E1082,0))</f>
        <v/>
      </c>
      <c r="O1082" s="32" t="str">
        <f aca="false">IF(E1082="","",EOMONTH(E1082,0)+Parameter!$B$5)</f>
        <v/>
      </c>
      <c r="P1082" s="32" t="str">
        <f aca="false">IF(E1082="","",EOMONTH(E1082,Parameter!$B$4))</f>
        <v/>
      </c>
      <c r="Q1082" s="33" t="str">
        <f aca="false">IF(OR(E1082="",L1082&lt;&gt;""),"",P1082-Parameter!$B$9)</f>
        <v/>
      </c>
      <c r="R1082" s="34" t="str">
        <f aca="false">IF(OR(G1082="",G1082=0,H1082=""),"",H1082/G1082)</f>
        <v/>
      </c>
      <c r="S1082" s="35" t="str">
        <f aca="false">IF(C1082="","",IFERROR(INDEX('Validasi Vendor'!$J$5:$J$505,MATCH(C1082,'Validasi Vendor'!$C$5:$C$505,0)),"Belum terdaftar"))</f>
        <v/>
      </c>
      <c r="T1082" s="35" t="str">
        <f aca="false">IF(E1082="","",IF(L1082&lt;&gt;"",IF(EOMONTH(L1082,0)&gt;P1082,"Dikreditkan lewat batas: periksa","Sudah dikreditkan"),IF(S1082&lt;&gt;"Boleh diproses","Titik 1: periksa status vendor",IF(OR(I1082&lt;&gt;"Cocok",J1082&lt;&gt;"Valid"),"Titik 3: faktur bermasalah",IF(K1082="Ya","Titik 2: periksa pembebanan biaya",IF(Q1082&lt;0,"Titik 2: lewat batas kredit",IF(Q1082&lt;=Parameter!$B$6,"Titik 2: segera kreditkan","Siap dikreditkan")))))))</f>
        <v/>
      </c>
    </row>
    <row r="1083" customFormat="false" ht="15" hidden="false" customHeight="false" outlineLevel="0" collapsed="false">
      <c r="A1083" s="27"/>
      <c r="B1083" s="27"/>
      <c r="C1083" s="28"/>
      <c r="D1083" s="28"/>
      <c r="E1083" s="29"/>
      <c r="F1083" s="27"/>
      <c r="G1083" s="30"/>
      <c r="H1083" s="30"/>
      <c r="I1083" s="27"/>
      <c r="J1083" s="27"/>
      <c r="K1083" s="27"/>
      <c r="L1083" s="29"/>
      <c r="M1083" s="27"/>
      <c r="N1083" s="31" t="str">
        <f aca="false">IF(E1083="","",EOMONTH(E1083,0))</f>
        <v/>
      </c>
      <c r="O1083" s="32" t="str">
        <f aca="false">IF(E1083="","",EOMONTH(E1083,0)+Parameter!$B$5)</f>
        <v/>
      </c>
      <c r="P1083" s="32" t="str">
        <f aca="false">IF(E1083="","",EOMONTH(E1083,Parameter!$B$4))</f>
        <v/>
      </c>
      <c r="Q1083" s="33" t="str">
        <f aca="false">IF(OR(E1083="",L1083&lt;&gt;""),"",P1083-Parameter!$B$9)</f>
        <v/>
      </c>
      <c r="R1083" s="34" t="str">
        <f aca="false">IF(OR(G1083="",G1083=0,H1083=""),"",H1083/G1083)</f>
        <v/>
      </c>
      <c r="S1083" s="35" t="str">
        <f aca="false">IF(C1083="","",IFERROR(INDEX('Validasi Vendor'!$J$5:$J$505,MATCH(C1083,'Validasi Vendor'!$C$5:$C$505,0)),"Belum terdaftar"))</f>
        <v/>
      </c>
      <c r="T1083" s="35" t="str">
        <f aca="false">IF(E1083="","",IF(L1083&lt;&gt;"",IF(EOMONTH(L1083,0)&gt;P1083,"Dikreditkan lewat batas: periksa","Sudah dikreditkan"),IF(S1083&lt;&gt;"Boleh diproses","Titik 1: periksa status vendor",IF(OR(I1083&lt;&gt;"Cocok",J1083&lt;&gt;"Valid"),"Titik 3: faktur bermasalah",IF(K1083="Ya","Titik 2: periksa pembebanan biaya",IF(Q1083&lt;0,"Titik 2: lewat batas kredit",IF(Q1083&lt;=Parameter!$B$6,"Titik 2: segera kreditkan","Siap dikreditkan")))))))</f>
        <v/>
      </c>
    </row>
    <row r="1084" customFormat="false" ht="15" hidden="false" customHeight="false" outlineLevel="0" collapsed="false">
      <c r="A1084" s="27"/>
      <c r="B1084" s="27"/>
      <c r="C1084" s="28"/>
      <c r="D1084" s="28"/>
      <c r="E1084" s="29"/>
      <c r="F1084" s="27"/>
      <c r="G1084" s="30"/>
      <c r="H1084" s="30"/>
      <c r="I1084" s="27"/>
      <c r="J1084" s="27"/>
      <c r="K1084" s="27"/>
      <c r="L1084" s="29"/>
      <c r="M1084" s="27"/>
      <c r="N1084" s="31" t="str">
        <f aca="false">IF(E1084="","",EOMONTH(E1084,0))</f>
        <v/>
      </c>
      <c r="O1084" s="32" t="str">
        <f aca="false">IF(E1084="","",EOMONTH(E1084,0)+Parameter!$B$5)</f>
        <v/>
      </c>
      <c r="P1084" s="32" t="str">
        <f aca="false">IF(E1084="","",EOMONTH(E1084,Parameter!$B$4))</f>
        <v/>
      </c>
      <c r="Q1084" s="33" t="str">
        <f aca="false">IF(OR(E1084="",L1084&lt;&gt;""),"",P1084-Parameter!$B$9)</f>
        <v/>
      </c>
      <c r="R1084" s="34" t="str">
        <f aca="false">IF(OR(G1084="",G1084=0,H1084=""),"",H1084/G1084)</f>
        <v/>
      </c>
      <c r="S1084" s="35" t="str">
        <f aca="false">IF(C1084="","",IFERROR(INDEX('Validasi Vendor'!$J$5:$J$505,MATCH(C1084,'Validasi Vendor'!$C$5:$C$505,0)),"Belum terdaftar"))</f>
        <v/>
      </c>
      <c r="T1084" s="35" t="str">
        <f aca="false">IF(E1084="","",IF(L1084&lt;&gt;"",IF(EOMONTH(L1084,0)&gt;P1084,"Dikreditkan lewat batas: periksa","Sudah dikreditkan"),IF(S1084&lt;&gt;"Boleh diproses","Titik 1: periksa status vendor",IF(OR(I1084&lt;&gt;"Cocok",J1084&lt;&gt;"Valid"),"Titik 3: faktur bermasalah",IF(K1084="Ya","Titik 2: periksa pembebanan biaya",IF(Q1084&lt;0,"Titik 2: lewat batas kredit",IF(Q1084&lt;=Parameter!$B$6,"Titik 2: segera kreditkan","Siap dikreditkan")))))))</f>
        <v/>
      </c>
    </row>
    <row r="1085" customFormat="false" ht="15" hidden="false" customHeight="false" outlineLevel="0" collapsed="false">
      <c r="A1085" s="27"/>
      <c r="B1085" s="27"/>
      <c r="C1085" s="28"/>
      <c r="D1085" s="28"/>
      <c r="E1085" s="29"/>
      <c r="F1085" s="27"/>
      <c r="G1085" s="30"/>
      <c r="H1085" s="30"/>
      <c r="I1085" s="27"/>
      <c r="J1085" s="27"/>
      <c r="K1085" s="27"/>
      <c r="L1085" s="29"/>
      <c r="M1085" s="27"/>
      <c r="N1085" s="31" t="str">
        <f aca="false">IF(E1085="","",EOMONTH(E1085,0))</f>
        <v/>
      </c>
      <c r="O1085" s="32" t="str">
        <f aca="false">IF(E1085="","",EOMONTH(E1085,0)+Parameter!$B$5)</f>
        <v/>
      </c>
      <c r="P1085" s="32" t="str">
        <f aca="false">IF(E1085="","",EOMONTH(E1085,Parameter!$B$4))</f>
        <v/>
      </c>
      <c r="Q1085" s="33" t="str">
        <f aca="false">IF(OR(E1085="",L1085&lt;&gt;""),"",P1085-Parameter!$B$9)</f>
        <v/>
      </c>
      <c r="R1085" s="34" t="str">
        <f aca="false">IF(OR(G1085="",G1085=0,H1085=""),"",H1085/G1085)</f>
        <v/>
      </c>
      <c r="S1085" s="35" t="str">
        <f aca="false">IF(C1085="","",IFERROR(INDEX('Validasi Vendor'!$J$5:$J$505,MATCH(C1085,'Validasi Vendor'!$C$5:$C$505,0)),"Belum terdaftar"))</f>
        <v/>
      </c>
      <c r="T1085" s="35" t="str">
        <f aca="false">IF(E1085="","",IF(L1085&lt;&gt;"",IF(EOMONTH(L1085,0)&gt;P1085,"Dikreditkan lewat batas: periksa","Sudah dikreditkan"),IF(S1085&lt;&gt;"Boleh diproses","Titik 1: periksa status vendor",IF(OR(I1085&lt;&gt;"Cocok",J1085&lt;&gt;"Valid"),"Titik 3: faktur bermasalah",IF(K1085="Ya","Titik 2: periksa pembebanan biaya",IF(Q1085&lt;0,"Titik 2: lewat batas kredit",IF(Q1085&lt;=Parameter!$B$6,"Titik 2: segera kreditkan","Siap dikreditkan")))))))</f>
        <v/>
      </c>
    </row>
    <row r="1086" customFormat="false" ht="15" hidden="false" customHeight="false" outlineLevel="0" collapsed="false">
      <c r="A1086" s="27"/>
      <c r="B1086" s="27"/>
      <c r="C1086" s="28"/>
      <c r="D1086" s="28"/>
      <c r="E1086" s="29"/>
      <c r="F1086" s="27"/>
      <c r="G1086" s="30"/>
      <c r="H1086" s="30"/>
      <c r="I1086" s="27"/>
      <c r="J1086" s="27"/>
      <c r="K1086" s="27"/>
      <c r="L1086" s="29"/>
      <c r="M1086" s="27"/>
      <c r="N1086" s="31" t="str">
        <f aca="false">IF(E1086="","",EOMONTH(E1086,0))</f>
        <v/>
      </c>
      <c r="O1086" s="32" t="str">
        <f aca="false">IF(E1086="","",EOMONTH(E1086,0)+Parameter!$B$5)</f>
        <v/>
      </c>
      <c r="P1086" s="32" t="str">
        <f aca="false">IF(E1086="","",EOMONTH(E1086,Parameter!$B$4))</f>
        <v/>
      </c>
      <c r="Q1086" s="33" t="str">
        <f aca="false">IF(OR(E1086="",L1086&lt;&gt;""),"",P1086-Parameter!$B$9)</f>
        <v/>
      </c>
      <c r="R1086" s="34" t="str">
        <f aca="false">IF(OR(G1086="",G1086=0,H1086=""),"",H1086/G1086)</f>
        <v/>
      </c>
      <c r="S1086" s="35" t="str">
        <f aca="false">IF(C1086="","",IFERROR(INDEX('Validasi Vendor'!$J$5:$J$505,MATCH(C1086,'Validasi Vendor'!$C$5:$C$505,0)),"Belum terdaftar"))</f>
        <v/>
      </c>
      <c r="T1086" s="35" t="str">
        <f aca="false">IF(E1086="","",IF(L1086&lt;&gt;"",IF(EOMONTH(L1086,0)&gt;P1086,"Dikreditkan lewat batas: periksa","Sudah dikreditkan"),IF(S1086&lt;&gt;"Boleh diproses","Titik 1: periksa status vendor",IF(OR(I1086&lt;&gt;"Cocok",J1086&lt;&gt;"Valid"),"Titik 3: faktur bermasalah",IF(K1086="Ya","Titik 2: periksa pembebanan biaya",IF(Q1086&lt;0,"Titik 2: lewat batas kredit",IF(Q1086&lt;=Parameter!$B$6,"Titik 2: segera kreditkan","Siap dikreditkan")))))))</f>
        <v/>
      </c>
    </row>
    <row r="1087" customFormat="false" ht="15" hidden="false" customHeight="false" outlineLevel="0" collapsed="false">
      <c r="A1087" s="27"/>
      <c r="B1087" s="27"/>
      <c r="C1087" s="28"/>
      <c r="D1087" s="28"/>
      <c r="E1087" s="29"/>
      <c r="F1087" s="27"/>
      <c r="G1087" s="30"/>
      <c r="H1087" s="30"/>
      <c r="I1087" s="27"/>
      <c r="J1087" s="27"/>
      <c r="K1087" s="27"/>
      <c r="L1087" s="29"/>
      <c r="M1087" s="27"/>
      <c r="N1087" s="31" t="str">
        <f aca="false">IF(E1087="","",EOMONTH(E1087,0))</f>
        <v/>
      </c>
      <c r="O1087" s="32" t="str">
        <f aca="false">IF(E1087="","",EOMONTH(E1087,0)+Parameter!$B$5)</f>
        <v/>
      </c>
      <c r="P1087" s="32" t="str">
        <f aca="false">IF(E1087="","",EOMONTH(E1087,Parameter!$B$4))</f>
        <v/>
      </c>
      <c r="Q1087" s="33" t="str">
        <f aca="false">IF(OR(E1087="",L1087&lt;&gt;""),"",P1087-Parameter!$B$9)</f>
        <v/>
      </c>
      <c r="R1087" s="34" t="str">
        <f aca="false">IF(OR(G1087="",G1087=0,H1087=""),"",H1087/G1087)</f>
        <v/>
      </c>
      <c r="S1087" s="35" t="str">
        <f aca="false">IF(C1087="","",IFERROR(INDEX('Validasi Vendor'!$J$5:$J$505,MATCH(C1087,'Validasi Vendor'!$C$5:$C$505,0)),"Belum terdaftar"))</f>
        <v/>
      </c>
      <c r="T1087" s="35" t="str">
        <f aca="false">IF(E1087="","",IF(L1087&lt;&gt;"",IF(EOMONTH(L1087,0)&gt;P1087,"Dikreditkan lewat batas: periksa","Sudah dikreditkan"),IF(S1087&lt;&gt;"Boleh diproses","Titik 1: periksa status vendor",IF(OR(I1087&lt;&gt;"Cocok",J1087&lt;&gt;"Valid"),"Titik 3: faktur bermasalah",IF(K1087="Ya","Titik 2: periksa pembebanan biaya",IF(Q1087&lt;0,"Titik 2: lewat batas kredit",IF(Q1087&lt;=Parameter!$B$6,"Titik 2: segera kreditkan","Siap dikreditkan")))))))</f>
        <v/>
      </c>
    </row>
    <row r="1088" customFormat="false" ht="15" hidden="false" customHeight="false" outlineLevel="0" collapsed="false">
      <c r="A1088" s="27"/>
      <c r="B1088" s="27"/>
      <c r="C1088" s="28"/>
      <c r="D1088" s="28"/>
      <c r="E1088" s="29"/>
      <c r="F1088" s="27"/>
      <c r="G1088" s="30"/>
      <c r="H1088" s="30"/>
      <c r="I1088" s="27"/>
      <c r="J1088" s="27"/>
      <c r="K1088" s="27"/>
      <c r="L1088" s="29"/>
      <c r="M1088" s="27"/>
      <c r="N1088" s="31" t="str">
        <f aca="false">IF(E1088="","",EOMONTH(E1088,0))</f>
        <v/>
      </c>
      <c r="O1088" s="32" t="str">
        <f aca="false">IF(E1088="","",EOMONTH(E1088,0)+Parameter!$B$5)</f>
        <v/>
      </c>
      <c r="P1088" s="32" t="str">
        <f aca="false">IF(E1088="","",EOMONTH(E1088,Parameter!$B$4))</f>
        <v/>
      </c>
      <c r="Q1088" s="33" t="str">
        <f aca="false">IF(OR(E1088="",L1088&lt;&gt;""),"",P1088-Parameter!$B$9)</f>
        <v/>
      </c>
      <c r="R1088" s="34" t="str">
        <f aca="false">IF(OR(G1088="",G1088=0,H1088=""),"",H1088/G1088)</f>
        <v/>
      </c>
      <c r="S1088" s="35" t="str">
        <f aca="false">IF(C1088="","",IFERROR(INDEX('Validasi Vendor'!$J$5:$J$505,MATCH(C1088,'Validasi Vendor'!$C$5:$C$505,0)),"Belum terdaftar"))</f>
        <v/>
      </c>
      <c r="T1088" s="35" t="str">
        <f aca="false">IF(E1088="","",IF(L1088&lt;&gt;"",IF(EOMONTH(L1088,0)&gt;P1088,"Dikreditkan lewat batas: periksa","Sudah dikreditkan"),IF(S1088&lt;&gt;"Boleh diproses","Titik 1: periksa status vendor",IF(OR(I1088&lt;&gt;"Cocok",J1088&lt;&gt;"Valid"),"Titik 3: faktur bermasalah",IF(K1088="Ya","Titik 2: periksa pembebanan biaya",IF(Q1088&lt;0,"Titik 2: lewat batas kredit",IF(Q1088&lt;=Parameter!$B$6,"Titik 2: segera kreditkan","Siap dikreditkan")))))))</f>
        <v/>
      </c>
    </row>
    <row r="1089" customFormat="false" ht="15" hidden="false" customHeight="false" outlineLevel="0" collapsed="false">
      <c r="A1089" s="27"/>
      <c r="B1089" s="27"/>
      <c r="C1089" s="28"/>
      <c r="D1089" s="28"/>
      <c r="E1089" s="29"/>
      <c r="F1089" s="27"/>
      <c r="G1089" s="30"/>
      <c r="H1089" s="30"/>
      <c r="I1089" s="27"/>
      <c r="J1089" s="27"/>
      <c r="K1089" s="27"/>
      <c r="L1089" s="29"/>
      <c r="M1089" s="27"/>
      <c r="N1089" s="31" t="str">
        <f aca="false">IF(E1089="","",EOMONTH(E1089,0))</f>
        <v/>
      </c>
      <c r="O1089" s="32" t="str">
        <f aca="false">IF(E1089="","",EOMONTH(E1089,0)+Parameter!$B$5)</f>
        <v/>
      </c>
      <c r="P1089" s="32" t="str">
        <f aca="false">IF(E1089="","",EOMONTH(E1089,Parameter!$B$4))</f>
        <v/>
      </c>
      <c r="Q1089" s="33" t="str">
        <f aca="false">IF(OR(E1089="",L1089&lt;&gt;""),"",P1089-Parameter!$B$9)</f>
        <v/>
      </c>
      <c r="R1089" s="34" t="str">
        <f aca="false">IF(OR(G1089="",G1089=0,H1089=""),"",H1089/G1089)</f>
        <v/>
      </c>
      <c r="S1089" s="35" t="str">
        <f aca="false">IF(C1089="","",IFERROR(INDEX('Validasi Vendor'!$J$5:$J$505,MATCH(C1089,'Validasi Vendor'!$C$5:$C$505,0)),"Belum terdaftar"))</f>
        <v/>
      </c>
      <c r="T1089" s="35" t="str">
        <f aca="false">IF(E1089="","",IF(L1089&lt;&gt;"",IF(EOMONTH(L1089,0)&gt;P1089,"Dikreditkan lewat batas: periksa","Sudah dikreditkan"),IF(S1089&lt;&gt;"Boleh diproses","Titik 1: periksa status vendor",IF(OR(I1089&lt;&gt;"Cocok",J1089&lt;&gt;"Valid"),"Titik 3: faktur bermasalah",IF(K1089="Ya","Titik 2: periksa pembebanan biaya",IF(Q1089&lt;0,"Titik 2: lewat batas kredit",IF(Q1089&lt;=Parameter!$B$6,"Titik 2: segera kreditkan","Siap dikreditkan")))))))</f>
        <v/>
      </c>
    </row>
    <row r="1090" customFormat="false" ht="15" hidden="false" customHeight="false" outlineLevel="0" collapsed="false">
      <c r="A1090" s="27"/>
      <c r="B1090" s="27"/>
      <c r="C1090" s="28"/>
      <c r="D1090" s="28"/>
      <c r="E1090" s="29"/>
      <c r="F1090" s="27"/>
      <c r="G1090" s="30"/>
      <c r="H1090" s="30"/>
      <c r="I1090" s="27"/>
      <c r="J1090" s="27"/>
      <c r="K1090" s="27"/>
      <c r="L1090" s="29"/>
      <c r="M1090" s="27"/>
      <c r="N1090" s="31" t="str">
        <f aca="false">IF(E1090="","",EOMONTH(E1090,0))</f>
        <v/>
      </c>
      <c r="O1090" s="32" t="str">
        <f aca="false">IF(E1090="","",EOMONTH(E1090,0)+Parameter!$B$5)</f>
        <v/>
      </c>
      <c r="P1090" s="32" t="str">
        <f aca="false">IF(E1090="","",EOMONTH(E1090,Parameter!$B$4))</f>
        <v/>
      </c>
      <c r="Q1090" s="33" t="str">
        <f aca="false">IF(OR(E1090="",L1090&lt;&gt;""),"",P1090-Parameter!$B$9)</f>
        <v/>
      </c>
      <c r="R1090" s="34" t="str">
        <f aca="false">IF(OR(G1090="",G1090=0,H1090=""),"",H1090/G1090)</f>
        <v/>
      </c>
      <c r="S1090" s="35" t="str">
        <f aca="false">IF(C1090="","",IFERROR(INDEX('Validasi Vendor'!$J$5:$J$505,MATCH(C1090,'Validasi Vendor'!$C$5:$C$505,0)),"Belum terdaftar"))</f>
        <v/>
      </c>
      <c r="T1090" s="35" t="str">
        <f aca="false">IF(E1090="","",IF(L1090&lt;&gt;"",IF(EOMONTH(L1090,0)&gt;P1090,"Dikreditkan lewat batas: periksa","Sudah dikreditkan"),IF(S1090&lt;&gt;"Boleh diproses","Titik 1: periksa status vendor",IF(OR(I1090&lt;&gt;"Cocok",J1090&lt;&gt;"Valid"),"Titik 3: faktur bermasalah",IF(K1090="Ya","Titik 2: periksa pembebanan biaya",IF(Q1090&lt;0,"Titik 2: lewat batas kredit",IF(Q1090&lt;=Parameter!$B$6,"Titik 2: segera kreditkan","Siap dikreditkan")))))))</f>
        <v/>
      </c>
    </row>
    <row r="1091" customFormat="false" ht="15" hidden="false" customHeight="false" outlineLevel="0" collapsed="false">
      <c r="A1091" s="27"/>
      <c r="B1091" s="27"/>
      <c r="C1091" s="28"/>
      <c r="D1091" s="28"/>
      <c r="E1091" s="29"/>
      <c r="F1091" s="27"/>
      <c r="G1091" s="30"/>
      <c r="H1091" s="30"/>
      <c r="I1091" s="27"/>
      <c r="J1091" s="27"/>
      <c r="K1091" s="27"/>
      <c r="L1091" s="29"/>
      <c r="M1091" s="27"/>
      <c r="N1091" s="31" t="str">
        <f aca="false">IF(E1091="","",EOMONTH(E1091,0))</f>
        <v/>
      </c>
      <c r="O1091" s="32" t="str">
        <f aca="false">IF(E1091="","",EOMONTH(E1091,0)+Parameter!$B$5)</f>
        <v/>
      </c>
      <c r="P1091" s="32" t="str">
        <f aca="false">IF(E1091="","",EOMONTH(E1091,Parameter!$B$4))</f>
        <v/>
      </c>
      <c r="Q1091" s="33" t="str">
        <f aca="false">IF(OR(E1091="",L1091&lt;&gt;""),"",P1091-Parameter!$B$9)</f>
        <v/>
      </c>
      <c r="R1091" s="34" t="str">
        <f aca="false">IF(OR(G1091="",G1091=0,H1091=""),"",H1091/G1091)</f>
        <v/>
      </c>
      <c r="S1091" s="35" t="str">
        <f aca="false">IF(C1091="","",IFERROR(INDEX('Validasi Vendor'!$J$5:$J$505,MATCH(C1091,'Validasi Vendor'!$C$5:$C$505,0)),"Belum terdaftar"))</f>
        <v/>
      </c>
      <c r="T1091" s="35" t="str">
        <f aca="false">IF(E1091="","",IF(L1091&lt;&gt;"",IF(EOMONTH(L1091,0)&gt;P1091,"Dikreditkan lewat batas: periksa","Sudah dikreditkan"),IF(S1091&lt;&gt;"Boleh diproses","Titik 1: periksa status vendor",IF(OR(I1091&lt;&gt;"Cocok",J1091&lt;&gt;"Valid"),"Titik 3: faktur bermasalah",IF(K1091="Ya","Titik 2: periksa pembebanan biaya",IF(Q1091&lt;0,"Titik 2: lewat batas kredit",IF(Q1091&lt;=Parameter!$B$6,"Titik 2: segera kreditkan","Siap dikreditkan")))))))</f>
        <v/>
      </c>
    </row>
    <row r="1092" customFormat="false" ht="15" hidden="false" customHeight="false" outlineLevel="0" collapsed="false">
      <c r="A1092" s="27"/>
      <c r="B1092" s="27"/>
      <c r="C1092" s="28"/>
      <c r="D1092" s="28"/>
      <c r="E1092" s="29"/>
      <c r="F1092" s="27"/>
      <c r="G1092" s="30"/>
      <c r="H1092" s="30"/>
      <c r="I1092" s="27"/>
      <c r="J1092" s="27"/>
      <c r="K1092" s="27"/>
      <c r="L1092" s="29"/>
      <c r="M1092" s="27"/>
      <c r="N1092" s="31" t="str">
        <f aca="false">IF(E1092="","",EOMONTH(E1092,0))</f>
        <v/>
      </c>
      <c r="O1092" s="32" t="str">
        <f aca="false">IF(E1092="","",EOMONTH(E1092,0)+Parameter!$B$5)</f>
        <v/>
      </c>
      <c r="P1092" s="32" t="str">
        <f aca="false">IF(E1092="","",EOMONTH(E1092,Parameter!$B$4))</f>
        <v/>
      </c>
      <c r="Q1092" s="33" t="str">
        <f aca="false">IF(OR(E1092="",L1092&lt;&gt;""),"",P1092-Parameter!$B$9)</f>
        <v/>
      </c>
      <c r="R1092" s="34" t="str">
        <f aca="false">IF(OR(G1092="",G1092=0,H1092=""),"",H1092/G1092)</f>
        <v/>
      </c>
      <c r="S1092" s="35" t="str">
        <f aca="false">IF(C1092="","",IFERROR(INDEX('Validasi Vendor'!$J$5:$J$505,MATCH(C1092,'Validasi Vendor'!$C$5:$C$505,0)),"Belum terdaftar"))</f>
        <v/>
      </c>
      <c r="T1092" s="35" t="str">
        <f aca="false">IF(E1092="","",IF(L1092&lt;&gt;"",IF(EOMONTH(L1092,0)&gt;P1092,"Dikreditkan lewat batas: periksa","Sudah dikreditkan"),IF(S1092&lt;&gt;"Boleh diproses","Titik 1: periksa status vendor",IF(OR(I1092&lt;&gt;"Cocok",J1092&lt;&gt;"Valid"),"Titik 3: faktur bermasalah",IF(K1092="Ya","Titik 2: periksa pembebanan biaya",IF(Q1092&lt;0,"Titik 2: lewat batas kredit",IF(Q1092&lt;=Parameter!$B$6,"Titik 2: segera kreditkan","Siap dikreditkan")))))))</f>
        <v/>
      </c>
    </row>
    <row r="1093" customFormat="false" ht="15" hidden="false" customHeight="false" outlineLevel="0" collapsed="false">
      <c r="A1093" s="27"/>
      <c r="B1093" s="27"/>
      <c r="C1093" s="28"/>
      <c r="D1093" s="28"/>
      <c r="E1093" s="29"/>
      <c r="F1093" s="27"/>
      <c r="G1093" s="30"/>
      <c r="H1093" s="30"/>
      <c r="I1093" s="27"/>
      <c r="J1093" s="27"/>
      <c r="K1093" s="27"/>
      <c r="L1093" s="29"/>
      <c r="M1093" s="27"/>
      <c r="N1093" s="31" t="str">
        <f aca="false">IF(E1093="","",EOMONTH(E1093,0))</f>
        <v/>
      </c>
      <c r="O1093" s="32" t="str">
        <f aca="false">IF(E1093="","",EOMONTH(E1093,0)+Parameter!$B$5)</f>
        <v/>
      </c>
      <c r="P1093" s="32" t="str">
        <f aca="false">IF(E1093="","",EOMONTH(E1093,Parameter!$B$4))</f>
        <v/>
      </c>
      <c r="Q1093" s="33" t="str">
        <f aca="false">IF(OR(E1093="",L1093&lt;&gt;""),"",P1093-Parameter!$B$9)</f>
        <v/>
      </c>
      <c r="R1093" s="34" t="str">
        <f aca="false">IF(OR(G1093="",G1093=0,H1093=""),"",H1093/G1093)</f>
        <v/>
      </c>
      <c r="S1093" s="35" t="str">
        <f aca="false">IF(C1093="","",IFERROR(INDEX('Validasi Vendor'!$J$5:$J$505,MATCH(C1093,'Validasi Vendor'!$C$5:$C$505,0)),"Belum terdaftar"))</f>
        <v/>
      </c>
      <c r="T1093" s="35" t="str">
        <f aca="false">IF(E1093="","",IF(L1093&lt;&gt;"",IF(EOMONTH(L1093,0)&gt;P1093,"Dikreditkan lewat batas: periksa","Sudah dikreditkan"),IF(S1093&lt;&gt;"Boleh diproses","Titik 1: periksa status vendor",IF(OR(I1093&lt;&gt;"Cocok",J1093&lt;&gt;"Valid"),"Titik 3: faktur bermasalah",IF(K1093="Ya","Titik 2: periksa pembebanan biaya",IF(Q1093&lt;0,"Titik 2: lewat batas kredit",IF(Q1093&lt;=Parameter!$B$6,"Titik 2: segera kreditkan","Siap dikreditkan")))))))</f>
        <v/>
      </c>
    </row>
    <row r="1094" customFormat="false" ht="15" hidden="false" customHeight="false" outlineLevel="0" collapsed="false">
      <c r="A1094" s="27"/>
      <c r="B1094" s="27"/>
      <c r="C1094" s="28"/>
      <c r="D1094" s="28"/>
      <c r="E1094" s="29"/>
      <c r="F1094" s="27"/>
      <c r="G1094" s="30"/>
      <c r="H1094" s="30"/>
      <c r="I1094" s="27"/>
      <c r="J1094" s="27"/>
      <c r="K1094" s="27"/>
      <c r="L1094" s="29"/>
      <c r="M1094" s="27"/>
      <c r="N1094" s="31" t="str">
        <f aca="false">IF(E1094="","",EOMONTH(E1094,0))</f>
        <v/>
      </c>
      <c r="O1094" s="32" t="str">
        <f aca="false">IF(E1094="","",EOMONTH(E1094,0)+Parameter!$B$5)</f>
        <v/>
      </c>
      <c r="P1094" s="32" t="str">
        <f aca="false">IF(E1094="","",EOMONTH(E1094,Parameter!$B$4))</f>
        <v/>
      </c>
      <c r="Q1094" s="33" t="str">
        <f aca="false">IF(OR(E1094="",L1094&lt;&gt;""),"",P1094-Parameter!$B$9)</f>
        <v/>
      </c>
      <c r="R1094" s="34" t="str">
        <f aca="false">IF(OR(G1094="",G1094=0,H1094=""),"",H1094/G1094)</f>
        <v/>
      </c>
      <c r="S1094" s="35" t="str">
        <f aca="false">IF(C1094="","",IFERROR(INDEX('Validasi Vendor'!$J$5:$J$505,MATCH(C1094,'Validasi Vendor'!$C$5:$C$505,0)),"Belum terdaftar"))</f>
        <v/>
      </c>
      <c r="T1094" s="35" t="str">
        <f aca="false">IF(E1094="","",IF(L1094&lt;&gt;"",IF(EOMONTH(L1094,0)&gt;P1094,"Dikreditkan lewat batas: periksa","Sudah dikreditkan"),IF(S1094&lt;&gt;"Boleh diproses","Titik 1: periksa status vendor",IF(OR(I1094&lt;&gt;"Cocok",J1094&lt;&gt;"Valid"),"Titik 3: faktur bermasalah",IF(K1094="Ya","Titik 2: periksa pembebanan biaya",IF(Q1094&lt;0,"Titik 2: lewat batas kredit",IF(Q1094&lt;=Parameter!$B$6,"Titik 2: segera kreditkan","Siap dikreditkan")))))))</f>
        <v/>
      </c>
    </row>
    <row r="1095" customFormat="false" ht="15" hidden="false" customHeight="false" outlineLevel="0" collapsed="false">
      <c r="A1095" s="27"/>
      <c r="B1095" s="27"/>
      <c r="C1095" s="28"/>
      <c r="D1095" s="28"/>
      <c r="E1095" s="29"/>
      <c r="F1095" s="27"/>
      <c r="G1095" s="30"/>
      <c r="H1095" s="30"/>
      <c r="I1095" s="27"/>
      <c r="J1095" s="27"/>
      <c r="K1095" s="27"/>
      <c r="L1095" s="29"/>
      <c r="M1095" s="27"/>
      <c r="N1095" s="31" t="str">
        <f aca="false">IF(E1095="","",EOMONTH(E1095,0))</f>
        <v/>
      </c>
      <c r="O1095" s="32" t="str">
        <f aca="false">IF(E1095="","",EOMONTH(E1095,0)+Parameter!$B$5)</f>
        <v/>
      </c>
      <c r="P1095" s="32" t="str">
        <f aca="false">IF(E1095="","",EOMONTH(E1095,Parameter!$B$4))</f>
        <v/>
      </c>
      <c r="Q1095" s="33" t="str">
        <f aca="false">IF(OR(E1095="",L1095&lt;&gt;""),"",P1095-Parameter!$B$9)</f>
        <v/>
      </c>
      <c r="R1095" s="34" t="str">
        <f aca="false">IF(OR(G1095="",G1095=0,H1095=""),"",H1095/G1095)</f>
        <v/>
      </c>
      <c r="S1095" s="35" t="str">
        <f aca="false">IF(C1095="","",IFERROR(INDEX('Validasi Vendor'!$J$5:$J$505,MATCH(C1095,'Validasi Vendor'!$C$5:$C$505,0)),"Belum terdaftar"))</f>
        <v/>
      </c>
      <c r="T1095" s="35" t="str">
        <f aca="false">IF(E1095="","",IF(L1095&lt;&gt;"",IF(EOMONTH(L1095,0)&gt;P1095,"Dikreditkan lewat batas: periksa","Sudah dikreditkan"),IF(S1095&lt;&gt;"Boleh diproses","Titik 1: periksa status vendor",IF(OR(I1095&lt;&gt;"Cocok",J1095&lt;&gt;"Valid"),"Titik 3: faktur bermasalah",IF(K1095="Ya","Titik 2: periksa pembebanan biaya",IF(Q1095&lt;0,"Titik 2: lewat batas kredit",IF(Q1095&lt;=Parameter!$B$6,"Titik 2: segera kreditkan","Siap dikreditkan")))))))</f>
        <v/>
      </c>
    </row>
    <row r="1096" customFormat="false" ht="15" hidden="false" customHeight="false" outlineLevel="0" collapsed="false">
      <c r="A1096" s="27"/>
      <c r="B1096" s="27"/>
      <c r="C1096" s="28"/>
      <c r="D1096" s="28"/>
      <c r="E1096" s="29"/>
      <c r="F1096" s="27"/>
      <c r="G1096" s="30"/>
      <c r="H1096" s="30"/>
      <c r="I1096" s="27"/>
      <c r="J1096" s="27"/>
      <c r="K1096" s="27"/>
      <c r="L1096" s="29"/>
      <c r="M1096" s="27"/>
      <c r="N1096" s="31" t="str">
        <f aca="false">IF(E1096="","",EOMONTH(E1096,0))</f>
        <v/>
      </c>
      <c r="O1096" s="32" t="str">
        <f aca="false">IF(E1096="","",EOMONTH(E1096,0)+Parameter!$B$5)</f>
        <v/>
      </c>
      <c r="P1096" s="32" t="str">
        <f aca="false">IF(E1096="","",EOMONTH(E1096,Parameter!$B$4))</f>
        <v/>
      </c>
      <c r="Q1096" s="33" t="str">
        <f aca="false">IF(OR(E1096="",L1096&lt;&gt;""),"",P1096-Parameter!$B$9)</f>
        <v/>
      </c>
      <c r="R1096" s="34" t="str">
        <f aca="false">IF(OR(G1096="",G1096=0,H1096=""),"",H1096/G1096)</f>
        <v/>
      </c>
      <c r="S1096" s="35" t="str">
        <f aca="false">IF(C1096="","",IFERROR(INDEX('Validasi Vendor'!$J$5:$J$505,MATCH(C1096,'Validasi Vendor'!$C$5:$C$505,0)),"Belum terdaftar"))</f>
        <v/>
      </c>
      <c r="T1096" s="35" t="str">
        <f aca="false">IF(E1096="","",IF(L1096&lt;&gt;"",IF(EOMONTH(L1096,0)&gt;P1096,"Dikreditkan lewat batas: periksa","Sudah dikreditkan"),IF(S1096&lt;&gt;"Boleh diproses","Titik 1: periksa status vendor",IF(OR(I1096&lt;&gt;"Cocok",J1096&lt;&gt;"Valid"),"Titik 3: faktur bermasalah",IF(K1096="Ya","Titik 2: periksa pembebanan biaya",IF(Q1096&lt;0,"Titik 2: lewat batas kredit",IF(Q1096&lt;=Parameter!$B$6,"Titik 2: segera kreditkan","Siap dikreditkan")))))))</f>
        <v/>
      </c>
    </row>
    <row r="1097" customFormat="false" ht="15" hidden="false" customHeight="false" outlineLevel="0" collapsed="false">
      <c r="A1097" s="27"/>
      <c r="B1097" s="27"/>
      <c r="C1097" s="28"/>
      <c r="D1097" s="28"/>
      <c r="E1097" s="29"/>
      <c r="F1097" s="27"/>
      <c r="G1097" s="30"/>
      <c r="H1097" s="30"/>
      <c r="I1097" s="27"/>
      <c r="J1097" s="27"/>
      <c r="K1097" s="27"/>
      <c r="L1097" s="29"/>
      <c r="M1097" s="27"/>
      <c r="N1097" s="31" t="str">
        <f aca="false">IF(E1097="","",EOMONTH(E1097,0))</f>
        <v/>
      </c>
      <c r="O1097" s="32" t="str">
        <f aca="false">IF(E1097="","",EOMONTH(E1097,0)+Parameter!$B$5)</f>
        <v/>
      </c>
      <c r="P1097" s="32" t="str">
        <f aca="false">IF(E1097="","",EOMONTH(E1097,Parameter!$B$4))</f>
        <v/>
      </c>
      <c r="Q1097" s="33" t="str">
        <f aca="false">IF(OR(E1097="",L1097&lt;&gt;""),"",P1097-Parameter!$B$9)</f>
        <v/>
      </c>
      <c r="R1097" s="34" t="str">
        <f aca="false">IF(OR(G1097="",G1097=0,H1097=""),"",H1097/G1097)</f>
        <v/>
      </c>
      <c r="S1097" s="35" t="str">
        <f aca="false">IF(C1097="","",IFERROR(INDEX('Validasi Vendor'!$J$5:$J$505,MATCH(C1097,'Validasi Vendor'!$C$5:$C$505,0)),"Belum terdaftar"))</f>
        <v/>
      </c>
      <c r="T1097" s="35" t="str">
        <f aca="false">IF(E1097="","",IF(L1097&lt;&gt;"",IF(EOMONTH(L1097,0)&gt;P1097,"Dikreditkan lewat batas: periksa","Sudah dikreditkan"),IF(S1097&lt;&gt;"Boleh diproses","Titik 1: periksa status vendor",IF(OR(I1097&lt;&gt;"Cocok",J1097&lt;&gt;"Valid"),"Titik 3: faktur bermasalah",IF(K1097="Ya","Titik 2: periksa pembebanan biaya",IF(Q1097&lt;0,"Titik 2: lewat batas kredit",IF(Q1097&lt;=Parameter!$B$6,"Titik 2: segera kreditkan","Siap dikreditkan")))))))</f>
        <v/>
      </c>
    </row>
    <row r="1098" customFormat="false" ht="15" hidden="false" customHeight="false" outlineLevel="0" collapsed="false">
      <c r="A1098" s="27"/>
      <c r="B1098" s="27"/>
      <c r="C1098" s="28"/>
      <c r="D1098" s="28"/>
      <c r="E1098" s="29"/>
      <c r="F1098" s="27"/>
      <c r="G1098" s="30"/>
      <c r="H1098" s="30"/>
      <c r="I1098" s="27"/>
      <c r="J1098" s="27"/>
      <c r="K1098" s="27"/>
      <c r="L1098" s="29"/>
      <c r="M1098" s="27"/>
      <c r="N1098" s="31" t="str">
        <f aca="false">IF(E1098="","",EOMONTH(E1098,0))</f>
        <v/>
      </c>
      <c r="O1098" s="32" t="str">
        <f aca="false">IF(E1098="","",EOMONTH(E1098,0)+Parameter!$B$5)</f>
        <v/>
      </c>
      <c r="P1098" s="32" t="str">
        <f aca="false">IF(E1098="","",EOMONTH(E1098,Parameter!$B$4))</f>
        <v/>
      </c>
      <c r="Q1098" s="33" t="str">
        <f aca="false">IF(OR(E1098="",L1098&lt;&gt;""),"",P1098-Parameter!$B$9)</f>
        <v/>
      </c>
      <c r="R1098" s="34" t="str">
        <f aca="false">IF(OR(G1098="",G1098=0,H1098=""),"",H1098/G1098)</f>
        <v/>
      </c>
      <c r="S1098" s="35" t="str">
        <f aca="false">IF(C1098="","",IFERROR(INDEX('Validasi Vendor'!$J$5:$J$505,MATCH(C1098,'Validasi Vendor'!$C$5:$C$505,0)),"Belum terdaftar"))</f>
        <v/>
      </c>
      <c r="T1098" s="35" t="str">
        <f aca="false">IF(E1098="","",IF(L1098&lt;&gt;"",IF(EOMONTH(L1098,0)&gt;P1098,"Dikreditkan lewat batas: periksa","Sudah dikreditkan"),IF(S1098&lt;&gt;"Boleh diproses","Titik 1: periksa status vendor",IF(OR(I1098&lt;&gt;"Cocok",J1098&lt;&gt;"Valid"),"Titik 3: faktur bermasalah",IF(K1098="Ya","Titik 2: periksa pembebanan biaya",IF(Q1098&lt;0,"Titik 2: lewat batas kredit",IF(Q1098&lt;=Parameter!$B$6,"Titik 2: segera kreditkan","Siap dikreditkan")))))))</f>
        <v/>
      </c>
    </row>
    <row r="1099" customFormat="false" ht="15" hidden="false" customHeight="false" outlineLevel="0" collapsed="false">
      <c r="A1099" s="27"/>
      <c r="B1099" s="27"/>
      <c r="C1099" s="28"/>
      <c r="D1099" s="28"/>
      <c r="E1099" s="29"/>
      <c r="F1099" s="27"/>
      <c r="G1099" s="30"/>
      <c r="H1099" s="30"/>
      <c r="I1099" s="27"/>
      <c r="J1099" s="27"/>
      <c r="K1099" s="27"/>
      <c r="L1099" s="29"/>
      <c r="M1099" s="27"/>
      <c r="N1099" s="31" t="str">
        <f aca="false">IF(E1099="","",EOMONTH(E1099,0))</f>
        <v/>
      </c>
      <c r="O1099" s="32" t="str">
        <f aca="false">IF(E1099="","",EOMONTH(E1099,0)+Parameter!$B$5)</f>
        <v/>
      </c>
      <c r="P1099" s="32" t="str">
        <f aca="false">IF(E1099="","",EOMONTH(E1099,Parameter!$B$4))</f>
        <v/>
      </c>
      <c r="Q1099" s="33" t="str">
        <f aca="false">IF(OR(E1099="",L1099&lt;&gt;""),"",P1099-Parameter!$B$9)</f>
        <v/>
      </c>
      <c r="R1099" s="34" t="str">
        <f aca="false">IF(OR(G1099="",G1099=0,H1099=""),"",H1099/G1099)</f>
        <v/>
      </c>
      <c r="S1099" s="35" t="str">
        <f aca="false">IF(C1099="","",IFERROR(INDEX('Validasi Vendor'!$J$5:$J$505,MATCH(C1099,'Validasi Vendor'!$C$5:$C$505,0)),"Belum terdaftar"))</f>
        <v/>
      </c>
      <c r="T1099" s="35" t="str">
        <f aca="false">IF(E1099="","",IF(L1099&lt;&gt;"",IF(EOMONTH(L1099,0)&gt;P1099,"Dikreditkan lewat batas: periksa","Sudah dikreditkan"),IF(S1099&lt;&gt;"Boleh diproses","Titik 1: periksa status vendor",IF(OR(I1099&lt;&gt;"Cocok",J1099&lt;&gt;"Valid"),"Titik 3: faktur bermasalah",IF(K1099="Ya","Titik 2: periksa pembebanan biaya",IF(Q1099&lt;0,"Titik 2: lewat batas kredit",IF(Q1099&lt;=Parameter!$B$6,"Titik 2: segera kreditkan","Siap dikreditkan")))))))</f>
        <v/>
      </c>
    </row>
    <row r="1100" customFormat="false" ht="15" hidden="false" customHeight="false" outlineLevel="0" collapsed="false">
      <c r="A1100" s="27"/>
      <c r="B1100" s="27"/>
      <c r="C1100" s="28"/>
      <c r="D1100" s="28"/>
      <c r="E1100" s="29"/>
      <c r="F1100" s="27"/>
      <c r="G1100" s="30"/>
      <c r="H1100" s="30"/>
      <c r="I1100" s="27"/>
      <c r="J1100" s="27"/>
      <c r="K1100" s="27"/>
      <c r="L1100" s="29"/>
      <c r="M1100" s="27"/>
      <c r="N1100" s="31" t="str">
        <f aca="false">IF(E1100="","",EOMONTH(E1100,0))</f>
        <v/>
      </c>
      <c r="O1100" s="32" t="str">
        <f aca="false">IF(E1100="","",EOMONTH(E1100,0)+Parameter!$B$5)</f>
        <v/>
      </c>
      <c r="P1100" s="32" t="str">
        <f aca="false">IF(E1100="","",EOMONTH(E1100,Parameter!$B$4))</f>
        <v/>
      </c>
      <c r="Q1100" s="33" t="str">
        <f aca="false">IF(OR(E1100="",L1100&lt;&gt;""),"",P1100-Parameter!$B$9)</f>
        <v/>
      </c>
      <c r="R1100" s="34" t="str">
        <f aca="false">IF(OR(G1100="",G1100=0,H1100=""),"",H1100/G1100)</f>
        <v/>
      </c>
      <c r="S1100" s="35" t="str">
        <f aca="false">IF(C1100="","",IFERROR(INDEX('Validasi Vendor'!$J$5:$J$505,MATCH(C1100,'Validasi Vendor'!$C$5:$C$505,0)),"Belum terdaftar"))</f>
        <v/>
      </c>
      <c r="T1100" s="35" t="str">
        <f aca="false">IF(E1100="","",IF(L1100&lt;&gt;"",IF(EOMONTH(L1100,0)&gt;P1100,"Dikreditkan lewat batas: periksa","Sudah dikreditkan"),IF(S1100&lt;&gt;"Boleh diproses","Titik 1: periksa status vendor",IF(OR(I1100&lt;&gt;"Cocok",J1100&lt;&gt;"Valid"),"Titik 3: faktur bermasalah",IF(K1100="Ya","Titik 2: periksa pembebanan biaya",IF(Q1100&lt;0,"Titik 2: lewat batas kredit",IF(Q1100&lt;=Parameter!$B$6,"Titik 2: segera kreditkan","Siap dikreditkan")))))))</f>
        <v/>
      </c>
    </row>
    <row r="1101" customFormat="false" ht="15" hidden="false" customHeight="false" outlineLevel="0" collapsed="false">
      <c r="A1101" s="27"/>
      <c r="B1101" s="27"/>
      <c r="C1101" s="28"/>
      <c r="D1101" s="28"/>
      <c r="E1101" s="29"/>
      <c r="F1101" s="27"/>
      <c r="G1101" s="30"/>
      <c r="H1101" s="30"/>
      <c r="I1101" s="27"/>
      <c r="J1101" s="27"/>
      <c r="K1101" s="27"/>
      <c r="L1101" s="29"/>
      <c r="M1101" s="27"/>
      <c r="N1101" s="31" t="str">
        <f aca="false">IF(E1101="","",EOMONTH(E1101,0))</f>
        <v/>
      </c>
      <c r="O1101" s="32" t="str">
        <f aca="false">IF(E1101="","",EOMONTH(E1101,0)+Parameter!$B$5)</f>
        <v/>
      </c>
      <c r="P1101" s="32" t="str">
        <f aca="false">IF(E1101="","",EOMONTH(E1101,Parameter!$B$4))</f>
        <v/>
      </c>
      <c r="Q1101" s="33" t="str">
        <f aca="false">IF(OR(E1101="",L1101&lt;&gt;""),"",P1101-Parameter!$B$9)</f>
        <v/>
      </c>
      <c r="R1101" s="34" t="str">
        <f aca="false">IF(OR(G1101="",G1101=0,H1101=""),"",H1101/G1101)</f>
        <v/>
      </c>
      <c r="S1101" s="35" t="str">
        <f aca="false">IF(C1101="","",IFERROR(INDEX('Validasi Vendor'!$J$5:$J$505,MATCH(C1101,'Validasi Vendor'!$C$5:$C$505,0)),"Belum terdaftar"))</f>
        <v/>
      </c>
      <c r="T1101" s="35" t="str">
        <f aca="false">IF(E1101="","",IF(L1101&lt;&gt;"",IF(EOMONTH(L1101,0)&gt;P1101,"Dikreditkan lewat batas: periksa","Sudah dikreditkan"),IF(S1101&lt;&gt;"Boleh diproses","Titik 1: periksa status vendor",IF(OR(I1101&lt;&gt;"Cocok",J1101&lt;&gt;"Valid"),"Titik 3: faktur bermasalah",IF(K1101="Ya","Titik 2: periksa pembebanan biaya",IF(Q1101&lt;0,"Titik 2: lewat batas kredit",IF(Q1101&lt;=Parameter!$B$6,"Titik 2: segera kreditkan","Siap dikreditkan")))))))</f>
        <v/>
      </c>
    </row>
    <row r="1102" customFormat="false" ht="15" hidden="false" customHeight="false" outlineLevel="0" collapsed="false">
      <c r="A1102" s="27"/>
      <c r="B1102" s="27"/>
      <c r="C1102" s="28"/>
      <c r="D1102" s="28"/>
      <c r="E1102" s="29"/>
      <c r="F1102" s="27"/>
      <c r="G1102" s="30"/>
      <c r="H1102" s="30"/>
      <c r="I1102" s="27"/>
      <c r="J1102" s="27"/>
      <c r="K1102" s="27"/>
      <c r="L1102" s="29"/>
      <c r="M1102" s="27"/>
      <c r="N1102" s="31" t="str">
        <f aca="false">IF(E1102="","",EOMONTH(E1102,0))</f>
        <v/>
      </c>
      <c r="O1102" s="32" t="str">
        <f aca="false">IF(E1102="","",EOMONTH(E1102,0)+Parameter!$B$5)</f>
        <v/>
      </c>
      <c r="P1102" s="32" t="str">
        <f aca="false">IF(E1102="","",EOMONTH(E1102,Parameter!$B$4))</f>
        <v/>
      </c>
      <c r="Q1102" s="33" t="str">
        <f aca="false">IF(OR(E1102="",L1102&lt;&gt;""),"",P1102-Parameter!$B$9)</f>
        <v/>
      </c>
      <c r="R1102" s="34" t="str">
        <f aca="false">IF(OR(G1102="",G1102=0,H1102=""),"",H1102/G1102)</f>
        <v/>
      </c>
      <c r="S1102" s="35" t="str">
        <f aca="false">IF(C1102="","",IFERROR(INDEX('Validasi Vendor'!$J$5:$J$505,MATCH(C1102,'Validasi Vendor'!$C$5:$C$505,0)),"Belum terdaftar"))</f>
        <v/>
      </c>
      <c r="T1102" s="35" t="str">
        <f aca="false">IF(E1102="","",IF(L1102&lt;&gt;"",IF(EOMONTH(L1102,0)&gt;P1102,"Dikreditkan lewat batas: periksa","Sudah dikreditkan"),IF(S1102&lt;&gt;"Boleh diproses","Titik 1: periksa status vendor",IF(OR(I1102&lt;&gt;"Cocok",J1102&lt;&gt;"Valid"),"Titik 3: faktur bermasalah",IF(K1102="Ya","Titik 2: periksa pembebanan biaya",IF(Q1102&lt;0,"Titik 2: lewat batas kredit",IF(Q1102&lt;=Parameter!$B$6,"Titik 2: segera kreditkan","Siap dikreditkan")))))))</f>
        <v/>
      </c>
    </row>
    <row r="1103" customFormat="false" ht="15" hidden="false" customHeight="false" outlineLevel="0" collapsed="false">
      <c r="A1103" s="27"/>
      <c r="B1103" s="27"/>
      <c r="C1103" s="28"/>
      <c r="D1103" s="28"/>
      <c r="E1103" s="29"/>
      <c r="F1103" s="27"/>
      <c r="G1103" s="30"/>
      <c r="H1103" s="30"/>
      <c r="I1103" s="27"/>
      <c r="J1103" s="27"/>
      <c r="K1103" s="27"/>
      <c r="L1103" s="29"/>
      <c r="M1103" s="27"/>
      <c r="N1103" s="31" t="str">
        <f aca="false">IF(E1103="","",EOMONTH(E1103,0))</f>
        <v/>
      </c>
      <c r="O1103" s="32" t="str">
        <f aca="false">IF(E1103="","",EOMONTH(E1103,0)+Parameter!$B$5)</f>
        <v/>
      </c>
      <c r="P1103" s="32" t="str">
        <f aca="false">IF(E1103="","",EOMONTH(E1103,Parameter!$B$4))</f>
        <v/>
      </c>
      <c r="Q1103" s="33" t="str">
        <f aca="false">IF(OR(E1103="",L1103&lt;&gt;""),"",P1103-Parameter!$B$9)</f>
        <v/>
      </c>
      <c r="R1103" s="34" t="str">
        <f aca="false">IF(OR(G1103="",G1103=0,H1103=""),"",H1103/G1103)</f>
        <v/>
      </c>
      <c r="S1103" s="35" t="str">
        <f aca="false">IF(C1103="","",IFERROR(INDEX('Validasi Vendor'!$J$5:$J$505,MATCH(C1103,'Validasi Vendor'!$C$5:$C$505,0)),"Belum terdaftar"))</f>
        <v/>
      </c>
      <c r="T1103" s="35" t="str">
        <f aca="false">IF(E1103="","",IF(L1103&lt;&gt;"",IF(EOMONTH(L1103,0)&gt;P1103,"Dikreditkan lewat batas: periksa","Sudah dikreditkan"),IF(S1103&lt;&gt;"Boleh diproses","Titik 1: periksa status vendor",IF(OR(I1103&lt;&gt;"Cocok",J1103&lt;&gt;"Valid"),"Titik 3: faktur bermasalah",IF(K1103="Ya","Titik 2: periksa pembebanan biaya",IF(Q1103&lt;0,"Titik 2: lewat batas kredit",IF(Q1103&lt;=Parameter!$B$6,"Titik 2: segera kreditkan","Siap dikreditkan")))))))</f>
        <v/>
      </c>
    </row>
    <row r="1104" customFormat="false" ht="15" hidden="false" customHeight="false" outlineLevel="0" collapsed="false">
      <c r="A1104" s="27"/>
      <c r="B1104" s="27"/>
      <c r="C1104" s="28"/>
      <c r="D1104" s="28"/>
      <c r="E1104" s="29"/>
      <c r="F1104" s="27"/>
      <c r="G1104" s="30"/>
      <c r="H1104" s="30"/>
      <c r="I1104" s="27"/>
      <c r="J1104" s="27"/>
      <c r="K1104" s="27"/>
      <c r="L1104" s="29"/>
      <c r="M1104" s="27"/>
      <c r="N1104" s="31" t="str">
        <f aca="false">IF(E1104="","",EOMONTH(E1104,0))</f>
        <v/>
      </c>
      <c r="O1104" s="32" t="str">
        <f aca="false">IF(E1104="","",EOMONTH(E1104,0)+Parameter!$B$5)</f>
        <v/>
      </c>
      <c r="P1104" s="32" t="str">
        <f aca="false">IF(E1104="","",EOMONTH(E1104,Parameter!$B$4))</f>
        <v/>
      </c>
      <c r="Q1104" s="33" t="str">
        <f aca="false">IF(OR(E1104="",L1104&lt;&gt;""),"",P1104-Parameter!$B$9)</f>
        <v/>
      </c>
      <c r="R1104" s="34" t="str">
        <f aca="false">IF(OR(G1104="",G1104=0,H1104=""),"",H1104/G1104)</f>
        <v/>
      </c>
      <c r="S1104" s="35" t="str">
        <f aca="false">IF(C1104="","",IFERROR(INDEX('Validasi Vendor'!$J$5:$J$505,MATCH(C1104,'Validasi Vendor'!$C$5:$C$505,0)),"Belum terdaftar"))</f>
        <v/>
      </c>
      <c r="T1104" s="35" t="str">
        <f aca="false">IF(E1104="","",IF(L1104&lt;&gt;"",IF(EOMONTH(L1104,0)&gt;P1104,"Dikreditkan lewat batas: periksa","Sudah dikreditkan"),IF(S1104&lt;&gt;"Boleh diproses","Titik 1: periksa status vendor",IF(OR(I1104&lt;&gt;"Cocok",J1104&lt;&gt;"Valid"),"Titik 3: faktur bermasalah",IF(K1104="Ya","Titik 2: periksa pembebanan biaya",IF(Q1104&lt;0,"Titik 2: lewat batas kredit",IF(Q1104&lt;=Parameter!$B$6,"Titik 2: segera kreditkan","Siap dikreditkan")))))))</f>
        <v/>
      </c>
    </row>
    <row r="1105" customFormat="false" ht="15" hidden="false" customHeight="false" outlineLevel="0" collapsed="false">
      <c r="A1105" s="27"/>
      <c r="B1105" s="27"/>
      <c r="C1105" s="28"/>
      <c r="D1105" s="28"/>
      <c r="E1105" s="29"/>
      <c r="F1105" s="27"/>
      <c r="G1105" s="30"/>
      <c r="H1105" s="30"/>
      <c r="I1105" s="27"/>
      <c r="J1105" s="27"/>
      <c r="K1105" s="27"/>
      <c r="L1105" s="29"/>
      <c r="M1105" s="27"/>
      <c r="N1105" s="31" t="str">
        <f aca="false">IF(E1105="","",EOMONTH(E1105,0))</f>
        <v/>
      </c>
      <c r="O1105" s="32" t="str">
        <f aca="false">IF(E1105="","",EOMONTH(E1105,0)+Parameter!$B$5)</f>
        <v/>
      </c>
      <c r="P1105" s="32" t="str">
        <f aca="false">IF(E1105="","",EOMONTH(E1105,Parameter!$B$4))</f>
        <v/>
      </c>
      <c r="Q1105" s="33" t="str">
        <f aca="false">IF(OR(E1105="",L1105&lt;&gt;""),"",P1105-Parameter!$B$9)</f>
        <v/>
      </c>
      <c r="R1105" s="34" t="str">
        <f aca="false">IF(OR(G1105="",G1105=0,H1105=""),"",H1105/G1105)</f>
        <v/>
      </c>
      <c r="S1105" s="35" t="str">
        <f aca="false">IF(C1105="","",IFERROR(INDEX('Validasi Vendor'!$J$5:$J$505,MATCH(C1105,'Validasi Vendor'!$C$5:$C$505,0)),"Belum terdaftar"))</f>
        <v/>
      </c>
      <c r="T1105" s="35" t="str">
        <f aca="false">IF(E1105="","",IF(L1105&lt;&gt;"",IF(EOMONTH(L1105,0)&gt;P1105,"Dikreditkan lewat batas: periksa","Sudah dikreditkan"),IF(S1105&lt;&gt;"Boleh diproses","Titik 1: periksa status vendor",IF(OR(I1105&lt;&gt;"Cocok",J1105&lt;&gt;"Valid"),"Titik 3: faktur bermasalah",IF(K1105="Ya","Titik 2: periksa pembebanan biaya",IF(Q1105&lt;0,"Titik 2: lewat batas kredit",IF(Q1105&lt;=Parameter!$B$6,"Titik 2: segera kreditkan","Siap dikreditkan")))))))</f>
        <v/>
      </c>
    </row>
    <row r="1106" customFormat="false" ht="15" hidden="false" customHeight="false" outlineLevel="0" collapsed="false">
      <c r="A1106" s="27"/>
      <c r="B1106" s="27"/>
      <c r="C1106" s="28"/>
      <c r="D1106" s="28"/>
      <c r="E1106" s="29"/>
      <c r="F1106" s="27"/>
      <c r="G1106" s="30"/>
      <c r="H1106" s="30"/>
      <c r="I1106" s="27"/>
      <c r="J1106" s="27"/>
      <c r="K1106" s="27"/>
      <c r="L1106" s="29"/>
      <c r="M1106" s="27"/>
      <c r="N1106" s="31" t="str">
        <f aca="false">IF(E1106="","",EOMONTH(E1106,0))</f>
        <v/>
      </c>
      <c r="O1106" s="32" t="str">
        <f aca="false">IF(E1106="","",EOMONTH(E1106,0)+Parameter!$B$5)</f>
        <v/>
      </c>
      <c r="P1106" s="32" t="str">
        <f aca="false">IF(E1106="","",EOMONTH(E1106,Parameter!$B$4))</f>
        <v/>
      </c>
      <c r="Q1106" s="33" t="str">
        <f aca="false">IF(OR(E1106="",L1106&lt;&gt;""),"",P1106-Parameter!$B$9)</f>
        <v/>
      </c>
      <c r="R1106" s="34" t="str">
        <f aca="false">IF(OR(G1106="",G1106=0,H1106=""),"",H1106/G1106)</f>
        <v/>
      </c>
      <c r="S1106" s="35" t="str">
        <f aca="false">IF(C1106="","",IFERROR(INDEX('Validasi Vendor'!$J$5:$J$505,MATCH(C1106,'Validasi Vendor'!$C$5:$C$505,0)),"Belum terdaftar"))</f>
        <v/>
      </c>
      <c r="T1106" s="35" t="str">
        <f aca="false">IF(E1106="","",IF(L1106&lt;&gt;"",IF(EOMONTH(L1106,0)&gt;P1106,"Dikreditkan lewat batas: periksa","Sudah dikreditkan"),IF(S1106&lt;&gt;"Boleh diproses","Titik 1: periksa status vendor",IF(OR(I1106&lt;&gt;"Cocok",J1106&lt;&gt;"Valid"),"Titik 3: faktur bermasalah",IF(K1106="Ya","Titik 2: periksa pembebanan biaya",IF(Q1106&lt;0,"Titik 2: lewat batas kredit",IF(Q1106&lt;=Parameter!$B$6,"Titik 2: segera kreditkan","Siap dikreditkan")))))))</f>
        <v/>
      </c>
    </row>
    <row r="1107" customFormat="false" ht="15" hidden="false" customHeight="false" outlineLevel="0" collapsed="false">
      <c r="A1107" s="27"/>
      <c r="B1107" s="27"/>
      <c r="C1107" s="28"/>
      <c r="D1107" s="28"/>
      <c r="E1107" s="29"/>
      <c r="F1107" s="27"/>
      <c r="G1107" s="30"/>
      <c r="H1107" s="30"/>
      <c r="I1107" s="27"/>
      <c r="J1107" s="27"/>
      <c r="K1107" s="27"/>
      <c r="L1107" s="29"/>
      <c r="M1107" s="27"/>
      <c r="N1107" s="31" t="str">
        <f aca="false">IF(E1107="","",EOMONTH(E1107,0))</f>
        <v/>
      </c>
      <c r="O1107" s="32" t="str">
        <f aca="false">IF(E1107="","",EOMONTH(E1107,0)+Parameter!$B$5)</f>
        <v/>
      </c>
      <c r="P1107" s="32" t="str">
        <f aca="false">IF(E1107="","",EOMONTH(E1107,Parameter!$B$4))</f>
        <v/>
      </c>
      <c r="Q1107" s="33" t="str">
        <f aca="false">IF(OR(E1107="",L1107&lt;&gt;""),"",P1107-Parameter!$B$9)</f>
        <v/>
      </c>
      <c r="R1107" s="34" t="str">
        <f aca="false">IF(OR(G1107="",G1107=0,H1107=""),"",H1107/G1107)</f>
        <v/>
      </c>
      <c r="S1107" s="35" t="str">
        <f aca="false">IF(C1107="","",IFERROR(INDEX('Validasi Vendor'!$J$5:$J$505,MATCH(C1107,'Validasi Vendor'!$C$5:$C$505,0)),"Belum terdaftar"))</f>
        <v/>
      </c>
      <c r="T1107" s="35" t="str">
        <f aca="false">IF(E1107="","",IF(L1107&lt;&gt;"",IF(EOMONTH(L1107,0)&gt;P1107,"Dikreditkan lewat batas: periksa","Sudah dikreditkan"),IF(S1107&lt;&gt;"Boleh diproses","Titik 1: periksa status vendor",IF(OR(I1107&lt;&gt;"Cocok",J1107&lt;&gt;"Valid"),"Titik 3: faktur bermasalah",IF(K1107="Ya","Titik 2: periksa pembebanan biaya",IF(Q1107&lt;0,"Titik 2: lewat batas kredit",IF(Q1107&lt;=Parameter!$B$6,"Titik 2: segera kreditkan","Siap dikreditkan")))))))</f>
        <v/>
      </c>
    </row>
    <row r="1108" customFormat="false" ht="15" hidden="false" customHeight="false" outlineLevel="0" collapsed="false">
      <c r="A1108" s="27"/>
      <c r="B1108" s="27"/>
      <c r="C1108" s="28"/>
      <c r="D1108" s="28"/>
      <c r="E1108" s="29"/>
      <c r="F1108" s="27"/>
      <c r="G1108" s="30"/>
      <c r="H1108" s="30"/>
      <c r="I1108" s="27"/>
      <c r="J1108" s="27"/>
      <c r="K1108" s="27"/>
      <c r="L1108" s="29"/>
      <c r="M1108" s="27"/>
      <c r="N1108" s="31" t="str">
        <f aca="false">IF(E1108="","",EOMONTH(E1108,0))</f>
        <v/>
      </c>
      <c r="O1108" s="32" t="str">
        <f aca="false">IF(E1108="","",EOMONTH(E1108,0)+Parameter!$B$5)</f>
        <v/>
      </c>
      <c r="P1108" s="32" t="str">
        <f aca="false">IF(E1108="","",EOMONTH(E1108,Parameter!$B$4))</f>
        <v/>
      </c>
      <c r="Q1108" s="33" t="str">
        <f aca="false">IF(OR(E1108="",L1108&lt;&gt;""),"",P1108-Parameter!$B$9)</f>
        <v/>
      </c>
      <c r="R1108" s="34" t="str">
        <f aca="false">IF(OR(G1108="",G1108=0,H1108=""),"",H1108/G1108)</f>
        <v/>
      </c>
      <c r="S1108" s="35" t="str">
        <f aca="false">IF(C1108="","",IFERROR(INDEX('Validasi Vendor'!$J$5:$J$505,MATCH(C1108,'Validasi Vendor'!$C$5:$C$505,0)),"Belum terdaftar"))</f>
        <v/>
      </c>
      <c r="T1108" s="35" t="str">
        <f aca="false">IF(E1108="","",IF(L1108&lt;&gt;"",IF(EOMONTH(L1108,0)&gt;P1108,"Dikreditkan lewat batas: periksa","Sudah dikreditkan"),IF(S1108&lt;&gt;"Boleh diproses","Titik 1: periksa status vendor",IF(OR(I1108&lt;&gt;"Cocok",J1108&lt;&gt;"Valid"),"Titik 3: faktur bermasalah",IF(K1108="Ya","Titik 2: periksa pembebanan biaya",IF(Q1108&lt;0,"Titik 2: lewat batas kredit",IF(Q1108&lt;=Parameter!$B$6,"Titik 2: segera kreditkan","Siap dikreditkan")))))))</f>
        <v/>
      </c>
    </row>
    <row r="1109" customFormat="false" ht="15" hidden="false" customHeight="false" outlineLevel="0" collapsed="false">
      <c r="A1109" s="27"/>
      <c r="B1109" s="27"/>
      <c r="C1109" s="28"/>
      <c r="D1109" s="28"/>
      <c r="E1109" s="29"/>
      <c r="F1109" s="27"/>
      <c r="G1109" s="30"/>
      <c r="H1109" s="30"/>
      <c r="I1109" s="27"/>
      <c r="J1109" s="27"/>
      <c r="K1109" s="27"/>
      <c r="L1109" s="29"/>
      <c r="M1109" s="27"/>
      <c r="N1109" s="31" t="str">
        <f aca="false">IF(E1109="","",EOMONTH(E1109,0))</f>
        <v/>
      </c>
      <c r="O1109" s="32" t="str">
        <f aca="false">IF(E1109="","",EOMONTH(E1109,0)+Parameter!$B$5)</f>
        <v/>
      </c>
      <c r="P1109" s="32" t="str">
        <f aca="false">IF(E1109="","",EOMONTH(E1109,Parameter!$B$4))</f>
        <v/>
      </c>
      <c r="Q1109" s="33" t="str">
        <f aca="false">IF(OR(E1109="",L1109&lt;&gt;""),"",P1109-Parameter!$B$9)</f>
        <v/>
      </c>
      <c r="R1109" s="34" t="str">
        <f aca="false">IF(OR(G1109="",G1109=0,H1109=""),"",H1109/G1109)</f>
        <v/>
      </c>
      <c r="S1109" s="35" t="str">
        <f aca="false">IF(C1109="","",IFERROR(INDEX('Validasi Vendor'!$J$5:$J$505,MATCH(C1109,'Validasi Vendor'!$C$5:$C$505,0)),"Belum terdaftar"))</f>
        <v/>
      </c>
      <c r="T1109" s="35" t="str">
        <f aca="false">IF(E1109="","",IF(L1109&lt;&gt;"",IF(EOMONTH(L1109,0)&gt;P1109,"Dikreditkan lewat batas: periksa","Sudah dikreditkan"),IF(S1109&lt;&gt;"Boleh diproses","Titik 1: periksa status vendor",IF(OR(I1109&lt;&gt;"Cocok",J1109&lt;&gt;"Valid"),"Titik 3: faktur bermasalah",IF(K1109="Ya","Titik 2: periksa pembebanan biaya",IF(Q1109&lt;0,"Titik 2: lewat batas kredit",IF(Q1109&lt;=Parameter!$B$6,"Titik 2: segera kreditkan","Siap dikreditkan")))))))</f>
        <v/>
      </c>
    </row>
    <row r="1110" customFormat="false" ht="15" hidden="false" customHeight="false" outlineLevel="0" collapsed="false">
      <c r="A1110" s="27"/>
      <c r="B1110" s="27"/>
      <c r="C1110" s="28"/>
      <c r="D1110" s="28"/>
      <c r="E1110" s="29"/>
      <c r="F1110" s="27"/>
      <c r="G1110" s="30"/>
      <c r="H1110" s="30"/>
      <c r="I1110" s="27"/>
      <c r="J1110" s="27"/>
      <c r="K1110" s="27"/>
      <c r="L1110" s="29"/>
      <c r="M1110" s="27"/>
      <c r="N1110" s="31" t="str">
        <f aca="false">IF(E1110="","",EOMONTH(E1110,0))</f>
        <v/>
      </c>
      <c r="O1110" s="32" t="str">
        <f aca="false">IF(E1110="","",EOMONTH(E1110,0)+Parameter!$B$5)</f>
        <v/>
      </c>
      <c r="P1110" s="32" t="str">
        <f aca="false">IF(E1110="","",EOMONTH(E1110,Parameter!$B$4))</f>
        <v/>
      </c>
      <c r="Q1110" s="33" t="str">
        <f aca="false">IF(OR(E1110="",L1110&lt;&gt;""),"",P1110-Parameter!$B$9)</f>
        <v/>
      </c>
      <c r="R1110" s="34" t="str">
        <f aca="false">IF(OR(G1110="",G1110=0,H1110=""),"",H1110/G1110)</f>
        <v/>
      </c>
      <c r="S1110" s="35" t="str">
        <f aca="false">IF(C1110="","",IFERROR(INDEX('Validasi Vendor'!$J$5:$J$505,MATCH(C1110,'Validasi Vendor'!$C$5:$C$505,0)),"Belum terdaftar"))</f>
        <v/>
      </c>
      <c r="T1110" s="35" t="str">
        <f aca="false">IF(E1110="","",IF(L1110&lt;&gt;"",IF(EOMONTH(L1110,0)&gt;P1110,"Dikreditkan lewat batas: periksa","Sudah dikreditkan"),IF(S1110&lt;&gt;"Boleh diproses","Titik 1: periksa status vendor",IF(OR(I1110&lt;&gt;"Cocok",J1110&lt;&gt;"Valid"),"Titik 3: faktur bermasalah",IF(K1110="Ya","Titik 2: periksa pembebanan biaya",IF(Q1110&lt;0,"Titik 2: lewat batas kredit",IF(Q1110&lt;=Parameter!$B$6,"Titik 2: segera kreditkan","Siap dikreditkan")))))))</f>
        <v/>
      </c>
    </row>
    <row r="1111" customFormat="false" ht="15" hidden="false" customHeight="false" outlineLevel="0" collapsed="false">
      <c r="A1111" s="27"/>
      <c r="B1111" s="27"/>
      <c r="C1111" s="28"/>
      <c r="D1111" s="28"/>
      <c r="E1111" s="29"/>
      <c r="F1111" s="27"/>
      <c r="G1111" s="30"/>
      <c r="H1111" s="30"/>
      <c r="I1111" s="27"/>
      <c r="J1111" s="27"/>
      <c r="K1111" s="27"/>
      <c r="L1111" s="29"/>
      <c r="M1111" s="27"/>
      <c r="N1111" s="31" t="str">
        <f aca="false">IF(E1111="","",EOMONTH(E1111,0))</f>
        <v/>
      </c>
      <c r="O1111" s="32" t="str">
        <f aca="false">IF(E1111="","",EOMONTH(E1111,0)+Parameter!$B$5)</f>
        <v/>
      </c>
      <c r="P1111" s="32" t="str">
        <f aca="false">IF(E1111="","",EOMONTH(E1111,Parameter!$B$4))</f>
        <v/>
      </c>
      <c r="Q1111" s="33" t="str">
        <f aca="false">IF(OR(E1111="",L1111&lt;&gt;""),"",P1111-Parameter!$B$9)</f>
        <v/>
      </c>
      <c r="R1111" s="34" t="str">
        <f aca="false">IF(OR(G1111="",G1111=0,H1111=""),"",H1111/G1111)</f>
        <v/>
      </c>
      <c r="S1111" s="35" t="str">
        <f aca="false">IF(C1111="","",IFERROR(INDEX('Validasi Vendor'!$J$5:$J$505,MATCH(C1111,'Validasi Vendor'!$C$5:$C$505,0)),"Belum terdaftar"))</f>
        <v/>
      </c>
      <c r="T1111" s="35" t="str">
        <f aca="false">IF(E1111="","",IF(L1111&lt;&gt;"",IF(EOMONTH(L1111,0)&gt;P1111,"Dikreditkan lewat batas: periksa","Sudah dikreditkan"),IF(S1111&lt;&gt;"Boleh diproses","Titik 1: periksa status vendor",IF(OR(I1111&lt;&gt;"Cocok",J1111&lt;&gt;"Valid"),"Titik 3: faktur bermasalah",IF(K1111="Ya","Titik 2: periksa pembebanan biaya",IF(Q1111&lt;0,"Titik 2: lewat batas kredit",IF(Q1111&lt;=Parameter!$B$6,"Titik 2: segera kreditkan","Siap dikreditkan")))))))</f>
        <v/>
      </c>
    </row>
    <row r="1112" customFormat="false" ht="15" hidden="false" customHeight="false" outlineLevel="0" collapsed="false">
      <c r="A1112" s="27"/>
      <c r="B1112" s="27"/>
      <c r="C1112" s="28"/>
      <c r="D1112" s="28"/>
      <c r="E1112" s="29"/>
      <c r="F1112" s="27"/>
      <c r="G1112" s="30"/>
      <c r="H1112" s="30"/>
      <c r="I1112" s="27"/>
      <c r="J1112" s="27"/>
      <c r="K1112" s="27"/>
      <c r="L1112" s="29"/>
      <c r="M1112" s="27"/>
      <c r="N1112" s="31" t="str">
        <f aca="false">IF(E1112="","",EOMONTH(E1112,0))</f>
        <v/>
      </c>
      <c r="O1112" s="32" t="str">
        <f aca="false">IF(E1112="","",EOMONTH(E1112,0)+Parameter!$B$5)</f>
        <v/>
      </c>
      <c r="P1112" s="32" t="str">
        <f aca="false">IF(E1112="","",EOMONTH(E1112,Parameter!$B$4))</f>
        <v/>
      </c>
      <c r="Q1112" s="33" t="str">
        <f aca="false">IF(OR(E1112="",L1112&lt;&gt;""),"",P1112-Parameter!$B$9)</f>
        <v/>
      </c>
      <c r="R1112" s="34" t="str">
        <f aca="false">IF(OR(G1112="",G1112=0,H1112=""),"",H1112/G1112)</f>
        <v/>
      </c>
      <c r="S1112" s="35" t="str">
        <f aca="false">IF(C1112="","",IFERROR(INDEX('Validasi Vendor'!$J$5:$J$505,MATCH(C1112,'Validasi Vendor'!$C$5:$C$505,0)),"Belum terdaftar"))</f>
        <v/>
      </c>
      <c r="T1112" s="35" t="str">
        <f aca="false">IF(E1112="","",IF(L1112&lt;&gt;"",IF(EOMONTH(L1112,0)&gt;P1112,"Dikreditkan lewat batas: periksa","Sudah dikreditkan"),IF(S1112&lt;&gt;"Boleh diproses","Titik 1: periksa status vendor",IF(OR(I1112&lt;&gt;"Cocok",J1112&lt;&gt;"Valid"),"Titik 3: faktur bermasalah",IF(K1112="Ya","Titik 2: periksa pembebanan biaya",IF(Q1112&lt;0,"Titik 2: lewat batas kredit",IF(Q1112&lt;=Parameter!$B$6,"Titik 2: segera kreditkan","Siap dikreditkan")))))))</f>
        <v/>
      </c>
    </row>
    <row r="1113" customFormat="false" ht="15" hidden="false" customHeight="false" outlineLevel="0" collapsed="false">
      <c r="A1113" s="27"/>
      <c r="B1113" s="27"/>
      <c r="C1113" s="28"/>
      <c r="D1113" s="28"/>
      <c r="E1113" s="29"/>
      <c r="F1113" s="27"/>
      <c r="G1113" s="30"/>
      <c r="H1113" s="30"/>
      <c r="I1113" s="27"/>
      <c r="J1113" s="27"/>
      <c r="K1113" s="27"/>
      <c r="L1113" s="29"/>
      <c r="M1113" s="27"/>
      <c r="N1113" s="31" t="str">
        <f aca="false">IF(E1113="","",EOMONTH(E1113,0))</f>
        <v/>
      </c>
      <c r="O1113" s="32" t="str">
        <f aca="false">IF(E1113="","",EOMONTH(E1113,0)+Parameter!$B$5)</f>
        <v/>
      </c>
      <c r="P1113" s="32" t="str">
        <f aca="false">IF(E1113="","",EOMONTH(E1113,Parameter!$B$4))</f>
        <v/>
      </c>
      <c r="Q1113" s="33" t="str">
        <f aca="false">IF(OR(E1113="",L1113&lt;&gt;""),"",P1113-Parameter!$B$9)</f>
        <v/>
      </c>
      <c r="R1113" s="34" t="str">
        <f aca="false">IF(OR(G1113="",G1113=0,H1113=""),"",H1113/G1113)</f>
        <v/>
      </c>
      <c r="S1113" s="35" t="str">
        <f aca="false">IF(C1113="","",IFERROR(INDEX('Validasi Vendor'!$J$5:$J$505,MATCH(C1113,'Validasi Vendor'!$C$5:$C$505,0)),"Belum terdaftar"))</f>
        <v/>
      </c>
      <c r="T1113" s="35" t="str">
        <f aca="false">IF(E1113="","",IF(L1113&lt;&gt;"",IF(EOMONTH(L1113,0)&gt;P1113,"Dikreditkan lewat batas: periksa","Sudah dikreditkan"),IF(S1113&lt;&gt;"Boleh diproses","Titik 1: periksa status vendor",IF(OR(I1113&lt;&gt;"Cocok",J1113&lt;&gt;"Valid"),"Titik 3: faktur bermasalah",IF(K1113="Ya","Titik 2: periksa pembebanan biaya",IF(Q1113&lt;0,"Titik 2: lewat batas kredit",IF(Q1113&lt;=Parameter!$B$6,"Titik 2: segera kreditkan","Siap dikreditkan")))))))</f>
        <v/>
      </c>
    </row>
    <row r="1114" customFormat="false" ht="15" hidden="false" customHeight="false" outlineLevel="0" collapsed="false">
      <c r="A1114" s="27"/>
      <c r="B1114" s="27"/>
      <c r="C1114" s="28"/>
      <c r="D1114" s="28"/>
      <c r="E1114" s="29"/>
      <c r="F1114" s="27"/>
      <c r="G1114" s="30"/>
      <c r="H1114" s="30"/>
      <c r="I1114" s="27"/>
      <c r="J1114" s="27"/>
      <c r="K1114" s="27"/>
      <c r="L1114" s="29"/>
      <c r="M1114" s="27"/>
      <c r="N1114" s="31" t="str">
        <f aca="false">IF(E1114="","",EOMONTH(E1114,0))</f>
        <v/>
      </c>
      <c r="O1114" s="32" t="str">
        <f aca="false">IF(E1114="","",EOMONTH(E1114,0)+Parameter!$B$5)</f>
        <v/>
      </c>
      <c r="P1114" s="32" t="str">
        <f aca="false">IF(E1114="","",EOMONTH(E1114,Parameter!$B$4))</f>
        <v/>
      </c>
      <c r="Q1114" s="33" t="str">
        <f aca="false">IF(OR(E1114="",L1114&lt;&gt;""),"",P1114-Parameter!$B$9)</f>
        <v/>
      </c>
      <c r="R1114" s="34" t="str">
        <f aca="false">IF(OR(G1114="",G1114=0,H1114=""),"",H1114/G1114)</f>
        <v/>
      </c>
      <c r="S1114" s="35" t="str">
        <f aca="false">IF(C1114="","",IFERROR(INDEX('Validasi Vendor'!$J$5:$J$505,MATCH(C1114,'Validasi Vendor'!$C$5:$C$505,0)),"Belum terdaftar"))</f>
        <v/>
      </c>
      <c r="T1114" s="35" t="str">
        <f aca="false">IF(E1114="","",IF(L1114&lt;&gt;"",IF(EOMONTH(L1114,0)&gt;P1114,"Dikreditkan lewat batas: periksa","Sudah dikreditkan"),IF(S1114&lt;&gt;"Boleh diproses","Titik 1: periksa status vendor",IF(OR(I1114&lt;&gt;"Cocok",J1114&lt;&gt;"Valid"),"Titik 3: faktur bermasalah",IF(K1114="Ya","Titik 2: periksa pembebanan biaya",IF(Q1114&lt;0,"Titik 2: lewat batas kredit",IF(Q1114&lt;=Parameter!$B$6,"Titik 2: segera kreditkan","Siap dikreditkan")))))))</f>
        <v/>
      </c>
    </row>
    <row r="1115" customFormat="false" ht="15" hidden="false" customHeight="false" outlineLevel="0" collapsed="false">
      <c r="A1115" s="27"/>
      <c r="B1115" s="27"/>
      <c r="C1115" s="28"/>
      <c r="D1115" s="28"/>
      <c r="E1115" s="29"/>
      <c r="F1115" s="27"/>
      <c r="G1115" s="30"/>
      <c r="H1115" s="30"/>
      <c r="I1115" s="27"/>
      <c r="J1115" s="27"/>
      <c r="K1115" s="27"/>
      <c r="L1115" s="29"/>
      <c r="M1115" s="27"/>
      <c r="N1115" s="31" t="str">
        <f aca="false">IF(E1115="","",EOMONTH(E1115,0))</f>
        <v/>
      </c>
      <c r="O1115" s="32" t="str">
        <f aca="false">IF(E1115="","",EOMONTH(E1115,0)+Parameter!$B$5)</f>
        <v/>
      </c>
      <c r="P1115" s="32" t="str">
        <f aca="false">IF(E1115="","",EOMONTH(E1115,Parameter!$B$4))</f>
        <v/>
      </c>
      <c r="Q1115" s="33" t="str">
        <f aca="false">IF(OR(E1115="",L1115&lt;&gt;""),"",P1115-Parameter!$B$9)</f>
        <v/>
      </c>
      <c r="R1115" s="34" t="str">
        <f aca="false">IF(OR(G1115="",G1115=0,H1115=""),"",H1115/G1115)</f>
        <v/>
      </c>
      <c r="S1115" s="35" t="str">
        <f aca="false">IF(C1115="","",IFERROR(INDEX('Validasi Vendor'!$J$5:$J$505,MATCH(C1115,'Validasi Vendor'!$C$5:$C$505,0)),"Belum terdaftar"))</f>
        <v/>
      </c>
      <c r="T1115" s="35" t="str">
        <f aca="false">IF(E1115="","",IF(L1115&lt;&gt;"",IF(EOMONTH(L1115,0)&gt;P1115,"Dikreditkan lewat batas: periksa","Sudah dikreditkan"),IF(S1115&lt;&gt;"Boleh diproses","Titik 1: periksa status vendor",IF(OR(I1115&lt;&gt;"Cocok",J1115&lt;&gt;"Valid"),"Titik 3: faktur bermasalah",IF(K1115="Ya","Titik 2: periksa pembebanan biaya",IF(Q1115&lt;0,"Titik 2: lewat batas kredit",IF(Q1115&lt;=Parameter!$B$6,"Titik 2: segera kreditkan","Siap dikreditkan")))))))</f>
        <v/>
      </c>
    </row>
    <row r="1116" customFormat="false" ht="15" hidden="false" customHeight="false" outlineLevel="0" collapsed="false">
      <c r="A1116" s="27"/>
      <c r="B1116" s="27"/>
      <c r="C1116" s="28"/>
      <c r="D1116" s="28"/>
      <c r="E1116" s="29"/>
      <c r="F1116" s="27"/>
      <c r="G1116" s="30"/>
      <c r="H1116" s="30"/>
      <c r="I1116" s="27"/>
      <c r="J1116" s="27"/>
      <c r="K1116" s="27"/>
      <c r="L1116" s="29"/>
      <c r="M1116" s="27"/>
      <c r="N1116" s="31" t="str">
        <f aca="false">IF(E1116="","",EOMONTH(E1116,0))</f>
        <v/>
      </c>
      <c r="O1116" s="32" t="str">
        <f aca="false">IF(E1116="","",EOMONTH(E1116,0)+Parameter!$B$5)</f>
        <v/>
      </c>
      <c r="P1116" s="32" t="str">
        <f aca="false">IF(E1116="","",EOMONTH(E1116,Parameter!$B$4))</f>
        <v/>
      </c>
      <c r="Q1116" s="33" t="str">
        <f aca="false">IF(OR(E1116="",L1116&lt;&gt;""),"",P1116-Parameter!$B$9)</f>
        <v/>
      </c>
      <c r="R1116" s="34" t="str">
        <f aca="false">IF(OR(G1116="",G1116=0,H1116=""),"",H1116/G1116)</f>
        <v/>
      </c>
      <c r="S1116" s="35" t="str">
        <f aca="false">IF(C1116="","",IFERROR(INDEX('Validasi Vendor'!$J$5:$J$505,MATCH(C1116,'Validasi Vendor'!$C$5:$C$505,0)),"Belum terdaftar"))</f>
        <v/>
      </c>
      <c r="T1116" s="35" t="str">
        <f aca="false">IF(E1116="","",IF(L1116&lt;&gt;"",IF(EOMONTH(L1116,0)&gt;P1116,"Dikreditkan lewat batas: periksa","Sudah dikreditkan"),IF(S1116&lt;&gt;"Boleh diproses","Titik 1: periksa status vendor",IF(OR(I1116&lt;&gt;"Cocok",J1116&lt;&gt;"Valid"),"Titik 3: faktur bermasalah",IF(K1116="Ya","Titik 2: periksa pembebanan biaya",IF(Q1116&lt;0,"Titik 2: lewat batas kredit",IF(Q1116&lt;=Parameter!$B$6,"Titik 2: segera kreditkan","Siap dikreditkan")))))))</f>
        <v/>
      </c>
    </row>
    <row r="1117" customFormat="false" ht="15" hidden="false" customHeight="false" outlineLevel="0" collapsed="false">
      <c r="A1117" s="27"/>
      <c r="B1117" s="27"/>
      <c r="C1117" s="28"/>
      <c r="D1117" s="28"/>
      <c r="E1117" s="29"/>
      <c r="F1117" s="27"/>
      <c r="G1117" s="30"/>
      <c r="H1117" s="30"/>
      <c r="I1117" s="27"/>
      <c r="J1117" s="27"/>
      <c r="K1117" s="27"/>
      <c r="L1117" s="29"/>
      <c r="M1117" s="27"/>
      <c r="N1117" s="31" t="str">
        <f aca="false">IF(E1117="","",EOMONTH(E1117,0))</f>
        <v/>
      </c>
      <c r="O1117" s="32" t="str">
        <f aca="false">IF(E1117="","",EOMONTH(E1117,0)+Parameter!$B$5)</f>
        <v/>
      </c>
      <c r="P1117" s="32" t="str">
        <f aca="false">IF(E1117="","",EOMONTH(E1117,Parameter!$B$4))</f>
        <v/>
      </c>
      <c r="Q1117" s="33" t="str">
        <f aca="false">IF(OR(E1117="",L1117&lt;&gt;""),"",P1117-Parameter!$B$9)</f>
        <v/>
      </c>
      <c r="R1117" s="34" t="str">
        <f aca="false">IF(OR(G1117="",G1117=0,H1117=""),"",H1117/G1117)</f>
        <v/>
      </c>
      <c r="S1117" s="35" t="str">
        <f aca="false">IF(C1117="","",IFERROR(INDEX('Validasi Vendor'!$J$5:$J$505,MATCH(C1117,'Validasi Vendor'!$C$5:$C$505,0)),"Belum terdaftar"))</f>
        <v/>
      </c>
      <c r="T1117" s="35" t="str">
        <f aca="false">IF(E1117="","",IF(L1117&lt;&gt;"",IF(EOMONTH(L1117,0)&gt;P1117,"Dikreditkan lewat batas: periksa","Sudah dikreditkan"),IF(S1117&lt;&gt;"Boleh diproses","Titik 1: periksa status vendor",IF(OR(I1117&lt;&gt;"Cocok",J1117&lt;&gt;"Valid"),"Titik 3: faktur bermasalah",IF(K1117="Ya","Titik 2: periksa pembebanan biaya",IF(Q1117&lt;0,"Titik 2: lewat batas kredit",IF(Q1117&lt;=Parameter!$B$6,"Titik 2: segera kreditkan","Siap dikreditkan")))))))</f>
        <v/>
      </c>
    </row>
    <row r="1118" customFormat="false" ht="15" hidden="false" customHeight="false" outlineLevel="0" collapsed="false">
      <c r="A1118" s="27"/>
      <c r="B1118" s="27"/>
      <c r="C1118" s="28"/>
      <c r="D1118" s="28"/>
      <c r="E1118" s="29"/>
      <c r="F1118" s="27"/>
      <c r="G1118" s="30"/>
      <c r="H1118" s="30"/>
      <c r="I1118" s="27"/>
      <c r="J1118" s="27"/>
      <c r="K1118" s="27"/>
      <c r="L1118" s="29"/>
      <c r="M1118" s="27"/>
      <c r="N1118" s="31" t="str">
        <f aca="false">IF(E1118="","",EOMONTH(E1118,0))</f>
        <v/>
      </c>
      <c r="O1118" s="32" t="str">
        <f aca="false">IF(E1118="","",EOMONTH(E1118,0)+Parameter!$B$5)</f>
        <v/>
      </c>
      <c r="P1118" s="32" t="str">
        <f aca="false">IF(E1118="","",EOMONTH(E1118,Parameter!$B$4))</f>
        <v/>
      </c>
      <c r="Q1118" s="33" t="str">
        <f aca="false">IF(OR(E1118="",L1118&lt;&gt;""),"",P1118-Parameter!$B$9)</f>
        <v/>
      </c>
      <c r="R1118" s="34" t="str">
        <f aca="false">IF(OR(G1118="",G1118=0,H1118=""),"",H1118/G1118)</f>
        <v/>
      </c>
      <c r="S1118" s="35" t="str">
        <f aca="false">IF(C1118="","",IFERROR(INDEX('Validasi Vendor'!$J$5:$J$505,MATCH(C1118,'Validasi Vendor'!$C$5:$C$505,0)),"Belum terdaftar"))</f>
        <v/>
      </c>
      <c r="T1118" s="35" t="str">
        <f aca="false">IF(E1118="","",IF(L1118&lt;&gt;"",IF(EOMONTH(L1118,0)&gt;P1118,"Dikreditkan lewat batas: periksa","Sudah dikreditkan"),IF(S1118&lt;&gt;"Boleh diproses","Titik 1: periksa status vendor",IF(OR(I1118&lt;&gt;"Cocok",J1118&lt;&gt;"Valid"),"Titik 3: faktur bermasalah",IF(K1118="Ya","Titik 2: periksa pembebanan biaya",IF(Q1118&lt;0,"Titik 2: lewat batas kredit",IF(Q1118&lt;=Parameter!$B$6,"Titik 2: segera kreditkan","Siap dikreditkan")))))))</f>
        <v/>
      </c>
    </row>
    <row r="1119" customFormat="false" ht="15" hidden="false" customHeight="false" outlineLevel="0" collapsed="false">
      <c r="A1119" s="27"/>
      <c r="B1119" s="27"/>
      <c r="C1119" s="28"/>
      <c r="D1119" s="28"/>
      <c r="E1119" s="29"/>
      <c r="F1119" s="27"/>
      <c r="G1119" s="30"/>
      <c r="H1119" s="30"/>
      <c r="I1119" s="27"/>
      <c r="J1119" s="27"/>
      <c r="K1119" s="27"/>
      <c r="L1119" s="29"/>
      <c r="M1119" s="27"/>
      <c r="N1119" s="31" t="str">
        <f aca="false">IF(E1119="","",EOMONTH(E1119,0))</f>
        <v/>
      </c>
      <c r="O1119" s="32" t="str">
        <f aca="false">IF(E1119="","",EOMONTH(E1119,0)+Parameter!$B$5)</f>
        <v/>
      </c>
      <c r="P1119" s="32" t="str">
        <f aca="false">IF(E1119="","",EOMONTH(E1119,Parameter!$B$4))</f>
        <v/>
      </c>
      <c r="Q1119" s="33" t="str">
        <f aca="false">IF(OR(E1119="",L1119&lt;&gt;""),"",P1119-Parameter!$B$9)</f>
        <v/>
      </c>
      <c r="R1119" s="34" t="str">
        <f aca="false">IF(OR(G1119="",G1119=0,H1119=""),"",H1119/G1119)</f>
        <v/>
      </c>
      <c r="S1119" s="35" t="str">
        <f aca="false">IF(C1119="","",IFERROR(INDEX('Validasi Vendor'!$J$5:$J$505,MATCH(C1119,'Validasi Vendor'!$C$5:$C$505,0)),"Belum terdaftar"))</f>
        <v/>
      </c>
      <c r="T1119" s="35" t="str">
        <f aca="false">IF(E1119="","",IF(L1119&lt;&gt;"",IF(EOMONTH(L1119,0)&gt;P1119,"Dikreditkan lewat batas: periksa","Sudah dikreditkan"),IF(S1119&lt;&gt;"Boleh diproses","Titik 1: periksa status vendor",IF(OR(I1119&lt;&gt;"Cocok",J1119&lt;&gt;"Valid"),"Titik 3: faktur bermasalah",IF(K1119="Ya","Titik 2: periksa pembebanan biaya",IF(Q1119&lt;0,"Titik 2: lewat batas kredit",IF(Q1119&lt;=Parameter!$B$6,"Titik 2: segera kreditkan","Siap dikreditkan")))))))</f>
        <v/>
      </c>
    </row>
    <row r="1120" customFormat="false" ht="15" hidden="false" customHeight="false" outlineLevel="0" collapsed="false">
      <c r="A1120" s="27"/>
      <c r="B1120" s="27"/>
      <c r="C1120" s="28"/>
      <c r="D1120" s="28"/>
      <c r="E1120" s="29"/>
      <c r="F1120" s="27"/>
      <c r="G1120" s="30"/>
      <c r="H1120" s="30"/>
      <c r="I1120" s="27"/>
      <c r="J1120" s="27"/>
      <c r="K1120" s="27"/>
      <c r="L1120" s="29"/>
      <c r="M1120" s="27"/>
      <c r="N1120" s="31" t="str">
        <f aca="false">IF(E1120="","",EOMONTH(E1120,0))</f>
        <v/>
      </c>
      <c r="O1120" s="32" t="str">
        <f aca="false">IF(E1120="","",EOMONTH(E1120,0)+Parameter!$B$5)</f>
        <v/>
      </c>
      <c r="P1120" s="32" t="str">
        <f aca="false">IF(E1120="","",EOMONTH(E1120,Parameter!$B$4))</f>
        <v/>
      </c>
      <c r="Q1120" s="33" t="str">
        <f aca="false">IF(OR(E1120="",L1120&lt;&gt;""),"",P1120-Parameter!$B$9)</f>
        <v/>
      </c>
      <c r="R1120" s="34" t="str">
        <f aca="false">IF(OR(G1120="",G1120=0,H1120=""),"",H1120/G1120)</f>
        <v/>
      </c>
      <c r="S1120" s="35" t="str">
        <f aca="false">IF(C1120="","",IFERROR(INDEX('Validasi Vendor'!$J$5:$J$505,MATCH(C1120,'Validasi Vendor'!$C$5:$C$505,0)),"Belum terdaftar"))</f>
        <v/>
      </c>
      <c r="T1120" s="35" t="str">
        <f aca="false">IF(E1120="","",IF(L1120&lt;&gt;"",IF(EOMONTH(L1120,0)&gt;P1120,"Dikreditkan lewat batas: periksa","Sudah dikreditkan"),IF(S1120&lt;&gt;"Boleh diproses","Titik 1: periksa status vendor",IF(OR(I1120&lt;&gt;"Cocok",J1120&lt;&gt;"Valid"),"Titik 3: faktur bermasalah",IF(K1120="Ya","Titik 2: periksa pembebanan biaya",IF(Q1120&lt;0,"Titik 2: lewat batas kredit",IF(Q1120&lt;=Parameter!$B$6,"Titik 2: segera kreditkan","Siap dikreditkan")))))))</f>
        <v/>
      </c>
    </row>
    <row r="1121" customFormat="false" ht="15" hidden="false" customHeight="false" outlineLevel="0" collapsed="false">
      <c r="A1121" s="27"/>
      <c r="B1121" s="27"/>
      <c r="C1121" s="28"/>
      <c r="D1121" s="28"/>
      <c r="E1121" s="29"/>
      <c r="F1121" s="27"/>
      <c r="G1121" s="30"/>
      <c r="H1121" s="30"/>
      <c r="I1121" s="27"/>
      <c r="J1121" s="27"/>
      <c r="K1121" s="27"/>
      <c r="L1121" s="29"/>
      <c r="M1121" s="27"/>
      <c r="N1121" s="31" t="str">
        <f aca="false">IF(E1121="","",EOMONTH(E1121,0))</f>
        <v/>
      </c>
      <c r="O1121" s="32" t="str">
        <f aca="false">IF(E1121="","",EOMONTH(E1121,0)+Parameter!$B$5)</f>
        <v/>
      </c>
      <c r="P1121" s="32" t="str">
        <f aca="false">IF(E1121="","",EOMONTH(E1121,Parameter!$B$4))</f>
        <v/>
      </c>
      <c r="Q1121" s="33" t="str">
        <f aca="false">IF(OR(E1121="",L1121&lt;&gt;""),"",P1121-Parameter!$B$9)</f>
        <v/>
      </c>
      <c r="R1121" s="34" t="str">
        <f aca="false">IF(OR(G1121="",G1121=0,H1121=""),"",H1121/G1121)</f>
        <v/>
      </c>
      <c r="S1121" s="35" t="str">
        <f aca="false">IF(C1121="","",IFERROR(INDEX('Validasi Vendor'!$J$5:$J$505,MATCH(C1121,'Validasi Vendor'!$C$5:$C$505,0)),"Belum terdaftar"))</f>
        <v/>
      </c>
      <c r="T1121" s="35" t="str">
        <f aca="false">IF(E1121="","",IF(L1121&lt;&gt;"",IF(EOMONTH(L1121,0)&gt;P1121,"Dikreditkan lewat batas: periksa","Sudah dikreditkan"),IF(S1121&lt;&gt;"Boleh diproses","Titik 1: periksa status vendor",IF(OR(I1121&lt;&gt;"Cocok",J1121&lt;&gt;"Valid"),"Titik 3: faktur bermasalah",IF(K1121="Ya","Titik 2: periksa pembebanan biaya",IF(Q1121&lt;0,"Titik 2: lewat batas kredit",IF(Q1121&lt;=Parameter!$B$6,"Titik 2: segera kreditkan","Siap dikreditkan")))))))</f>
        <v/>
      </c>
    </row>
    <row r="1122" customFormat="false" ht="15" hidden="false" customHeight="false" outlineLevel="0" collapsed="false">
      <c r="A1122" s="27"/>
      <c r="B1122" s="27"/>
      <c r="C1122" s="28"/>
      <c r="D1122" s="28"/>
      <c r="E1122" s="29"/>
      <c r="F1122" s="27"/>
      <c r="G1122" s="30"/>
      <c r="H1122" s="30"/>
      <c r="I1122" s="27"/>
      <c r="J1122" s="27"/>
      <c r="K1122" s="27"/>
      <c r="L1122" s="29"/>
      <c r="M1122" s="27"/>
      <c r="N1122" s="31" t="str">
        <f aca="false">IF(E1122="","",EOMONTH(E1122,0))</f>
        <v/>
      </c>
      <c r="O1122" s="32" t="str">
        <f aca="false">IF(E1122="","",EOMONTH(E1122,0)+Parameter!$B$5)</f>
        <v/>
      </c>
      <c r="P1122" s="32" t="str">
        <f aca="false">IF(E1122="","",EOMONTH(E1122,Parameter!$B$4))</f>
        <v/>
      </c>
      <c r="Q1122" s="33" t="str">
        <f aca="false">IF(OR(E1122="",L1122&lt;&gt;""),"",P1122-Parameter!$B$9)</f>
        <v/>
      </c>
      <c r="R1122" s="34" t="str">
        <f aca="false">IF(OR(G1122="",G1122=0,H1122=""),"",H1122/G1122)</f>
        <v/>
      </c>
      <c r="S1122" s="35" t="str">
        <f aca="false">IF(C1122="","",IFERROR(INDEX('Validasi Vendor'!$J$5:$J$505,MATCH(C1122,'Validasi Vendor'!$C$5:$C$505,0)),"Belum terdaftar"))</f>
        <v/>
      </c>
      <c r="T1122" s="35" t="str">
        <f aca="false">IF(E1122="","",IF(L1122&lt;&gt;"",IF(EOMONTH(L1122,0)&gt;P1122,"Dikreditkan lewat batas: periksa","Sudah dikreditkan"),IF(S1122&lt;&gt;"Boleh diproses","Titik 1: periksa status vendor",IF(OR(I1122&lt;&gt;"Cocok",J1122&lt;&gt;"Valid"),"Titik 3: faktur bermasalah",IF(K1122="Ya","Titik 2: periksa pembebanan biaya",IF(Q1122&lt;0,"Titik 2: lewat batas kredit",IF(Q1122&lt;=Parameter!$B$6,"Titik 2: segera kreditkan","Siap dikreditkan")))))))</f>
        <v/>
      </c>
    </row>
    <row r="1123" customFormat="false" ht="15" hidden="false" customHeight="false" outlineLevel="0" collapsed="false">
      <c r="A1123" s="27"/>
      <c r="B1123" s="27"/>
      <c r="C1123" s="28"/>
      <c r="D1123" s="28"/>
      <c r="E1123" s="29"/>
      <c r="F1123" s="27"/>
      <c r="G1123" s="30"/>
      <c r="H1123" s="30"/>
      <c r="I1123" s="27"/>
      <c r="J1123" s="27"/>
      <c r="K1123" s="27"/>
      <c r="L1123" s="29"/>
      <c r="M1123" s="27"/>
      <c r="N1123" s="31" t="str">
        <f aca="false">IF(E1123="","",EOMONTH(E1123,0))</f>
        <v/>
      </c>
      <c r="O1123" s="32" t="str">
        <f aca="false">IF(E1123="","",EOMONTH(E1123,0)+Parameter!$B$5)</f>
        <v/>
      </c>
      <c r="P1123" s="32" t="str">
        <f aca="false">IF(E1123="","",EOMONTH(E1123,Parameter!$B$4))</f>
        <v/>
      </c>
      <c r="Q1123" s="33" t="str">
        <f aca="false">IF(OR(E1123="",L1123&lt;&gt;""),"",P1123-Parameter!$B$9)</f>
        <v/>
      </c>
      <c r="R1123" s="34" t="str">
        <f aca="false">IF(OR(G1123="",G1123=0,H1123=""),"",H1123/G1123)</f>
        <v/>
      </c>
      <c r="S1123" s="35" t="str">
        <f aca="false">IF(C1123="","",IFERROR(INDEX('Validasi Vendor'!$J$5:$J$505,MATCH(C1123,'Validasi Vendor'!$C$5:$C$505,0)),"Belum terdaftar"))</f>
        <v/>
      </c>
      <c r="T1123" s="35" t="str">
        <f aca="false">IF(E1123="","",IF(L1123&lt;&gt;"",IF(EOMONTH(L1123,0)&gt;P1123,"Dikreditkan lewat batas: periksa","Sudah dikreditkan"),IF(S1123&lt;&gt;"Boleh diproses","Titik 1: periksa status vendor",IF(OR(I1123&lt;&gt;"Cocok",J1123&lt;&gt;"Valid"),"Titik 3: faktur bermasalah",IF(K1123="Ya","Titik 2: periksa pembebanan biaya",IF(Q1123&lt;0,"Titik 2: lewat batas kredit",IF(Q1123&lt;=Parameter!$B$6,"Titik 2: segera kreditkan","Siap dikreditkan")))))))</f>
        <v/>
      </c>
    </row>
    <row r="1124" customFormat="false" ht="15" hidden="false" customHeight="false" outlineLevel="0" collapsed="false">
      <c r="A1124" s="27"/>
      <c r="B1124" s="27"/>
      <c r="C1124" s="28"/>
      <c r="D1124" s="28"/>
      <c r="E1124" s="29"/>
      <c r="F1124" s="27"/>
      <c r="G1124" s="30"/>
      <c r="H1124" s="30"/>
      <c r="I1124" s="27"/>
      <c r="J1124" s="27"/>
      <c r="K1124" s="27"/>
      <c r="L1124" s="29"/>
      <c r="M1124" s="27"/>
      <c r="N1124" s="31" t="str">
        <f aca="false">IF(E1124="","",EOMONTH(E1124,0))</f>
        <v/>
      </c>
      <c r="O1124" s="32" t="str">
        <f aca="false">IF(E1124="","",EOMONTH(E1124,0)+Parameter!$B$5)</f>
        <v/>
      </c>
      <c r="P1124" s="32" t="str">
        <f aca="false">IF(E1124="","",EOMONTH(E1124,Parameter!$B$4))</f>
        <v/>
      </c>
      <c r="Q1124" s="33" t="str">
        <f aca="false">IF(OR(E1124="",L1124&lt;&gt;""),"",P1124-Parameter!$B$9)</f>
        <v/>
      </c>
      <c r="R1124" s="34" t="str">
        <f aca="false">IF(OR(G1124="",G1124=0,H1124=""),"",H1124/G1124)</f>
        <v/>
      </c>
      <c r="S1124" s="35" t="str">
        <f aca="false">IF(C1124="","",IFERROR(INDEX('Validasi Vendor'!$J$5:$J$505,MATCH(C1124,'Validasi Vendor'!$C$5:$C$505,0)),"Belum terdaftar"))</f>
        <v/>
      </c>
      <c r="T1124" s="35" t="str">
        <f aca="false">IF(E1124="","",IF(L1124&lt;&gt;"",IF(EOMONTH(L1124,0)&gt;P1124,"Dikreditkan lewat batas: periksa","Sudah dikreditkan"),IF(S1124&lt;&gt;"Boleh diproses","Titik 1: periksa status vendor",IF(OR(I1124&lt;&gt;"Cocok",J1124&lt;&gt;"Valid"),"Titik 3: faktur bermasalah",IF(K1124="Ya","Titik 2: periksa pembebanan biaya",IF(Q1124&lt;0,"Titik 2: lewat batas kredit",IF(Q1124&lt;=Parameter!$B$6,"Titik 2: segera kreditkan","Siap dikreditkan")))))))</f>
        <v/>
      </c>
    </row>
    <row r="1125" customFormat="false" ht="15" hidden="false" customHeight="false" outlineLevel="0" collapsed="false">
      <c r="A1125" s="27"/>
      <c r="B1125" s="27"/>
      <c r="C1125" s="28"/>
      <c r="D1125" s="28"/>
      <c r="E1125" s="29"/>
      <c r="F1125" s="27"/>
      <c r="G1125" s="30"/>
      <c r="H1125" s="30"/>
      <c r="I1125" s="27"/>
      <c r="J1125" s="27"/>
      <c r="K1125" s="27"/>
      <c r="L1125" s="29"/>
      <c r="M1125" s="27"/>
      <c r="N1125" s="31" t="str">
        <f aca="false">IF(E1125="","",EOMONTH(E1125,0))</f>
        <v/>
      </c>
      <c r="O1125" s="32" t="str">
        <f aca="false">IF(E1125="","",EOMONTH(E1125,0)+Parameter!$B$5)</f>
        <v/>
      </c>
      <c r="P1125" s="32" t="str">
        <f aca="false">IF(E1125="","",EOMONTH(E1125,Parameter!$B$4))</f>
        <v/>
      </c>
      <c r="Q1125" s="33" t="str">
        <f aca="false">IF(OR(E1125="",L1125&lt;&gt;""),"",P1125-Parameter!$B$9)</f>
        <v/>
      </c>
      <c r="R1125" s="34" t="str">
        <f aca="false">IF(OR(G1125="",G1125=0,H1125=""),"",H1125/G1125)</f>
        <v/>
      </c>
      <c r="S1125" s="35" t="str">
        <f aca="false">IF(C1125="","",IFERROR(INDEX('Validasi Vendor'!$J$5:$J$505,MATCH(C1125,'Validasi Vendor'!$C$5:$C$505,0)),"Belum terdaftar"))</f>
        <v/>
      </c>
      <c r="T1125" s="35" t="str">
        <f aca="false">IF(E1125="","",IF(L1125&lt;&gt;"",IF(EOMONTH(L1125,0)&gt;P1125,"Dikreditkan lewat batas: periksa","Sudah dikreditkan"),IF(S1125&lt;&gt;"Boleh diproses","Titik 1: periksa status vendor",IF(OR(I1125&lt;&gt;"Cocok",J1125&lt;&gt;"Valid"),"Titik 3: faktur bermasalah",IF(K1125="Ya","Titik 2: periksa pembebanan biaya",IF(Q1125&lt;0,"Titik 2: lewat batas kredit",IF(Q1125&lt;=Parameter!$B$6,"Titik 2: segera kreditkan","Siap dikreditkan")))))))</f>
        <v/>
      </c>
    </row>
    <row r="1126" customFormat="false" ht="15" hidden="false" customHeight="false" outlineLevel="0" collapsed="false">
      <c r="A1126" s="27"/>
      <c r="B1126" s="27"/>
      <c r="C1126" s="28"/>
      <c r="D1126" s="28"/>
      <c r="E1126" s="29"/>
      <c r="F1126" s="27"/>
      <c r="G1126" s="30"/>
      <c r="H1126" s="30"/>
      <c r="I1126" s="27"/>
      <c r="J1126" s="27"/>
      <c r="K1126" s="27"/>
      <c r="L1126" s="29"/>
      <c r="M1126" s="27"/>
      <c r="N1126" s="31" t="str">
        <f aca="false">IF(E1126="","",EOMONTH(E1126,0))</f>
        <v/>
      </c>
      <c r="O1126" s="32" t="str">
        <f aca="false">IF(E1126="","",EOMONTH(E1126,0)+Parameter!$B$5)</f>
        <v/>
      </c>
      <c r="P1126" s="32" t="str">
        <f aca="false">IF(E1126="","",EOMONTH(E1126,Parameter!$B$4))</f>
        <v/>
      </c>
      <c r="Q1126" s="33" t="str">
        <f aca="false">IF(OR(E1126="",L1126&lt;&gt;""),"",P1126-Parameter!$B$9)</f>
        <v/>
      </c>
      <c r="R1126" s="34" t="str">
        <f aca="false">IF(OR(G1126="",G1126=0,H1126=""),"",H1126/G1126)</f>
        <v/>
      </c>
      <c r="S1126" s="35" t="str">
        <f aca="false">IF(C1126="","",IFERROR(INDEX('Validasi Vendor'!$J$5:$J$505,MATCH(C1126,'Validasi Vendor'!$C$5:$C$505,0)),"Belum terdaftar"))</f>
        <v/>
      </c>
      <c r="T1126" s="35" t="str">
        <f aca="false">IF(E1126="","",IF(L1126&lt;&gt;"",IF(EOMONTH(L1126,0)&gt;P1126,"Dikreditkan lewat batas: periksa","Sudah dikreditkan"),IF(S1126&lt;&gt;"Boleh diproses","Titik 1: periksa status vendor",IF(OR(I1126&lt;&gt;"Cocok",J1126&lt;&gt;"Valid"),"Titik 3: faktur bermasalah",IF(K1126="Ya","Titik 2: periksa pembebanan biaya",IF(Q1126&lt;0,"Titik 2: lewat batas kredit",IF(Q1126&lt;=Parameter!$B$6,"Titik 2: segera kreditkan","Siap dikreditkan")))))))</f>
        <v/>
      </c>
    </row>
    <row r="1127" customFormat="false" ht="15" hidden="false" customHeight="false" outlineLevel="0" collapsed="false">
      <c r="A1127" s="27"/>
      <c r="B1127" s="27"/>
      <c r="C1127" s="28"/>
      <c r="D1127" s="28"/>
      <c r="E1127" s="29"/>
      <c r="F1127" s="27"/>
      <c r="G1127" s="30"/>
      <c r="H1127" s="30"/>
      <c r="I1127" s="27"/>
      <c r="J1127" s="27"/>
      <c r="K1127" s="27"/>
      <c r="L1127" s="29"/>
      <c r="M1127" s="27"/>
      <c r="N1127" s="31" t="str">
        <f aca="false">IF(E1127="","",EOMONTH(E1127,0))</f>
        <v/>
      </c>
      <c r="O1127" s="32" t="str">
        <f aca="false">IF(E1127="","",EOMONTH(E1127,0)+Parameter!$B$5)</f>
        <v/>
      </c>
      <c r="P1127" s="32" t="str">
        <f aca="false">IF(E1127="","",EOMONTH(E1127,Parameter!$B$4))</f>
        <v/>
      </c>
      <c r="Q1127" s="33" t="str">
        <f aca="false">IF(OR(E1127="",L1127&lt;&gt;""),"",P1127-Parameter!$B$9)</f>
        <v/>
      </c>
      <c r="R1127" s="34" t="str">
        <f aca="false">IF(OR(G1127="",G1127=0,H1127=""),"",H1127/G1127)</f>
        <v/>
      </c>
      <c r="S1127" s="35" t="str">
        <f aca="false">IF(C1127="","",IFERROR(INDEX('Validasi Vendor'!$J$5:$J$505,MATCH(C1127,'Validasi Vendor'!$C$5:$C$505,0)),"Belum terdaftar"))</f>
        <v/>
      </c>
      <c r="T1127" s="35" t="str">
        <f aca="false">IF(E1127="","",IF(L1127&lt;&gt;"",IF(EOMONTH(L1127,0)&gt;P1127,"Dikreditkan lewat batas: periksa","Sudah dikreditkan"),IF(S1127&lt;&gt;"Boleh diproses","Titik 1: periksa status vendor",IF(OR(I1127&lt;&gt;"Cocok",J1127&lt;&gt;"Valid"),"Titik 3: faktur bermasalah",IF(K1127="Ya","Titik 2: periksa pembebanan biaya",IF(Q1127&lt;0,"Titik 2: lewat batas kredit",IF(Q1127&lt;=Parameter!$B$6,"Titik 2: segera kreditkan","Siap dikreditkan")))))))</f>
        <v/>
      </c>
    </row>
    <row r="1128" customFormat="false" ht="15" hidden="false" customHeight="false" outlineLevel="0" collapsed="false">
      <c r="A1128" s="27"/>
      <c r="B1128" s="27"/>
      <c r="C1128" s="28"/>
      <c r="D1128" s="28"/>
      <c r="E1128" s="29"/>
      <c r="F1128" s="27"/>
      <c r="G1128" s="30"/>
      <c r="H1128" s="30"/>
      <c r="I1128" s="27"/>
      <c r="J1128" s="27"/>
      <c r="K1128" s="27"/>
      <c r="L1128" s="29"/>
      <c r="M1128" s="27"/>
      <c r="N1128" s="31" t="str">
        <f aca="false">IF(E1128="","",EOMONTH(E1128,0))</f>
        <v/>
      </c>
      <c r="O1128" s="32" t="str">
        <f aca="false">IF(E1128="","",EOMONTH(E1128,0)+Parameter!$B$5)</f>
        <v/>
      </c>
      <c r="P1128" s="32" t="str">
        <f aca="false">IF(E1128="","",EOMONTH(E1128,Parameter!$B$4))</f>
        <v/>
      </c>
      <c r="Q1128" s="33" t="str">
        <f aca="false">IF(OR(E1128="",L1128&lt;&gt;""),"",P1128-Parameter!$B$9)</f>
        <v/>
      </c>
      <c r="R1128" s="34" t="str">
        <f aca="false">IF(OR(G1128="",G1128=0,H1128=""),"",H1128/G1128)</f>
        <v/>
      </c>
      <c r="S1128" s="35" t="str">
        <f aca="false">IF(C1128="","",IFERROR(INDEX('Validasi Vendor'!$J$5:$J$505,MATCH(C1128,'Validasi Vendor'!$C$5:$C$505,0)),"Belum terdaftar"))</f>
        <v/>
      </c>
      <c r="T1128" s="35" t="str">
        <f aca="false">IF(E1128="","",IF(L1128&lt;&gt;"",IF(EOMONTH(L1128,0)&gt;P1128,"Dikreditkan lewat batas: periksa","Sudah dikreditkan"),IF(S1128&lt;&gt;"Boleh diproses","Titik 1: periksa status vendor",IF(OR(I1128&lt;&gt;"Cocok",J1128&lt;&gt;"Valid"),"Titik 3: faktur bermasalah",IF(K1128="Ya","Titik 2: periksa pembebanan biaya",IF(Q1128&lt;0,"Titik 2: lewat batas kredit",IF(Q1128&lt;=Parameter!$B$6,"Titik 2: segera kreditkan","Siap dikreditkan")))))))</f>
        <v/>
      </c>
    </row>
    <row r="1129" customFormat="false" ht="15" hidden="false" customHeight="false" outlineLevel="0" collapsed="false">
      <c r="A1129" s="27"/>
      <c r="B1129" s="27"/>
      <c r="C1129" s="28"/>
      <c r="D1129" s="28"/>
      <c r="E1129" s="29"/>
      <c r="F1129" s="27"/>
      <c r="G1129" s="30"/>
      <c r="H1129" s="30"/>
      <c r="I1129" s="27"/>
      <c r="J1129" s="27"/>
      <c r="K1129" s="27"/>
      <c r="L1129" s="29"/>
      <c r="M1129" s="27"/>
      <c r="N1129" s="31" t="str">
        <f aca="false">IF(E1129="","",EOMONTH(E1129,0))</f>
        <v/>
      </c>
      <c r="O1129" s="32" t="str">
        <f aca="false">IF(E1129="","",EOMONTH(E1129,0)+Parameter!$B$5)</f>
        <v/>
      </c>
      <c r="P1129" s="32" t="str">
        <f aca="false">IF(E1129="","",EOMONTH(E1129,Parameter!$B$4))</f>
        <v/>
      </c>
      <c r="Q1129" s="33" t="str">
        <f aca="false">IF(OR(E1129="",L1129&lt;&gt;""),"",P1129-Parameter!$B$9)</f>
        <v/>
      </c>
      <c r="R1129" s="34" t="str">
        <f aca="false">IF(OR(G1129="",G1129=0,H1129=""),"",H1129/G1129)</f>
        <v/>
      </c>
      <c r="S1129" s="35" t="str">
        <f aca="false">IF(C1129="","",IFERROR(INDEX('Validasi Vendor'!$J$5:$J$505,MATCH(C1129,'Validasi Vendor'!$C$5:$C$505,0)),"Belum terdaftar"))</f>
        <v/>
      </c>
      <c r="T1129" s="35" t="str">
        <f aca="false">IF(E1129="","",IF(L1129&lt;&gt;"",IF(EOMONTH(L1129,0)&gt;P1129,"Dikreditkan lewat batas: periksa","Sudah dikreditkan"),IF(S1129&lt;&gt;"Boleh diproses","Titik 1: periksa status vendor",IF(OR(I1129&lt;&gt;"Cocok",J1129&lt;&gt;"Valid"),"Titik 3: faktur bermasalah",IF(K1129="Ya","Titik 2: periksa pembebanan biaya",IF(Q1129&lt;0,"Titik 2: lewat batas kredit",IF(Q1129&lt;=Parameter!$B$6,"Titik 2: segera kreditkan","Siap dikreditkan")))))))</f>
        <v/>
      </c>
    </row>
    <row r="1130" customFormat="false" ht="15" hidden="false" customHeight="false" outlineLevel="0" collapsed="false">
      <c r="A1130" s="27"/>
      <c r="B1130" s="27"/>
      <c r="C1130" s="28"/>
      <c r="D1130" s="28"/>
      <c r="E1130" s="29"/>
      <c r="F1130" s="27"/>
      <c r="G1130" s="30"/>
      <c r="H1130" s="30"/>
      <c r="I1130" s="27"/>
      <c r="J1130" s="27"/>
      <c r="K1130" s="27"/>
      <c r="L1130" s="29"/>
      <c r="M1130" s="27"/>
      <c r="N1130" s="31" t="str">
        <f aca="false">IF(E1130="","",EOMONTH(E1130,0))</f>
        <v/>
      </c>
      <c r="O1130" s="32" t="str">
        <f aca="false">IF(E1130="","",EOMONTH(E1130,0)+Parameter!$B$5)</f>
        <v/>
      </c>
      <c r="P1130" s="32" t="str">
        <f aca="false">IF(E1130="","",EOMONTH(E1130,Parameter!$B$4))</f>
        <v/>
      </c>
      <c r="Q1130" s="33" t="str">
        <f aca="false">IF(OR(E1130="",L1130&lt;&gt;""),"",P1130-Parameter!$B$9)</f>
        <v/>
      </c>
      <c r="R1130" s="34" t="str">
        <f aca="false">IF(OR(G1130="",G1130=0,H1130=""),"",H1130/G1130)</f>
        <v/>
      </c>
      <c r="S1130" s="35" t="str">
        <f aca="false">IF(C1130="","",IFERROR(INDEX('Validasi Vendor'!$J$5:$J$505,MATCH(C1130,'Validasi Vendor'!$C$5:$C$505,0)),"Belum terdaftar"))</f>
        <v/>
      </c>
      <c r="T1130" s="35" t="str">
        <f aca="false">IF(E1130="","",IF(L1130&lt;&gt;"",IF(EOMONTH(L1130,0)&gt;P1130,"Dikreditkan lewat batas: periksa","Sudah dikreditkan"),IF(S1130&lt;&gt;"Boleh diproses","Titik 1: periksa status vendor",IF(OR(I1130&lt;&gt;"Cocok",J1130&lt;&gt;"Valid"),"Titik 3: faktur bermasalah",IF(K1130="Ya","Titik 2: periksa pembebanan biaya",IF(Q1130&lt;0,"Titik 2: lewat batas kredit",IF(Q1130&lt;=Parameter!$B$6,"Titik 2: segera kreditkan","Siap dikreditkan")))))))</f>
        <v/>
      </c>
    </row>
    <row r="1131" customFormat="false" ht="15" hidden="false" customHeight="false" outlineLevel="0" collapsed="false">
      <c r="A1131" s="27"/>
      <c r="B1131" s="27"/>
      <c r="C1131" s="28"/>
      <c r="D1131" s="28"/>
      <c r="E1131" s="29"/>
      <c r="F1131" s="27"/>
      <c r="G1131" s="30"/>
      <c r="H1131" s="30"/>
      <c r="I1131" s="27"/>
      <c r="J1131" s="27"/>
      <c r="K1131" s="27"/>
      <c r="L1131" s="29"/>
      <c r="M1131" s="27"/>
      <c r="N1131" s="31" t="str">
        <f aca="false">IF(E1131="","",EOMONTH(E1131,0))</f>
        <v/>
      </c>
      <c r="O1131" s="32" t="str">
        <f aca="false">IF(E1131="","",EOMONTH(E1131,0)+Parameter!$B$5)</f>
        <v/>
      </c>
      <c r="P1131" s="32" t="str">
        <f aca="false">IF(E1131="","",EOMONTH(E1131,Parameter!$B$4))</f>
        <v/>
      </c>
      <c r="Q1131" s="33" t="str">
        <f aca="false">IF(OR(E1131="",L1131&lt;&gt;""),"",P1131-Parameter!$B$9)</f>
        <v/>
      </c>
      <c r="R1131" s="34" t="str">
        <f aca="false">IF(OR(G1131="",G1131=0,H1131=""),"",H1131/G1131)</f>
        <v/>
      </c>
      <c r="S1131" s="35" t="str">
        <f aca="false">IF(C1131="","",IFERROR(INDEX('Validasi Vendor'!$J$5:$J$505,MATCH(C1131,'Validasi Vendor'!$C$5:$C$505,0)),"Belum terdaftar"))</f>
        <v/>
      </c>
      <c r="T1131" s="35" t="str">
        <f aca="false">IF(E1131="","",IF(L1131&lt;&gt;"",IF(EOMONTH(L1131,0)&gt;P1131,"Dikreditkan lewat batas: periksa","Sudah dikreditkan"),IF(S1131&lt;&gt;"Boleh diproses","Titik 1: periksa status vendor",IF(OR(I1131&lt;&gt;"Cocok",J1131&lt;&gt;"Valid"),"Titik 3: faktur bermasalah",IF(K1131="Ya","Titik 2: periksa pembebanan biaya",IF(Q1131&lt;0,"Titik 2: lewat batas kredit",IF(Q1131&lt;=Parameter!$B$6,"Titik 2: segera kreditkan","Siap dikreditkan")))))))</f>
        <v/>
      </c>
    </row>
    <row r="1132" customFormat="false" ht="15" hidden="false" customHeight="false" outlineLevel="0" collapsed="false">
      <c r="A1132" s="27"/>
      <c r="B1132" s="27"/>
      <c r="C1132" s="28"/>
      <c r="D1132" s="28"/>
      <c r="E1132" s="29"/>
      <c r="F1132" s="27"/>
      <c r="G1132" s="30"/>
      <c r="H1132" s="30"/>
      <c r="I1132" s="27"/>
      <c r="J1132" s="27"/>
      <c r="K1132" s="27"/>
      <c r="L1132" s="29"/>
      <c r="M1132" s="27"/>
      <c r="N1132" s="31" t="str">
        <f aca="false">IF(E1132="","",EOMONTH(E1132,0))</f>
        <v/>
      </c>
      <c r="O1132" s="32" t="str">
        <f aca="false">IF(E1132="","",EOMONTH(E1132,0)+Parameter!$B$5)</f>
        <v/>
      </c>
      <c r="P1132" s="32" t="str">
        <f aca="false">IF(E1132="","",EOMONTH(E1132,Parameter!$B$4))</f>
        <v/>
      </c>
      <c r="Q1132" s="33" t="str">
        <f aca="false">IF(OR(E1132="",L1132&lt;&gt;""),"",P1132-Parameter!$B$9)</f>
        <v/>
      </c>
      <c r="R1132" s="34" t="str">
        <f aca="false">IF(OR(G1132="",G1132=0,H1132=""),"",H1132/G1132)</f>
        <v/>
      </c>
      <c r="S1132" s="35" t="str">
        <f aca="false">IF(C1132="","",IFERROR(INDEX('Validasi Vendor'!$J$5:$J$505,MATCH(C1132,'Validasi Vendor'!$C$5:$C$505,0)),"Belum terdaftar"))</f>
        <v/>
      </c>
      <c r="T1132" s="35" t="str">
        <f aca="false">IF(E1132="","",IF(L1132&lt;&gt;"",IF(EOMONTH(L1132,0)&gt;P1132,"Dikreditkan lewat batas: periksa","Sudah dikreditkan"),IF(S1132&lt;&gt;"Boleh diproses","Titik 1: periksa status vendor",IF(OR(I1132&lt;&gt;"Cocok",J1132&lt;&gt;"Valid"),"Titik 3: faktur bermasalah",IF(K1132="Ya","Titik 2: periksa pembebanan biaya",IF(Q1132&lt;0,"Titik 2: lewat batas kredit",IF(Q1132&lt;=Parameter!$B$6,"Titik 2: segera kreditkan","Siap dikreditkan")))))))</f>
        <v/>
      </c>
    </row>
    <row r="1133" customFormat="false" ht="15" hidden="false" customHeight="false" outlineLevel="0" collapsed="false">
      <c r="A1133" s="27"/>
      <c r="B1133" s="27"/>
      <c r="C1133" s="28"/>
      <c r="D1133" s="28"/>
      <c r="E1133" s="29"/>
      <c r="F1133" s="27"/>
      <c r="G1133" s="30"/>
      <c r="H1133" s="30"/>
      <c r="I1133" s="27"/>
      <c r="J1133" s="27"/>
      <c r="K1133" s="27"/>
      <c r="L1133" s="29"/>
      <c r="M1133" s="27"/>
      <c r="N1133" s="31" t="str">
        <f aca="false">IF(E1133="","",EOMONTH(E1133,0))</f>
        <v/>
      </c>
      <c r="O1133" s="32" t="str">
        <f aca="false">IF(E1133="","",EOMONTH(E1133,0)+Parameter!$B$5)</f>
        <v/>
      </c>
      <c r="P1133" s="32" t="str">
        <f aca="false">IF(E1133="","",EOMONTH(E1133,Parameter!$B$4))</f>
        <v/>
      </c>
      <c r="Q1133" s="33" t="str">
        <f aca="false">IF(OR(E1133="",L1133&lt;&gt;""),"",P1133-Parameter!$B$9)</f>
        <v/>
      </c>
      <c r="R1133" s="34" t="str">
        <f aca="false">IF(OR(G1133="",G1133=0,H1133=""),"",H1133/G1133)</f>
        <v/>
      </c>
      <c r="S1133" s="35" t="str">
        <f aca="false">IF(C1133="","",IFERROR(INDEX('Validasi Vendor'!$J$5:$J$505,MATCH(C1133,'Validasi Vendor'!$C$5:$C$505,0)),"Belum terdaftar"))</f>
        <v/>
      </c>
      <c r="T1133" s="35" t="str">
        <f aca="false">IF(E1133="","",IF(L1133&lt;&gt;"",IF(EOMONTH(L1133,0)&gt;P1133,"Dikreditkan lewat batas: periksa","Sudah dikreditkan"),IF(S1133&lt;&gt;"Boleh diproses","Titik 1: periksa status vendor",IF(OR(I1133&lt;&gt;"Cocok",J1133&lt;&gt;"Valid"),"Titik 3: faktur bermasalah",IF(K1133="Ya","Titik 2: periksa pembebanan biaya",IF(Q1133&lt;0,"Titik 2: lewat batas kredit",IF(Q1133&lt;=Parameter!$B$6,"Titik 2: segera kreditkan","Siap dikreditkan")))))))</f>
        <v/>
      </c>
    </row>
    <row r="1134" customFormat="false" ht="15" hidden="false" customHeight="false" outlineLevel="0" collapsed="false">
      <c r="A1134" s="27"/>
      <c r="B1134" s="27"/>
      <c r="C1134" s="28"/>
      <c r="D1134" s="28"/>
      <c r="E1134" s="29"/>
      <c r="F1134" s="27"/>
      <c r="G1134" s="30"/>
      <c r="H1134" s="30"/>
      <c r="I1134" s="27"/>
      <c r="J1134" s="27"/>
      <c r="K1134" s="27"/>
      <c r="L1134" s="29"/>
      <c r="M1134" s="27"/>
      <c r="N1134" s="31" t="str">
        <f aca="false">IF(E1134="","",EOMONTH(E1134,0))</f>
        <v/>
      </c>
      <c r="O1134" s="32" t="str">
        <f aca="false">IF(E1134="","",EOMONTH(E1134,0)+Parameter!$B$5)</f>
        <v/>
      </c>
      <c r="P1134" s="32" t="str">
        <f aca="false">IF(E1134="","",EOMONTH(E1134,Parameter!$B$4))</f>
        <v/>
      </c>
      <c r="Q1134" s="33" t="str">
        <f aca="false">IF(OR(E1134="",L1134&lt;&gt;""),"",P1134-Parameter!$B$9)</f>
        <v/>
      </c>
      <c r="R1134" s="34" t="str">
        <f aca="false">IF(OR(G1134="",G1134=0,H1134=""),"",H1134/G1134)</f>
        <v/>
      </c>
      <c r="S1134" s="35" t="str">
        <f aca="false">IF(C1134="","",IFERROR(INDEX('Validasi Vendor'!$J$5:$J$505,MATCH(C1134,'Validasi Vendor'!$C$5:$C$505,0)),"Belum terdaftar"))</f>
        <v/>
      </c>
      <c r="T1134" s="35" t="str">
        <f aca="false">IF(E1134="","",IF(L1134&lt;&gt;"",IF(EOMONTH(L1134,0)&gt;P1134,"Dikreditkan lewat batas: periksa","Sudah dikreditkan"),IF(S1134&lt;&gt;"Boleh diproses","Titik 1: periksa status vendor",IF(OR(I1134&lt;&gt;"Cocok",J1134&lt;&gt;"Valid"),"Titik 3: faktur bermasalah",IF(K1134="Ya","Titik 2: periksa pembebanan biaya",IF(Q1134&lt;0,"Titik 2: lewat batas kredit",IF(Q1134&lt;=Parameter!$B$6,"Titik 2: segera kreditkan","Siap dikreditkan")))))))</f>
        <v/>
      </c>
    </row>
    <row r="1135" customFormat="false" ht="15" hidden="false" customHeight="false" outlineLevel="0" collapsed="false">
      <c r="A1135" s="27"/>
      <c r="B1135" s="27"/>
      <c r="C1135" s="28"/>
      <c r="D1135" s="28"/>
      <c r="E1135" s="29"/>
      <c r="F1135" s="27"/>
      <c r="G1135" s="30"/>
      <c r="H1135" s="30"/>
      <c r="I1135" s="27"/>
      <c r="J1135" s="27"/>
      <c r="K1135" s="27"/>
      <c r="L1135" s="29"/>
      <c r="M1135" s="27"/>
      <c r="N1135" s="31" t="str">
        <f aca="false">IF(E1135="","",EOMONTH(E1135,0))</f>
        <v/>
      </c>
      <c r="O1135" s="32" t="str">
        <f aca="false">IF(E1135="","",EOMONTH(E1135,0)+Parameter!$B$5)</f>
        <v/>
      </c>
      <c r="P1135" s="32" t="str">
        <f aca="false">IF(E1135="","",EOMONTH(E1135,Parameter!$B$4))</f>
        <v/>
      </c>
      <c r="Q1135" s="33" t="str">
        <f aca="false">IF(OR(E1135="",L1135&lt;&gt;""),"",P1135-Parameter!$B$9)</f>
        <v/>
      </c>
      <c r="R1135" s="34" t="str">
        <f aca="false">IF(OR(G1135="",G1135=0,H1135=""),"",H1135/G1135)</f>
        <v/>
      </c>
      <c r="S1135" s="35" t="str">
        <f aca="false">IF(C1135="","",IFERROR(INDEX('Validasi Vendor'!$J$5:$J$505,MATCH(C1135,'Validasi Vendor'!$C$5:$C$505,0)),"Belum terdaftar"))</f>
        <v/>
      </c>
      <c r="T1135" s="35" t="str">
        <f aca="false">IF(E1135="","",IF(L1135&lt;&gt;"",IF(EOMONTH(L1135,0)&gt;P1135,"Dikreditkan lewat batas: periksa","Sudah dikreditkan"),IF(S1135&lt;&gt;"Boleh diproses","Titik 1: periksa status vendor",IF(OR(I1135&lt;&gt;"Cocok",J1135&lt;&gt;"Valid"),"Titik 3: faktur bermasalah",IF(K1135="Ya","Titik 2: periksa pembebanan biaya",IF(Q1135&lt;0,"Titik 2: lewat batas kredit",IF(Q1135&lt;=Parameter!$B$6,"Titik 2: segera kreditkan","Siap dikreditkan")))))))</f>
        <v/>
      </c>
    </row>
    <row r="1136" customFormat="false" ht="15" hidden="false" customHeight="false" outlineLevel="0" collapsed="false">
      <c r="A1136" s="27"/>
      <c r="B1136" s="27"/>
      <c r="C1136" s="28"/>
      <c r="D1136" s="28"/>
      <c r="E1136" s="29"/>
      <c r="F1136" s="27"/>
      <c r="G1136" s="30"/>
      <c r="H1136" s="30"/>
      <c r="I1136" s="27"/>
      <c r="J1136" s="27"/>
      <c r="K1136" s="27"/>
      <c r="L1136" s="29"/>
      <c r="M1136" s="27"/>
      <c r="N1136" s="31" t="str">
        <f aca="false">IF(E1136="","",EOMONTH(E1136,0))</f>
        <v/>
      </c>
      <c r="O1136" s="32" t="str">
        <f aca="false">IF(E1136="","",EOMONTH(E1136,0)+Parameter!$B$5)</f>
        <v/>
      </c>
      <c r="P1136" s="32" t="str">
        <f aca="false">IF(E1136="","",EOMONTH(E1136,Parameter!$B$4))</f>
        <v/>
      </c>
      <c r="Q1136" s="33" t="str">
        <f aca="false">IF(OR(E1136="",L1136&lt;&gt;""),"",P1136-Parameter!$B$9)</f>
        <v/>
      </c>
      <c r="R1136" s="34" t="str">
        <f aca="false">IF(OR(G1136="",G1136=0,H1136=""),"",H1136/G1136)</f>
        <v/>
      </c>
      <c r="S1136" s="35" t="str">
        <f aca="false">IF(C1136="","",IFERROR(INDEX('Validasi Vendor'!$J$5:$J$505,MATCH(C1136,'Validasi Vendor'!$C$5:$C$505,0)),"Belum terdaftar"))</f>
        <v/>
      </c>
      <c r="T1136" s="35" t="str">
        <f aca="false">IF(E1136="","",IF(L1136&lt;&gt;"",IF(EOMONTH(L1136,0)&gt;P1136,"Dikreditkan lewat batas: periksa","Sudah dikreditkan"),IF(S1136&lt;&gt;"Boleh diproses","Titik 1: periksa status vendor",IF(OR(I1136&lt;&gt;"Cocok",J1136&lt;&gt;"Valid"),"Titik 3: faktur bermasalah",IF(K1136="Ya","Titik 2: periksa pembebanan biaya",IF(Q1136&lt;0,"Titik 2: lewat batas kredit",IF(Q1136&lt;=Parameter!$B$6,"Titik 2: segera kreditkan","Siap dikreditkan")))))))</f>
        <v/>
      </c>
    </row>
    <row r="1137" customFormat="false" ht="15" hidden="false" customHeight="false" outlineLevel="0" collapsed="false">
      <c r="A1137" s="27"/>
      <c r="B1137" s="27"/>
      <c r="C1137" s="28"/>
      <c r="D1137" s="28"/>
      <c r="E1137" s="29"/>
      <c r="F1137" s="27"/>
      <c r="G1137" s="30"/>
      <c r="H1137" s="30"/>
      <c r="I1137" s="27"/>
      <c r="J1137" s="27"/>
      <c r="K1137" s="27"/>
      <c r="L1137" s="29"/>
      <c r="M1137" s="27"/>
      <c r="N1137" s="31" t="str">
        <f aca="false">IF(E1137="","",EOMONTH(E1137,0))</f>
        <v/>
      </c>
      <c r="O1137" s="32" t="str">
        <f aca="false">IF(E1137="","",EOMONTH(E1137,0)+Parameter!$B$5)</f>
        <v/>
      </c>
      <c r="P1137" s="32" t="str">
        <f aca="false">IF(E1137="","",EOMONTH(E1137,Parameter!$B$4))</f>
        <v/>
      </c>
      <c r="Q1137" s="33" t="str">
        <f aca="false">IF(OR(E1137="",L1137&lt;&gt;""),"",P1137-Parameter!$B$9)</f>
        <v/>
      </c>
      <c r="R1137" s="34" t="str">
        <f aca="false">IF(OR(G1137="",G1137=0,H1137=""),"",H1137/G1137)</f>
        <v/>
      </c>
      <c r="S1137" s="35" t="str">
        <f aca="false">IF(C1137="","",IFERROR(INDEX('Validasi Vendor'!$J$5:$J$505,MATCH(C1137,'Validasi Vendor'!$C$5:$C$505,0)),"Belum terdaftar"))</f>
        <v/>
      </c>
      <c r="T1137" s="35" t="str">
        <f aca="false">IF(E1137="","",IF(L1137&lt;&gt;"",IF(EOMONTH(L1137,0)&gt;P1137,"Dikreditkan lewat batas: periksa","Sudah dikreditkan"),IF(S1137&lt;&gt;"Boleh diproses","Titik 1: periksa status vendor",IF(OR(I1137&lt;&gt;"Cocok",J1137&lt;&gt;"Valid"),"Titik 3: faktur bermasalah",IF(K1137="Ya","Titik 2: periksa pembebanan biaya",IF(Q1137&lt;0,"Titik 2: lewat batas kredit",IF(Q1137&lt;=Parameter!$B$6,"Titik 2: segera kreditkan","Siap dikreditkan")))))))</f>
        <v/>
      </c>
    </row>
    <row r="1138" customFormat="false" ht="15" hidden="false" customHeight="false" outlineLevel="0" collapsed="false">
      <c r="A1138" s="27"/>
      <c r="B1138" s="27"/>
      <c r="C1138" s="28"/>
      <c r="D1138" s="28"/>
      <c r="E1138" s="29"/>
      <c r="F1138" s="27"/>
      <c r="G1138" s="30"/>
      <c r="H1138" s="30"/>
      <c r="I1138" s="27"/>
      <c r="J1138" s="27"/>
      <c r="K1138" s="27"/>
      <c r="L1138" s="29"/>
      <c r="M1138" s="27"/>
      <c r="N1138" s="31" t="str">
        <f aca="false">IF(E1138="","",EOMONTH(E1138,0))</f>
        <v/>
      </c>
      <c r="O1138" s="32" t="str">
        <f aca="false">IF(E1138="","",EOMONTH(E1138,0)+Parameter!$B$5)</f>
        <v/>
      </c>
      <c r="P1138" s="32" t="str">
        <f aca="false">IF(E1138="","",EOMONTH(E1138,Parameter!$B$4))</f>
        <v/>
      </c>
      <c r="Q1138" s="33" t="str">
        <f aca="false">IF(OR(E1138="",L1138&lt;&gt;""),"",P1138-Parameter!$B$9)</f>
        <v/>
      </c>
      <c r="R1138" s="34" t="str">
        <f aca="false">IF(OR(G1138="",G1138=0,H1138=""),"",H1138/G1138)</f>
        <v/>
      </c>
      <c r="S1138" s="35" t="str">
        <f aca="false">IF(C1138="","",IFERROR(INDEX('Validasi Vendor'!$J$5:$J$505,MATCH(C1138,'Validasi Vendor'!$C$5:$C$505,0)),"Belum terdaftar"))</f>
        <v/>
      </c>
      <c r="T1138" s="35" t="str">
        <f aca="false">IF(E1138="","",IF(L1138&lt;&gt;"",IF(EOMONTH(L1138,0)&gt;P1138,"Dikreditkan lewat batas: periksa","Sudah dikreditkan"),IF(S1138&lt;&gt;"Boleh diproses","Titik 1: periksa status vendor",IF(OR(I1138&lt;&gt;"Cocok",J1138&lt;&gt;"Valid"),"Titik 3: faktur bermasalah",IF(K1138="Ya","Titik 2: periksa pembebanan biaya",IF(Q1138&lt;0,"Titik 2: lewat batas kredit",IF(Q1138&lt;=Parameter!$B$6,"Titik 2: segera kreditkan","Siap dikreditkan")))))))</f>
        <v/>
      </c>
    </row>
    <row r="1139" customFormat="false" ht="15" hidden="false" customHeight="false" outlineLevel="0" collapsed="false">
      <c r="A1139" s="27"/>
      <c r="B1139" s="27"/>
      <c r="C1139" s="28"/>
      <c r="D1139" s="28"/>
      <c r="E1139" s="29"/>
      <c r="F1139" s="27"/>
      <c r="G1139" s="30"/>
      <c r="H1139" s="30"/>
      <c r="I1139" s="27"/>
      <c r="J1139" s="27"/>
      <c r="K1139" s="27"/>
      <c r="L1139" s="29"/>
      <c r="M1139" s="27"/>
      <c r="N1139" s="31" t="str">
        <f aca="false">IF(E1139="","",EOMONTH(E1139,0))</f>
        <v/>
      </c>
      <c r="O1139" s="32" t="str">
        <f aca="false">IF(E1139="","",EOMONTH(E1139,0)+Parameter!$B$5)</f>
        <v/>
      </c>
      <c r="P1139" s="32" t="str">
        <f aca="false">IF(E1139="","",EOMONTH(E1139,Parameter!$B$4))</f>
        <v/>
      </c>
      <c r="Q1139" s="33" t="str">
        <f aca="false">IF(OR(E1139="",L1139&lt;&gt;""),"",P1139-Parameter!$B$9)</f>
        <v/>
      </c>
      <c r="R1139" s="34" t="str">
        <f aca="false">IF(OR(G1139="",G1139=0,H1139=""),"",H1139/G1139)</f>
        <v/>
      </c>
      <c r="S1139" s="35" t="str">
        <f aca="false">IF(C1139="","",IFERROR(INDEX('Validasi Vendor'!$J$5:$J$505,MATCH(C1139,'Validasi Vendor'!$C$5:$C$505,0)),"Belum terdaftar"))</f>
        <v/>
      </c>
      <c r="T1139" s="35" t="str">
        <f aca="false">IF(E1139="","",IF(L1139&lt;&gt;"",IF(EOMONTH(L1139,0)&gt;P1139,"Dikreditkan lewat batas: periksa","Sudah dikreditkan"),IF(S1139&lt;&gt;"Boleh diproses","Titik 1: periksa status vendor",IF(OR(I1139&lt;&gt;"Cocok",J1139&lt;&gt;"Valid"),"Titik 3: faktur bermasalah",IF(K1139="Ya","Titik 2: periksa pembebanan biaya",IF(Q1139&lt;0,"Titik 2: lewat batas kredit",IF(Q1139&lt;=Parameter!$B$6,"Titik 2: segera kreditkan","Siap dikreditkan")))))))</f>
        <v/>
      </c>
    </row>
    <row r="1140" customFormat="false" ht="15" hidden="false" customHeight="false" outlineLevel="0" collapsed="false">
      <c r="A1140" s="27"/>
      <c r="B1140" s="27"/>
      <c r="C1140" s="28"/>
      <c r="D1140" s="28"/>
      <c r="E1140" s="29"/>
      <c r="F1140" s="27"/>
      <c r="G1140" s="30"/>
      <c r="H1140" s="30"/>
      <c r="I1140" s="27"/>
      <c r="J1140" s="27"/>
      <c r="K1140" s="27"/>
      <c r="L1140" s="29"/>
      <c r="M1140" s="27"/>
      <c r="N1140" s="31" t="str">
        <f aca="false">IF(E1140="","",EOMONTH(E1140,0))</f>
        <v/>
      </c>
      <c r="O1140" s="32" t="str">
        <f aca="false">IF(E1140="","",EOMONTH(E1140,0)+Parameter!$B$5)</f>
        <v/>
      </c>
      <c r="P1140" s="32" t="str">
        <f aca="false">IF(E1140="","",EOMONTH(E1140,Parameter!$B$4))</f>
        <v/>
      </c>
      <c r="Q1140" s="33" t="str">
        <f aca="false">IF(OR(E1140="",L1140&lt;&gt;""),"",P1140-Parameter!$B$9)</f>
        <v/>
      </c>
      <c r="R1140" s="34" t="str">
        <f aca="false">IF(OR(G1140="",G1140=0,H1140=""),"",H1140/G1140)</f>
        <v/>
      </c>
      <c r="S1140" s="35" t="str">
        <f aca="false">IF(C1140="","",IFERROR(INDEX('Validasi Vendor'!$J$5:$J$505,MATCH(C1140,'Validasi Vendor'!$C$5:$C$505,0)),"Belum terdaftar"))</f>
        <v/>
      </c>
      <c r="T1140" s="35" t="str">
        <f aca="false">IF(E1140="","",IF(L1140&lt;&gt;"",IF(EOMONTH(L1140,0)&gt;P1140,"Dikreditkan lewat batas: periksa","Sudah dikreditkan"),IF(S1140&lt;&gt;"Boleh diproses","Titik 1: periksa status vendor",IF(OR(I1140&lt;&gt;"Cocok",J1140&lt;&gt;"Valid"),"Titik 3: faktur bermasalah",IF(K1140="Ya","Titik 2: periksa pembebanan biaya",IF(Q1140&lt;0,"Titik 2: lewat batas kredit",IF(Q1140&lt;=Parameter!$B$6,"Titik 2: segera kreditkan","Siap dikreditkan")))))))</f>
        <v/>
      </c>
    </row>
    <row r="1141" customFormat="false" ht="15" hidden="false" customHeight="false" outlineLevel="0" collapsed="false">
      <c r="A1141" s="27"/>
      <c r="B1141" s="27"/>
      <c r="C1141" s="28"/>
      <c r="D1141" s="28"/>
      <c r="E1141" s="29"/>
      <c r="F1141" s="27"/>
      <c r="G1141" s="30"/>
      <c r="H1141" s="30"/>
      <c r="I1141" s="27"/>
      <c r="J1141" s="27"/>
      <c r="K1141" s="27"/>
      <c r="L1141" s="29"/>
      <c r="M1141" s="27"/>
      <c r="N1141" s="31" t="str">
        <f aca="false">IF(E1141="","",EOMONTH(E1141,0))</f>
        <v/>
      </c>
      <c r="O1141" s="32" t="str">
        <f aca="false">IF(E1141="","",EOMONTH(E1141,0)+Parameter!$B$5)</f>
        <v/>
      </c>
      <c r="P1141" s="32" t="str">
        <f aca="false">IF(E1141="","",EOMONTH(E1141,Parameter!$B$4))</f>
        <v/>
      </c>
      <c r="Q1141" s="33" t="str">
        <f aca="false">IF(OR(E1141="",L1141&lt;&gt;""),"",P1141-Parameter!$B$9)</f>
        <v/>
      </c>
      <c r="R1141" s="34" t="str">
        <f aca="false">IF(OR(G1141="",G1141=0,H1141=""),"",H1141/G1141)</f>
        <v/>
      </c>
      <c r="S1141" s="35" t="str">
        <f aca="false">IF(C1141="","",IFERROR(INDEX('Validasi Vendor'!$J$5:$J$505,MATCH(C1141,'Validasi Vendor'!$C$5:$C$505,0)),"Belum terdaftar"))</f>
        <v/>
      </c>
      <c r="T1141" s="35" t="str">
        <f aca="false">IF(E1141="","",IF(L1141&lt;&gt;"",IF(EOMONTH(L1141,0)&gt;P1141,"Dikreditkan lewat batas: periksa","Sudah dikreditkan"),IF(S1141&lt;&gt;"Boleh diproses","Titik 1: periksa status vendor",IF(OR(I1141&lt;&gt;"Cocok",J1141&lt;&gt;"Valid"),"Titik 3: faktur bermasalah",IF(K1141="Ya","Titik 2: periksa pembebanan biaya",IF(Q1141&lt;0,"Titik 2: lewat batas kredit",IF(Q1141&lt;=Parameter!$B$6,"Titik 2: segera kreditkan","Siap dikreditkan")))))))</f>
        <v/>
      </c>
    </row>
    <row r="1142" customFormat="false" ht="15" hidden="false" customHeight="false" outlineLevel="0" collapsed="false">
      <c r="A1142" s="27"/>
      <c r="B1142" s="27"/>
      <c r="C1142" s="28"/>
      <c r="D1142" s="28"/>
      <c r="E1142" s="29"/>
      <c r="F1142" s="27"/>
      <c r="G1142" s="30"/>
      <c r="H1142" s="30"/>
      <c r="I1142" s="27"/>
      <c r="J1142" s="27"/>
      <c r="K1142" s="27"/>
      <c r="L1142" s="29"/>
      <c r="M1142" s="27"/>
      <c r="N1142" s="31" t="str">
        <f aca="false">IF(E1142="","",EOMONTH(E1142,0))</f>
        <v/>
      </c>
      <c r="O1142" s="32" t="str">
        <f aca="false">IF(E1142="","",EOMONTH(E1142,0)+Parameter!$B$5)</f>
        <v/>
      </c>
      <c r="P1142" s="32" t="str">
        <f aca="false">IF(E1142="","",EOMONTH(E1142,Parameter!$B$4))</f>
        <v/>
      </c>
      <c r="Q1142" s="33" t="str">
        <f aca="false">IF(OR(E1142="",L1142&lt;&gt;""),"",P1142-Parameter!$B$9)</f>
        <v/>
      </c>
      <c r="R1142" s="34" t="str">
        <f aca="false">IF(OR(G1142="",G1142=0,H1142=""),"",H1142/G1142)</f>
        <v/>
      </c>
      <c r="S1142" s="35" t="str">
        <f aca="false">IF(C1142="","",IFERROR(INDEX('Validasi Vendor'!$J$5:$J$505,MATCH(C1142,'Validasi Vendor'!$C$5:$C$505,0)),"Belum terdaftar"))</f>
        <v/>
      </c>
      <c r="T1142" s="35" t="str">
        <f aca="false">IF(E1142="","",IF(L1142&lt;&gt;"",IF(EOMONTH(L1142,0)&gt;P1142,"Dikreditkan lewat batas: periksa","Sudah dikreditkan"),IF(S1142&lt;&gt;"Boleh diproses","Titik 1: periksa status vendor",IF(OR(I1142&lt;&gt;"Cocok",J1142&lt;&gt;"Valid"),"Titik 3: faktur bermasalah",IF(K1142="Ya","Titik 2: periksa pembebanan biaya",IF(Q1142&lt;0,"Titik 2: lewat batas kredit",IF(Q1142&lt;=Parameter!$B$6,"Titik 2: segera kreditkan","Siap dikreditkan")))))))</f>
        <v/>
      </c>
    </row>
    <row r="1143" customFormat="false" ht="15" hidden="false" customHeight="false" outlineLevel="0" collapsed="false">
      <c r="A1143" s="27"/>
      <c r="B1143" s="27"/>
      <c r="C1143" s="28"/>
      <c r="D1143" s="28"/>
      <c r="E1143" s="29"/>
      <c r="F1143" s="27"/>
      <c r="G1143" s="30"/>
      <c r="H1143" s="30"/>
      <c r="I1143" s="27"/>
      <c r="J1143" s="27"/>
      <c r="K1143" s="27"/>
      <c r="L1143" s="29"/>
      <c r="M1143" s="27"/>
      <c r="N1143" s="31" t="str">
        <f aca="false">IF(E1143="","",EOMONTH(E1143,0))</f>
        <v/>
      </c>
      <c r="O1143" s="32" t="str">
        <f aca="false">IF(E1143="","",EOMONTH(E1143,0)+Parameter!$B$5)</f>
        <v/>
      </c>
      <c r="P1143" s="32" t="str">
        <f aca="false">IF(E1143="","",EOMONTH(E1143,Parameter!$B$4))</f>
        <v/>
      </c>
      <c r="Q1143" s="33" t="str">
        <f aca="false">IF(OR(E1143="",L1143&lt;&gt;""),"",P1143-Parameter!$B$9)</f>
        <v/>
      </c>
      <c r="R1143" s="34" t="str">
        <f aca="false">IF(OR(G1143="",G1143=0,H1143=""),"",H1143/G1143)</f>
        <v/>
      </c>
      <c r="S1143" s="35" t="str">
        <f aca="false">IF(C1143="","",IFERROR(INDEX('Validasi Vendor'!$J$5:$J$505,MATCH(C1143,'Validasi Vendor'!$C$5:$C$505,0)),"Belum terdaftar"))</f>
        <v/>
      </c>
      <c r="T1143" s="35" t="str">
        <f aca="false">IF(E1143="","",IF(L1143&lt;&gt;"",IF(EOMONTH(L1143,0)&gt;P1143,"Dikreditkan lewat batas: periksa","Sudah dikreditkan"),IF(S1143&lt;&gt;"Boleh diproses","Titik 1: periksa status vendor",IF(OR(I1143&lt;&gt;"Cocok",J1143&lt;&gt;"Valid"),"Titik 3: faktur bermasalah",IF(K1143="Ya","Titik 2: periksa pembebanan biaya",IF(Q1143&lt;0,"Titik 2: lewat batas kredit",IF(Q1143&lt;=Parameter!$B$6,"Titik 2: segera kreditkan","Siap dikreditkan")))))))</f>
        <v/>
      </c>
    </row>
    <row r="1144" customFormat="false" ht="15" hidden="false" customHeight="false" outlineLevel="0" collapsed="false">
      <c r="A1144" s="27"/>
      <c r="B1144" s="27"/>
      <c r="C1144" s="28"/>
      <c r="D1144" s="28"/>
      <c r="E1144" s="29"/>
      <c r="F1144" s="27"/>
      <c r="G1144" s="30"/>
      <c r="H1144" s="30"/>
      <c r="I1144" s="27"/>
      <c r="J1144" s="27"/>
      <c r="K1144" s="27"/>
      <c r="L1144" s="29"/>
      <c r="M1144" s="27"/>
      <c r="N1144" s="31" t="str">
        <f aca="false">IF(E1144="","",EOMONTH(E1144,0))</f>
        <v/>
      </c>
      <c r="O1144" s="32" t="str">
        <f aca="false">IF(E1144="","",EOMONTH(E1144,0)+Parameter!$B$5)</f>
        <v/>
      </c>
      <c r="P1144" s="32" t="str">
        <f aca="false">IF(E1144="","",EOMONTH(E1144,Parameter!$B$4))</f>
        <v/>
      </c>
      <c r="Q1144" s="33" t="str">
        <f aca="false">IF(OR(E1144="",L1144&lt;&gt;""),"",P1144-Parameter!$B$9)</f>
        <v/>
      </c>
      <c r="R1144" s="34" t="str">
        <f aca="false">IF(OR(G1144="",G1144=0,H1144=""),"",H1144/G1144)</f>
        <v/>
      </c>
      <c r="S1144" s="35" t="str">
        <f aca="false">IF(C1144="","",IFERROR(INDEX('Validasi Vendor'!$J$5:$J$505,MATCH(C1144,'Validasi Vendor'!$C$5:$C$505,0)),"Belum terdaftar"))</f>
        <v/>
      </c>
      <c r="T1144" s="35" t="str">
        <f aca="false">IF(E1144="","",IF(L1144&lt;&gt;"",IF(EOMONTH(L1144,0)&gt;P1144,"Dikreditkan lewat batas: periksa","Sudah dikreditkan"),IF(S1144&lt;&gt;"Boleh diproses","Titik 1: periksa status vendor",IF(OR(I1144&lt;&gt;"Cocok",J1144&lt;&gt;"Valid"),"Titik 3: faktur bermasalah",IF(K1144="Ya","Titik 2: periksa pembebanan biaya",IF(Q1144&lt;0,"Titik 2: lewat batas kredit",IF(Q1144&lt;=Parameter!$B$6,"Titik 2: segera kreditkan","Siap dikreditkan")))))))</f>
        <v/>
      </c>
    </row>
    <row r="1145" customFormat="false" ht="15" hidden="false" customHeight="false" outlineLevel="0" collapsed="false">
      <c r="A1145" s="27"/>
      <c r="B1145" s="27"/>
      <c r="C1145" s="28"/>
      <c r="D1145" s="28"/>
      <c r="E1145" s="29"/>
      <c r="F1145" s="27"/>
      <c r="G1145" s="30"/>
      <c r="H1145" s="30"/>
      <c r="I1145" s="27"/>
      <c r="J1145" s="27"/>
      <c r="K1145" s="27"/>
      <c r="L1145" s="29"/>
      <c r="M1145" s="27"/>
      <c r="N1145" s="31" t="str">
        <f aca="false">IF(E1145="","",EOMONTH(E1145,0))</f>
        <v/>
      </c>
      <c r="O1145" s="32" t="str">
        <f aca="false">IF(E1145="","",EOMONTH(E1145,0)+Parameter!$B$5)</f>
        <v/>
      </c>
      <c r="P1145" s="32" t="str">
        <f aca="false">IF(E1145="","",EOMONTH(E1145,Parameter!$B$4))</f>
        <v/>
      </c>
      <c r="Q1145" s="33" t="str">
        <f aca="false">IF(OR(E1145="",L1145&lt;&gt;""),"",P1145-Parameter!$B$9)</f>
        <v/>
      </c>
      <c r="R1145" s="34" t="str">
        <f aca="false">IF(OR(G1145="",G1145=0,H1145=""),"",H1145/G1145)</f>
        <v/>
      </c>
      <c r="S1145" s="35" t="str">
        <f aca="false">IF(C1145="","",IFERROR(INDEX('Validasi Vendor'!$J$5:$J$505,MATCH(C1145,'Validasi Vendor'!$C$5:$C$505,0)),"Belum terdaftar"))</f>
        <v/>
      </c>
      <c r="T1145" s="35" t="str">
        <f aca="false">IF(E1145="","",IF(L1145&lt;&gt;"",IF(EOMONTH(L1145,0)&gt;P1145,"Dikreditkan lewat batas: periksa","Sudah dikreditkan"),IF(S1145&lt;&gt;"Boleh diproses","Titik 1: periksa status vendor",IF(OR(I1145&lt;&gt;"Cocok",J1145&lt;&gt;"Valid"),"Titik 3: faktur bermasalah",IF(K1145="Ya","Titik 2: periksa pembebanan biaya",IF(Q1145&lt;0,"Titik 2: lewat batas kredit",IF(Q1145&lt;=Parameter!$B$6,"Titik 2: segera kreditkan","Siap dikreditkan")))))))</f>
        <v/>
      </c>
    </row>
    <row r="1146" customFormat="false" ht="15" hidden="false" customHeight="false" outlineLevel="0" collapsed="false">
      <c r="A1146" s="27"/>
      <c r="B1146" s="27"/>
      <c r="C1146" s="28"/>
      <c r="D1146" s="28"/>
      <c r="E1146" s="29"/>
      <c r="F1146" s="27"/>
      <c r="G1146" s="30"/>
      <c r="H1146" s="30"/>
      <c r="I1146" s="27"/>
      <c r="J1146" s="27"/>
      <c r="K1146" s="27"/>
      <c r="L1146" s="29"/>
      <c r="M1146" s="27"/>
      <c r="N1146" s="31" t="str">
        <f aca="false">IF(E1146="","",EOMONTH(E1146,0))</f>
        <v/>
      </c>
      <c r="O1146" s="32" t="str">
        <f aca="false">IF(E1146="","",EOMONTH(E1146,0)+Parameter!$B$5)</f>
        <v/>
      </c>
      <c r="P1146" s="32" t="str">
        <f aca="false">IF(E1146="","",EOMONTH(E1146,Parameter!$B$4))</f>
        <v/>
      </c>
      <c r="Q1146" s="33" t="str">
        <f aca="false">IF(OR(E1146="",L1146&lt;&gt;""),"",P1146-Parameter!$B$9)</f>
        <v/>
      </c>
      <c r="R1146" s="34" t="str">
        <f aca="false">IF(OR(G1146="",G1146=0,H1146=""),"",H1146/G1146)</f>
        <v/>
      </c>
      <c r="S1146" s="35" t="str">
        <f aca="false">IF(C1146="","",IFERROR(INDEX('Validasi Vendor'!$J$5:$J$505,MATCH(C1146,'Validasi Vendor'!$C$5:$C$505,0)),"Belum terdaftar"))</f>
        <v/>
      </c>
      <c r="T1146" s="35" t="str">
        <f aca="false">IF(E1146="","",IF(L1146&lt;&gt;"",IF(EOMONTH(L1146,0)&gt;P1146,"Dikreditkan lewat batas: periksa","Sudah dikreditkan"),IF(S1146&lt;&gt;"Boleh diproses","Titik 1: periksa status vendor",IF(OR(I1146&lt;&gt;"Cocok",J1146&lt;&gt;"Valid"),"Titik 3: faktur bermasalah",IF(K1146="Ya","Titik 2: periksa pembebanan biaya",IF(Q1146&lt;0,"Titik 2: lewat batas kredit",IF(Q1146&lt;=Parameter!$B$6,"Titik 2: segera kreditkan","Siap dikreditkan")))))))</f>
        <v/>
      </c>
    </row>
    <row r="1147" customFormat="false" ht="15" hidden="false" customHeight="false" outlineLevel="0" collapsed="false">
      <c r="A1147" s="27"/>
      <c r="B1147" s="27"/>
      <c r="C1147" s="28"/>
      <c r="D1147" s="28"/>
      <c r="E1147" s="29"/>
      <c r="F1147" s="27"/>
      <c r="G1147" s="30"/>
      <c r="H1147" s="30"/>
      <c r="I1147" s="27"/>
      <c r="J1147" s="27"/>
      <c r="K1147" s="27"/>
      <c r="L1147" s="29"/>
      <c r="M1147" s="27"/>
      <c r="N1147" s="31" t="str">
        <f aca="false">IF(E1147="","",EOMONTH(E1147,0))</f>
        <v/>
      </c>
      <c r="O1147" s="32" t="str">
        <f aca="false">IF(E1147="","",EOMONTH(E1147,0)+Parameter!$B$5)</f>
        <v/>
      </c>
      <c r="P1147" s="32" t="str">
        <f aca="false">IF(E1147="","",EOMONTH(E1147,Parameter!$B$4))</f>
        <v/>
      </c>
      <c r="Q1147" s="33" t="str">
        <f aca="false">IF(OR(E1147="",L1147&lt;&gt;""),"",P1147-Parameter!$B$9)</f>
        <v/>
      </c>
      <c r="R1147" s="34" t="str">
        <f aca="false">IF(OR(G1147="",G1147=0,H1147=""),"",H1147/G1147)</f>
        <v/>
      </c>
      <c r="S1147" s="35" t="str">
        <f aca="false">IF(C1147="","",IFERROR(INDEX('Validasi Vendor'!$J$5:$J$505,MATCH(C1147,'Validasi Vendor'!$C$5:$C$505,0)),"Belum terdaftar"))</f>
        <v/>
      </c>
      <c r="T1147" s="35" t="str">
        <f aca="false">IF(E1147="","",IF(L1147&lt;&gt;"",IF(EOMONTH(L1147,0)&gt;P1147,"Dikreditkan lewat batas: periksa","Sudah dikreditkan"),IF(S1147&lt;&gt;"Boleh diproses","Titik 1: periksa status vendor",IF(OR(I1147&lt;&gt;"Cocok",J1147&lt;&gt;"Valid"),"Titik 3: faktur bermasalah",IF(K1147="Ya","Titik 2: periksa pembebanan biaya",IF(Q1147&lt;0,"Titik 2: lewat batas kredit",IF(Q1147&lt;=Parameter!$B$6,"Titik 2: segera kreditkan","Siap dikreditkan")))))))</f>
        <v/>
      </c>
    </row>
    <row r="1148" customFormat="false" ht="15" hidden="false" customHeight="false" outlineLevel="0" collapsed="false">
      <c r="A1148" s="27"/>
      <c r="B1148" s="27"/>
      <c r="C1148" s="28"/>
      <c r="D1148" s="28"/>
      <c r="E1148" s="29"/>
      <c r="F1148" s="27"/>
      <c r="G1148" s="30"/>
      <c r="H1148" s="30"/>
      <c r="I1148" s="27"/>
      <c r="J1148" s="27"/>
      <c r="K1148" s="27"/>
      <c r="L1148" s="29"/>
      <c r="M1148" s="27"/>
      <c r="N1148" s="31" t="str">
        <f aca="false">IF(E1148="","",EOMONTH(E1148,0))</f>
        <v/>
      </c>
      <c r="O1148" s="32" t="str">
        <f aca="false">IF(E1148="","",EOMONTH(E1148,0)+Parameter!$B$5)</f>
        <v/>
      </c>
      <c r="P1148" s="32" t="str">
        <f aca="false">IF(E1148="","",EOMONTH(E1148,Parameter!$B$4))</f>
        <v/>
      </c>
      <c r="Q1148" s="33" t="str">
        <f aca="false">IF(OR(E1148="",L1148&lt;&gt;""),"",P1148-Parameter!$B$9)</f>
        <v/>
      </c>
      <c r="R1148" s="34" t="str">
        <f aca="false">IF(OR(G1148="",G1148=0,H1148=""),"",H1148/G1148)</f>
        <v/>
      </c>
      <c r="S1148" s="35" t="str">
        <f aca="false">IF(C1148="","",IFERROR(INDEX('Validasi Vendor'!$J$5:$J$505,MATCH(C1148,'Validasi Vendor'!$C$5:$C$505,0)),"Belum terdaftar"))</f>
        <v/>
      </c>
      <c r="T1148" s="35" t="str">
        <f aca="false">IF(E1148="","",IF(L1148&lt;&gt;"",IF(EOMONTH(L1148,0)&gt;P1148,"Dikreditkan lewat batas: periksa","Sudah dikreditkan"),IF(S1148&lt;&gt;"Boleh diproses","Titik 1: periksa status vendor",IF(OR(I1148&lt;&gt;"Cocok",J1148&lt;&gt;"Valid"),"Titik 3: faktur bermasalah",IF(K1148="Ya","Titik 2: periksa pembebanan biaya",IF(Q1148&lt;0,"Titik 2: lewat batas kredit",IF(Q1148&lt;=Parameter!$B$6,"Titik 2: segera kreditkan","Siap dikreditkan")))))))</f>
        <v/>
      </c>
    </row>
    <row r="1149" customFormat="false" ht="15" hidden="false" customHeight="false" outlineLevel="0" collapsed="false">
      <c r="A1149" s="27"/>
      <c r="B1149" s="27"/>
      <c r="C1149" s="28"/>
      <c r="D1149" s="28"/>
      <c r="E1149" s="29"/>
      <c r="F1149" s="27"/>
      <c r="G1149" s="30"/>
      <c r="H1149" s="30"/>
      <c r="I1149" s="27"/>
      <c r="J1149" s="27"/>
      <c r="K1149" s="27"/>
      <c r="L1149" s="29"/>
      <c r="M1149" s="27"/>
      <c r="N1149" s="31" t="str">
        <f aca="false">IF(E1149="","",EOMONTH(E1149,0))</f>
        <v/>
      </c>
      <c r="O1149" s="32" t="str">
        <f aca="false">IF(E1149="","",EOMONTH(E1149,0)+Parameter!$B$5)</f>
        <v/>
      </c>
      <c r="P1149" s="32" t="str">
        <f aca="false">IF(E1149="","",EOMONTH(E1149,Parameter!$B$4))</f>
        <v/>
      </c>
      <c r="Q1149" s="33" t="str">
        <f aca="false">IF(OR(E1149="",L1149&lt;&gt;""),"",P1149-Parameter!$B$9)</f>
        <v/>
      </c>
      <c r="R1149" s="34" t="str">
        <f aca="false">IF(OR(G1149="",G1149=0,H1149=""),"",H1149/G1149)</f>
        <v/>
      </c>
      <c r="S1149" s="35" t="str">
        <f aca="false">IF(C1149="","",IFERROR(INDEX('Validasi Vendor'!$J$5:$J$505,MATCH(C1149,'Validasi Vendor'!$C$5:$C$505,0)),"Belum terdaftar"))</f>
        <v/>
      </c>
      <c r="T1149" s="35" t="str">
        <f aca="false">IF(E1149="","",IF(L1149&lt;&gt;"",IF(EOMONTH(L1149,0)&gt;P1149,"Dikreditkan lewat batas: periksa","Sudah dikreditkan"),IF(S1149&lt;&gt;"Boleh diproses","Titik 1: periksa status vendor",IF(OR(I1149&lt;&gt;"Cocok",J1149&lt;&gt;"Valid"),"Titik 3: faktur bermasalah",IF(K1149="Ya","Titik 2: periksa pembebanan biaya",IF(Q1149&lt;0,"Titik 2: lewat batas kredit",IF(Q1149&lt;=Parameter!$B$6,"Titik 2: segera kreditkan","Siap dikreditkan")))))))</f>
        <v/>
      </c>
    </row>
    <row r="1150" customFormat="false" ht="15" hidden="false" customHeight="false" outlineLevel="0" collapsed="false">
      <c r="A1150" s="27"/>
      <c r="B1150" s="27"/>
      <c r="C1150" s="28"/>
      <c r="D1150" s="28"/>
      <c r="E1150" s="29"/>
      <c r="F1150" s="27"/>
      <c r="G1150" s="30"/>
      <c r="H1150" s="30"/>
      <c r="I1150" s="27"/>
      <c r="J1150" s="27"/>
      <c r="K1150" s="27"/>
      <c r="L1150" s="29"/>
      <c r="M1150" s="27"/>
      <c r="N1150" s="31" t="str">
        <f aca="false">IF(E1150="","",EOMONTH(E1150,0))</f>
        <v/>
      </c>
      <c r="O1150" s="32" t="str">
        <f aca="false">IF(E1150="","",EOMONTH(E1150,0)+Parameter!$B$5)</f>
        <v/>
      </c>
      <c r="P1150" s="32" t="str">
        <f aca="false">IF(E1150="","",EOMONTH(E1150,Parameter!$B$4))</f>
        <v/>
      </c>
      <c r="Q1150" s="33" t="str">
        <f aca="false">IF(OR(E1150="",L1150&lt;&gt;""),"",P1150-Parameter!$B$9)</f>
        <v/>
      </c>
      <c r="R1150" s="34" t="str">
        <f aca="false">IF(OR(G1150="",G1150=0,H1150=""),"",H1150/G1150)</f>
        <v/>
      </c>
      <c r="S1150" s="35" t="str">
        <f aca="false">IF(C1150="","",IFERROR(INDEX('Validasi Vendor'!$J$5:$J$505,MATCH(C1150,'Validasi Vendor'!$C$5:$C$505,0)),"Belum terdaftar"))</f>
        <v/>
      </c>
      <c r="T1150" s="35" t="str">
        <f aca="false">IF(E1150="","",IF(L1150&lt;&gt;"",IF(EOMONTH(L1150,0)&gt;P1150,"Dikreditkan lewat batas: periksa","Sudah dikreditkan"),IF(S1150&lt;&gt;"Boleh diproses","Titik 1: periksa status vendor",IF(OR(I1150&lt;&gt;"Cocok",J1150&lt;&gt;"Valid"),"Titik 3: faktur bermasalah",IF(K1150="Ya","Titik 2: periksa pembebanan biaya",IF(Q1150&lt;0,"Titik 2: lewat batas kredit",IF(Q1150&lt;=Parameter!$B$6,"Titik 2: segera kreditkan","Siap dikreditkan")))))))</f>
        <v/>
      </c>
    </row>
    <row r="1151" customFormat="false" ht="15" hidden="false" customHeight="false" outlineLevel="0" collapsed="false">
      <c r="A1151" s="27"/>
      <c r="B1151" s="27"/>
      <c r="C1151" s="28"/>
      <c r="D1151" s="28"/>
      <c r="E1151" s="29"/>
      <c r="F1151" s="27"/>
      <c r="G1151" s="30"/>
      <c r="H1151" s="30"/>
      <c r="I1151" s="27"/>
      <c r="J1151" s="27"/>
      <c r="K1151" s="27"/>
      <c r="L1151" s="29"/>
      <c r="M1151" s="27"/>
      <c r="N1151" s="31" t="str">
        <f aca="false">IF(E1151="","",EOMONTH(E1151,0))</f>
        <v/>
      </c>
      <c r="O1151" s="32" t="str">
        <f aca="false">IF(E1151="","",EOMONTH(E1151,0)+Parameter!$B$5)</f>
        <v/>
      </c>
      <c r="P1151" s="32" t="str">
        <f aca="false">IF(E1151="","",EOMONTH(E1151,Parameter!$B$4))</f>
        <v/>
      </c>
      <c r="Q1151" s="33" t="str">
        <f aca="false">IF(OR(E1151="",L1151&lt;&gt;""),"",P1151-Parameter!$B$9)</f>
        <v/>
      </c>
      <c r="R1151" s="34" t="str">
        <f aca="false">IF(OR(G1151="",G1151=0,H1151=""),"",H1151/G1151)</f>
        <v/>
      </c>
      <c r="S1151" s="35" t="str">
        <f aca="false">IF(C1151="","",IFERROR(INDEX('Validasi Vendor'!$J$5:$J$505,MATCH(C1151,'Validasi Vendor'!$C$5:$C$505,0)),"Belum terdaftar"))</f>
        <v/>
      </c>
      <c r="T1151" s="35" t="str">
        <f aca="false">IF(E1151="","",IF(L1151&lt;&gt;"",IF(EOMONTH(L1151,0)&gt;P1151,"Dikreditkan lewat batas: periksa","Sudah dikreditkan"),IF(S1151&lt;&gt;"Boleh diproses","Titik 1: periksa status vendor",IF(OR(I1151&lt;&gt;"Cocok",J1151&lt;&gt;"Valid"),"Titik 3: faktur bermasalah",IF(K1151="Ya","Titik 2: periksa pembebanan biaya",IF(Q1151&lt;0,"Titik 2: lewat batas kredit",IF(Q1151&lt;=Parameter!$B$6,"Titik 2: segera kreditkan","Siap dikreditkan")))))))</f>
        <v/>
      </c>
    </row>
    <row r="1152" customFormat="false" ht="15" hidden="false" customHeight="false" outlineLevel="0" collapsed="false">
      <c r="A1152" s="27"/>
      <c r="B1152" s="27"/>
      <c r="C1152" s="28"/>
      <c r="D1152" s="28"/>
      <c r="E1152" s="29"/>
      <c r="F1152" s="27"/>
      <c r="G1152" s="30"/>
      <c r="H1152" s="30"/>
      <c r="I1152" s="27"/>
      <c r="J1152" s="27"/>
      <c r="K1152" s="27"/>
      <c r="L1152" s="29"/>
      <c r="M1152" s="27"/>
      <c r="N1152" s="31" t="str">
        <f aca="false">IF(E1152="","",EOMONTH(E1152,0))</f>
        <v/>
      </c>
      <c r="O1152" s="32" t="str">
        <f aca="false">IF(E1152="","",EOMONTH(E1152,0)+Parameter!$B$5)</f>
        <v/>
      </c>
      <c r="P1152" s="32" t="str">
        <f aca="false">IF(E1152="","",EOMONTH(E1152,Parameter!$B$4))</f>
        <v/>
      </c>
      <c r="Q1152" s="33" t="str">
        <f aca="false">IF(OR(E1152="",L1152&lt;&gt;""),"",P1152-Parameter!$B$9)</f>
        <v/>
      </c>
      <c r="R1152" s="34" t="str">
        <f aca="false">IF(OR(G1152="",G1152=0,H1152=""),"",H1152/G1152)</f>
        <v/>
      </c>
      <c r="S1152" s="35" t="str">
        <f aca="false">IF(C1152="","",IFERROR(INDEX('Validasi Vendor'!$J$5:$J$505,MATCH(C1152,'Validasi Vendor'!$C$5:$C$505,0)),"Belum terdaftar"))</f>
        <v/>
      </c>
      <c r="T1152" s="35" t="str">
        <f aca="false">IF(E1152="","",IF(L1152&lt;&gt;"",IF(EOMONTH(L1152,0)&gt;P1152,"Dikreditkan lewat batas: periksa","Sudah dikreditkan"),IF(S1152&lt;&gt;"Boleh diproses","Titik 1: periksa status vendor",IF(OR(I1152&lt;&gt;"Cocok",J1152&lt;&gt;"Valid"),"Titik 3: faktur bermasalah",IF(K1152="Ya","Titik 2: periksa pembebanan biaya",IF(Q1152&lt;0,"Titik 2: lewat batas kredit",IF(Q1152&lt;=Parameter!$B$6,"Titik 2: segera kreditkan","Siap dikreditkan")))))))</f>
        <v/>
      </c>
    </row>
    <row r="1153" customFormat="false" ht="15" hidden="false" customHeight="false" outlineLevel="0" collapsed="false">
      <c r="A1153" s="27"/>
      <c r="B1153" s="27"/>
      <c r="C1153" s="28"/>
      <c r="D1153" s="28"/>
      <c r="E1153" s="29"/>
      <c r="F1153" s="27"/>
      <c r="G1153" s="30"/>
      <c r="H1153" s="30"/>
      <c r="I1153" s="27"/>
      <c r="J1153" s="27"/>
      <c r="K1153" s="27"/>
      <c r="L1153" s="29"/>
      <c r="M1153" s="27"/>
      <c r="N1153" s="31" t="str">
        <f aca="false">IF(E1153="","",EOMONTH(E1153,0))</f>
        <v/>
      </c>
      <c r="O1153" s="32" t="str">
        <f aca="false">IF(E1153="","",EOMONTH(E1153,0)+Parameter!$B$5)</f>
        <v/>
      </c>
      <c r="P1153" s="32" t="str">
        <f aca="false">IF(E1153="","",EOMONTH(E1153,Parameter!$B$4))</f>
        <v/>
      </c>
      <c r="Q1153" s="33" t="str">
        <f aca="false">IF(OR(E1153="",L1153&lt;&gt;""),"",P1153-Parameter!$B$9)</f>
        <v/>
      </c>
      <c r="R1153" s="34" t="str">
        <f aca="false">IF(OR(G1153="",G1153=0,H1153=""),"",H1153/G1153)</f>
        <v/>
      </c>
      <c r="S1153" s="35" t="str">
        <f aca="false">IF(C1153="","",IFERROR(INDEX('Validasi Vendor'!$J$5:$J$505,MATCH(C1153,'Validasi Vendor'!$C$5:$C$505,0)),"Belum terdaftar"))</f>
        <v/>
      </c>
      <c r="T1153" s="35" t="str">
        <f aca="false">IF(E1153="","",IF(L1153&lt;&gt;"",IF(EOMONTH(L1153,0)&gt;P1153,"Dikreditkan lewat batas: periksa","Sudah dikreditkan"),IF(S1153&lt;&gt;"Boleh diproses","Titik 1: periksa status vendor",IF(OR(I1153&lt;&gt;"Cocok",J1153&lt;&gt;"Valid"),"Titik 3: faktur bermasalah",IF(K1153="Ya","Titik 2: periksa pembebanan biaya",IF(Q1153&lt;0,"Titik 2: lewat batas kredit",IF(Q1153&lt;=Parameter!$B$6,"Titik 2: segera kreditkan","Siap dikreditkan")))))))</f>
        <v/>
      </c>
    </row>
    <row r="1154" customFormat="false" ht="15" hidden="false" customHeight="false" outlineLevel="0" collapsed="false">
      <c r="A1154" s="27"/>
      <c r="B1154" s="27"/>
      <c r="C1154" s="28"/>
      <c r="D1154" s="28"/>
      <c r="E1154" s="29"/>
      <c r="F1154" s="27"/>
      <c r="G1154" s="30"/>
      <c r="H1154" s="30"/>
      <c r="I1154" s="27"/>
      <c r="J1154" s="27"/>
      <c r="K1154" s="27"/>
      <c r="L1154" s="29"/>
      <c r="M1154" s="27"/>
      <c r="N1154" s="31" t="str">
        <f aca="false">IF(E1154="","",EOMONTH(E1154,0))</f>
        <v/>
      </c>
      <c r="O1154" s="32" t="str">
        <f aca="false">IF(E1154="","",EOMONTH(E1154,0)+Parameter!$B$5)</f>
        <v/>
      </c>
      <c r="P1154" s="32" t="str">
        <f aca="false">IF(E1154="","",EOMONTH(E1154,Parameter!$B$4))</f>
        <v/>
      </c>
      <c r="Q1154" s="33" t="str">
        <f aca="false">IF(OR(E1154="",L1154&lt;&gt;""),"",P1154-Parameter!$B$9)</f>
        <v/>
      </c>
      <c r="R1154" s="34" t="str">
        <f aca="false">IF(OR(G1154="",G1154=0,H1154=""),"",H1154/G1154)</f>
        <v/>
      </c>
      <c r="S1154" s="35" t="str">
        <f aca="false">IF(C1154="","",IFERROR(INDEX('Validasi Vendor'!$J$5:$J$505,MATCH(C1154,'Validasi Vendor'!$C$5:$C$505,0)),"Belum terdaftar"))</f>
        <v/>
      </c>
      <c r="T1154" s="35" t="str">
        <f aca="false">IF(E1154="","",IF(L1154&lt;&gt;"",IF(EOMONTH(L1154,0)&gt;P1154,"Dikreditkan lewat batas: periksa","Sudah dikreditkan"),IF(S1154&lt;&gt;"Boleh diproses","Titik 1: periksa status vendor",IF(OR(I1154&lt;&gt;"Cocok",J1154&lt;&gt;"Valid"),"Titik 3: faktur bermasalah",IF(K1154="Ya","Titik 2: periksa pembebanan biaya",IF(Q1154&lt;0,"Titik 2: lewat batas kredit",IF(Q1154&lt;=Parameter!$B$6,"Titik 2: segera kreditkan","Siap dikreditkan")))))))</f>
        <v/>
      </c>
    </row>
    <row r="1155" customFormat="false" ht="15" hidden="false" customHeight="false" outlineLevel="0" collapsed="false">
      <c r="A1155" s="27"/>
      <c r="B1155" s="27"/>
      <c r="C1155" s="28"/>
      <c r="D1155" s="28"/>
      <c r="E1155" s="29"/>
      <c r="F1155" s="27"/>
      <c r="G1155" s="30"/>
      <c r="H1155" s="30"/>
      <c r="I1155" s="27"/>
      <c r="J1155" s="27"/>
      <c r="K1155" s="27"/>
      <c r="L1155" s="29"/>
      <c r="M1155" s="27"/>
      <c r="N1155" s="31" t="str">
        <f aca="false">IF(E1155="","",EOMONTH(E1155,0))</f>
        <v/>
      </c>
      <c r="O1155" s="32" t="str">
        <f aca="false">IF(E1155="","",EOMONTH(E1155,0)+Parameter!$B$5)</f>
        <v/>
      </c>
      <c r="P1155" s="32" t="str">
        <f aca="false">IF(E1155="","",EOMONTH(E1155,Parameter!$B$4))</f>
        <v/>
      </c>
      <c r="Q1155" s="33" t="str">
        <f aca="false">IF(OR(E1155="",L1155&lt;&gt;""),"",P1155-Parameter!$B$9)</f>
        <v/>
      </c>
      <c r="R1155" s="34" t="str">
        <f aca="false">IF(OR(G1155="",G1155=0,H1155=""),"",H1155/G1155)</f>
        <v/>
      </c>
      <c r="S1155" s="35" t="str">
        <f aca="false">IF(C1155="","",IFERROR(INDEX('Validasi Vendor'!$J$5:$J$505,MATCH(C1155,'Validasi Vendor'!$C$5:$C$505,0)),"Belum terdaftar"))</f>
        <v/>
      </c>
      <c r="T1155" s="35" t="str">
        <f aca="false">IF(E1155="","",IF(L1155&lt;&gt;"",IF(EOMONTH(L1155,0)&gt;P1155,"Dikreditkan lewat batas: periksa","Sudah dikreditkan"),IF(S1155&lt;&gt;"Boleh diproses","Titik 1: periksa status vendor",IF(OR(I1155&lt;&gt;"Cocok",J1155&lt;&gt;"Valid"),"Titik 3: faktur bermasalah",IF(K1155="Ya","Titik 2: periksa pembebanan biaya",IF(Q1155&lt;0,"Titik 2: lewat batas kredit",IF(Q1155&lt;=Parameter!$B$6,"Titik 2: segera kreditkan","Siap dikreditkan")))))))</f>
        <v/>
      </c>
    </row>
    <row r="1156" customFormat="false" ht="15" hidden="false" customHeight="false" outlineLevel="0" collapsed="false">
      <c r="A1156" s="27"/>
      <c r="B1156" s="27"/>
      <c r="C1156" s="28"/>
      <c r="D1156" s="28"/>
      <c r="E1156" s="29"/>
      <c r="F1156" s="27"/>
      <c r="G1156" s="30"/>
      <c r="H1156" s="30"/>
      <c r="I1156" s="27"/>
      <c r="J1156" s="27"/>
      <c r="K1156" s="27"/>
      <c r="L1156" s="29"/>
      <c r="M1156" s="27"/>
      <c r="N1156" s="31" t="str">
        <f aca="false">IF(E1156="","",EOMONTH(E1156,0))</f>
        <v/>
      </c>
      <c r="O1156" s="32" t="str">
        <f aca="false">IF(E1156="","",EOMONTH(E1156,0)+Parameter!$B$5)</f>
        <v/>
      </c>
      <c r="P1156" s="32" t="str">
        <f aca="false">IF(E1156="","",EOMONTH(E1156,Parameter!$B$4))</f>
        <v/>
      </c>
      <c r="Q1156" s="33" t="str">
        <f aca="false">IF(OR(E1156="",L1156&lt;&gt;""),"",P1156-Parameter!$B$9)</f>
        <v/>
      </c>
      <c r="R1156" s="34" t="str">
        <f aca="false">IF(OR(G1156="",G1156=0,H1156=""),"",H1156/G1156)</f>
        <v/>
      </c>
      <c r="S1156" s="35" t="str">
        <f aca="false">IF(C1156="","",IFERROR(INDEX('Validasi Vendor'!$J$5:$J$505,MATCH(C1156,'Validasi Vendor'!$C$5:$C$505,0)),"Belum terdaftar"))</f>
        <v/>
      </c>
      <c r="T1156" s="35" t="str">
        <f aca="false">IF(E1156="","",IF(L1156&lt;&gt;"",IF(EOMONTH(L1156,0)&gt;P1156,"Dikreditkan lewat batas: periksa","Sudah dikreditkan"),IF(S1156&lt;&gt;"Boleh diproses","Titik 1: periksa status vendor",IF(OR(I1156&lt;&gt;"Cocok",J1156&lt;&gt;"Valid"),"Titik 3: faktur bermasalah",IF(K1156="Ya","Titik 2: periksa pembebanan biaya",IF(Q1156&lt;0,"Titik 2: lewat batas kredit",IF(Q1156&lt;=Parameter!$B$6,"Titik 2: segera kreditkan","Siap dikreditkan")))))))</f>
        <v/>
      </c>
    </row>
    <row r="1157" customFormat="false" ht="15" hidden="false" customHeight="false" outlineLevel="0" collapsed="false">
      <c r="A1157" s="27"/>
      <c r="B1157" s="27"/>
      <c r="C1157" s="28"/>
      <c r="D1157" s="28"/>
      <c r="E1157" s="29"/>
      <c r="F1157" s="27"/>
      <c r="G1157" s="30"/>
      <c r="H1157" s="30"/>
      <c r="I1157" s="27"/>
      <c r="J1157" s="27"/>
      <c r="K1157" s="27"/>
      <c r="L1157" s="29"/>
      <c r="M1157" s="27"/>
      <c r="N1157" s="31" t="str">
        <f aca="false">IF(E1157="","",EOMONTH(E1157,0))</f>
        <v/>
      </c>
      <c r="O1157" s="32" t="str">
        <f aca="false">IF(E1157="","",EOMONTH(E1157,0)+Parameter!$B$5)</f>
        <v/>
      </c>
      <c r="P1157" s="32" t="str">
        <f aca="false">IF(E1157="","",EOMONTH(E1157,Parameter!$B$4))</f>
        <v/>
      </c>
      <c r="Q1157" s="33" t="str">
        <f aca="false">IF(OR(E1157="",L1157&lt;&gt;""),"",P1157-Parameter!$B$9)</f>
        <v/>
      </c>
      <c r="R1157" s="34" t="str">
        <f aca="false">IF(OR(G1157="",G1157=0,H1157=""),"",H1157/G1157)</f>
        <v/>
      </c>
      <c r="S1157" s="35" t="str">
        <f aca="false">IF(C1157="","",IFERROR(INDEX('Validasi Vendor'!$J$5:$J$505,MATCH(C1157,'Validasi Vendor'!$C$5:$C$505,0)),"Belum terdaftar"))</f>
        <v/>
      </c>
      <c r="T1157" s="35" t="str">
        <f aca="false">IF(E1157="","",IF(L1157&lt;&gt;"",IF(EOMONTH(L1157,0)&gt;P1157,"Dikreditkan lewat batas: periksa","Sudah dikreditkan"),IF(S1157&lt;&gt;"Boleh diproses","Titik 1: periksa status vendor",IF(OR(I1157&lt;&gt;"Cocok",J1157&lt;&gt;"Valid"),"Titik 3: faktur bermasalah",IF(K1157="Ya","Titik 2: periksa pembebanan biaya",IF(Q1157&lt;0,"Titik 2: lewat batas kredit",IF(Q1157&lt;=Parameter!$B$6,"Titik 2: segera kreditkan","Siap dikreditkan")))))))</f>
        <v/>
      </c>
    </row>
    <row r="1158" customFormat="false" ht="15" hidden="false" customHeight="false" outlineLevel="0" collapsed="false">
      <c r="A1158" s="27"/>
      <c r="B1158" s="27"/>
      <c r="C1158" s="28"/>
      <c r="D1158" s="28"/>
      <c r="E1158" s="29"/>
      <c r="F1158" s="27"/>
      <c r="G1158" s="30"/>
      <c r="H1158" s="30"/>
      <c r="I1158" s="27"/>
      <c r="J1158" s="27"/>
      <c r="K1158" s="27"/>
      <c r="L1158" s="29"/>
      <c r="M1158" s="27"/>
      <c r="N1158" s="31" t="str">
        <f aca="false">IF(E1158="","",EOMONTH(E1158,0))</f>
        <v/>
      </c>
      <c r="O1158" s="32" t="str">
        <f aca="false">IF(E1158="","",EOMONTH(E1158,0)+Parameter!$B$5)</f>
        <v/>
      </c>
      <c r="P1158" s="32" t="str">
        <f aca="false">IF(E1158="","",EOMONTH(E1158,Parameter!$B$4))</f>
        <v/>
      </c>
      <c r="Q1158" s="33" t="str">
        <f aca="false">IF(OR(E1158="",L1158&lt;&gt;""),"",P1158-Parameter!$B$9)</f>
        <v/>
      </c>
      <c r="R1158" s="34" t="str">
        <f aca="false">IF(OR(G1158="",G1158=0,H1158=""),"",H1158/G1158)</f>
        <v/>
      </c>
      <c r="S1158" s="35" t="str">
        <f aca="false">IF(C1158="","",IFERROR(INDEX('Validasi Vendor'!$J$5:$J$505,MATCH(C1158,'Validasi Vendor'!$C$5:$C$505,0)),"Belum terdaftar"))</f>
        <v/>
      </c>
      <c r="T1158" s="35" t="str">
        <f aca="false">IF(E1158="","",IF(L1158&lt;&gt;"",IF(EOMONTH(L1158,0)&gt;P1158,"Dikreditkan lewat batas: periksa","Sudah dikreditkan"),IF(S1158&lt;&gt;"Boleh diproses","Titik 1: periksa status vendor",IF(OR(I1158&lt;&gt;"Cocok",J1158&lt;&gt;"Valid"),"Titik 3: faktur bermasalah",IF(K1158="Ya","Titik 2: periksa pembebanan biaya",IF(Q1158&lt;0,"Titik 2: lewat batas kredit",IF(Q1158&lt;=Parameter!$B$6,"Titik 2: segera kreditkan","Siap dikreditkan")))))))</f>
        <v/>
      </c>
    </row>
    <row r="1159" customFormat="false" ht="15" hidden="false" customHeight="false" outlineLevel="0" collapsed="false">
      <c r="A1159" s="27"/>
      <c r="B1159" s="27"/>
      <c r="C1159" s="28"/>
      <c r="D1159" s="28"/>
      <c r="E1159" s="29"/>
      <c r="F1159" s="27"/>
      <c r="G1159" s="30"/>
      <c r="H1159" s="30"/>
      <c r="I1159" s="27"/>
      <c r="J1159" s="27"/>
      <c r="K1159" s="27"/>
      <c r="L1159" s="29"/>
      <c r="M1159" s="27"/>
      <c r="N1159" s="31" t="str">
        <f aca="false">IF(E1159="","",EOMONTH(E1159,0))</f>
        <v/>
      </c>
      <c r="O1159" s="32" t="str">
        <f aca="false">IF(E1159="","",EOMONTH(E1159,0)+Parameter!$B$5)</f>
        <v/>
      </c>
      <c r="P1159" s="32" t="str">
        <f aca="false">IF(E1159="","",EOMONTH(E1159,Parameter!$B$4))</f>
        <v/>
      </c>
      <c r="Q1159" s="33" t="str">
        <f aca="false">IF(OR(E1159="",L1159&lt;&gt;""),"",P1159-Parameter!$B$9)</f>
        <v/>
      </c>
      <c r="R1159" s="34" t="str">
        <f aca="false">IF(OR(G1159="",G1159=0,H1159=""),"",H1159/G1159)</f>
        <v/>
      </c>
      <c r="S1159" s="35" t="str">
        <f aca="false">IF(C1159="","",IFERROR(INDEX('Validasi Vendor'!$J$5:$J$505,MATCH(C1159,'Validasi Vendor'!$C$5:$C$505,0)),"Belum terdaftar"))</f>
        <v/>
      </c>
      <c r="T1159" s="35" t="str">
        <f aca="false">IF(E1159="","",IF(L1159&lt;&gt;"",IF(EOMONTH(L1159,0)&gt;P1159,"Dikreditkan lewat batas: periksa","Sudah dikreditkan"),IF(S1159&lt;&gt;"Boleh diproses","Titik 1: periksa status vendor",IF(OR(I1159&lt;&gt;"Cocok",J1159&lt;&gt;"Valid"),"Titik 3: faktur bermasalah",IF(K1159="Ya","Titik 2: periksa pembebanan biaya",IF(Q1159&lt;0,"Titik 2: lewat batas kredit",IF(Q1159&lt;=Parameter!$B$6,"Titik 2: segera kreditkan","Siap dikreditkan")))))))</f>
        <v/>
      </c>
    </row>
    <row r="1160" customFormat="false" ht="15" hidden="false" customHeight="false" outlineLevel="0" collapsed="false">
      <c r="A1160" s="27"/>
      <c r="B1160" s="27"/>
      <c r="C1160" s="28"/>
      <c r="D1160" s="28"/>
      <c r="E1160" s="29"/>
      <c r="F1160" s="27"/>
      <c r="G1160" s="30"/>
      <c r="H1160" s="30"/>
      <c r="I1160" s="27"/>
      <c r="J1160" s="27"/>
      <c r="K1160" s="27"/>
      <c r="L1160" s="29"/>
      <c r="M1160" s="27"/>
      <c r="N1160" s="31" t="str">
        <f aca="false">IF(E1160="","",EOMONTH(E1160,0))</f>
        <v/>
      </c>
      <c r="O1160" s="32" t="str">
        <f aca="false">IF(E1160="","",EOMONTH(E1160,0)+Parameter!$B$5)</f>
        <v/>
      </c>
      <c r="P1160" s="32" t="str">
        <f aca="false">IF(E1160="","",EOMONTH(E1160,Parameter!$B$4))</f>
        <v/>
      </c>
      <c r="Q1160" s="33" t="str">
        <f aca="false">IF(OR(E1160="",L1160&lt;&gt;""),"",P1160-Parameter!$B$9)</f>
        <v/>
      </c>
      <c r="R1160" s="34" t="str">
        <f aca="false">IF(OR(G1160="",G1160=0,H1160=""),"",H1160/G1160)</f>
        <v/>
      </c>
      <c r="S1160" s="35" t="str">
        <f aca="false">IF(C1160="","",IFERROR(INDEX('Validasi Vendor'!$J$5:$J$505,MATCH(C1160,'Validasi Vendor'!$C$5:$C$505,0)),"Belum terdaftar"))</f>
        <v/>
      </c>
      <c r="T1160" s="35" t="str">
        <f aca="false">IF(E1160="","",IF(L1160&lt;&gt;"",IF(EOMONTH(L1160,0)&gt;P1160,"Dikreditkan lewat batas: periksa","Sudah dikreditkan"),IF(S1160&lt;&gt;"Boleh diproses","Titik 1: periksa status vendor",IF(OR(I1160&lt;&gt;"Cocok",J1160&lt;&gt;"Valid"),"Titik 3: faktur bermasalah",IF(K1160="Ya","Titik 2: periksa pembebanan biaya",IF(Q1160&lt;0,"Titik 2: lewat batas kredit",IF(Q1160&lt;=Parameter!$B$6,"Titik 2: segera kreditkan","Siap dikreditkan")))))))</f>
        <v/>
      </c>
    </row>
    <row r="1161" customFormat="false" ht="15" hidden="false" customHeight="false" outlineLevel="0" collapsed="false">
      <c r="A1161" s="27"/>
      <c r="B1161" s="27"/>
      <c r="C1161" s="28"/>
      <c r="D1161" s="28"/>
      <c r="E1161" s="29"/>
      <c r="F1161" s="27"/>
      <c r="G1161" s="30"/>
      <c r="H1161" s="30"/>
      <c r="I1161" s="27"/>
      <c r="J1161" s="27"/>
      <c r="K1161" s="27"/>
      <c r="L1161" s="29"/>
      <c r="M1161" s="27"/>
      <c r="N1161" s="31" t="str">
        <f aca="false">IF(E1161="","",EOMONTH(E1161,0))</f>
        <v/>
      </c>
      <c r="O1161" s="32" t="str">
        <f aca="false">IF(E1161="","",EOMONTH(E1161,0)+Parameter!$B$5)</f>
        <v/>
      </c>
      <c r="P1161" s="32" t="str">
        <f aca="false">IF(E1161="","",EOMONTH(E1161,Parameter!$B$4))</f>
        <v/>
      </c>
      <c r="Q1161" s="33" t="str">
        <f aca="false">IF(OR(E1161="",L1161&lt;&gt;""),"",P1161-Parameter!$B$9)</f>
        <v/>
      </c>
      <c r="R1161" s="34" t="str">
        <f aca="false">IF(OR(G1161="",G1161=0,H1161=""),"",H1161/G1161)</f>
        <v/>
      </c>
      <c r="S1161" s="35" t="str">
        <f aca="false">IF(C1161="","",IFERROR(INDEX('Validasi Vendor'!$J$5:$J$505,MATCH(C1161,'Validasi Vendor'!$C$5:$C$505,0)),"Belum terdaftar"))</f>
        <v/>
      </c>
      <c r="T1161" s="35" t="str">
        <f aca="false">IF(E1161="","",IF(L1161&lt;&gt;"",IF(EOMONTH(L1161,0)&gt;P1161,"Dikreditkan lewat batas: periksa","Sudah dikreditkan"),IF(S1161&lt;&gt;"Boleh diproses","Titik 1: periksa status vendor",IF(OR(I1161&lt;&gt;"Cocok",J1161&lt;&gt;"Valid"),"Titik 3: faktur bermasalah",IF(K1161="Ya","Titik 2: periksa pembebanan biaya",IF(Q1161&lt;0,"Titik 2: lewat batas kredit",IF(Q1161&lt;=Parameter!$B$6,"Titik 2: segera kreditkan","Siap dikreditkan")))))))</f>
        <v/>
      </c>
    </row>
    <row r="1162" customFormat="false" ht="15" hidden="false" customHeight="false" outlineLevel="0" collapsed="false">
      <c r="A1162" s="27"/>
      <c r="B1162" s="27"/>
      <c r="C1162" s="28"/>
      <c r="D1162" s="28"/>
      <c r="E1162" s="29"/>
      <c r="F1162" s="27"/>
      <c r="G1162" s="30"/>
      <c r="H1162" s="30"/>
      <c r="I1162" s="27"/>
      <c r="J1162" s="27"/>
      <c r="K1162" s="27"/>
      <c r="L1162" s="29"/>
      <c r="M1162" s="27"/>
      <c r="N1162" s="31" t="str">
        <f aca="false">IF(E1162="","",EOMONTH(E1162,0))</f>
        <v/>
      </c>
      <c r="O1162" s="32" t="str">
        <f aca="false">IF(E1162="","",EOMONTH(E1162,0)+Parameter!$B$5)</f>
        <v/>
      </c>
      <c r="P1162" s="32" t="str">
        <f aca="false">IF(E1162="","",EOMONTH(E1162,Parameter!$B$4))</f>
        <v/>
      </c>
      <c r="Q1162" s="33" t="str">
        <f aca="false">IF(OR(E1162="",L1162&lt;&gt;""),"",P1162-Parameter!$B$9)</f>
        <v/>
      </c>
      <c r="R1162" s="34" t="str">
        <f aca="false">IF(OR(G1162="",G1162=0,H1162=""),"",H1162/G1162)</f>
        <v/>
      </c>
      <c r="S1162" s="35" t="str">
        <f aca="false">IF(C1162="","",IFERROR(INDEX('Validasi Vendor'!$J$5:$J$505,MATCH(C1162,'Validasi Vendor'!$C$5:$C$505,0)),"Belum terdaftar"))</f>
        <v/>
      </c>
      <c r="T1162" s="35" t="str">
        <f aca="false">IF(E1162="","",IF(L1162&lt;&gt;"",IF(EOMONTH(L1162,0)&gt;P1162,"Dikreditkan lewat batas: periksa","Sudah dikreditkan"),IF(S1162&lt;&gt;"Boleh diproses","Titik 1: periksa status vendor",IF(OR(I1162&lt;&gt;"Cocok",J1162&lt;&gt;"Valid"),"Titik 3: faktur bermasalah",IF(K1162="Ya","Titik 2: periksa pembebanan biaya",IF(Q1162&lt;0,"Titik 2: lewat batas kredit",IF(Q1162&lt;=Parameter!$B$6,"Titik 2: segera kreditkan","Siap dikreditkan")))))))</f>
        <v/>
      </c>
    </row>
    <row r="1163" customFormat="false" ht="15" hidden="false" customHeight="false" outlineLevel="0" collapsed="false">
      <c r="A1163" s="27"/>
      <c r="B1163" s="27"/>
      <c r="C1163" s="28"/>
      <c r="D1163" s="28"/>
      <c r="E1163" s="29"/>
      <c r="F1163" s="27"/>
      <c r="G1163" s="30"/>
      <c r="H1163" s="30"/>
      <c r="I1163" s="27"/>
      <c r="J1163" s="27"/>
      <c r="K1163" s="27"/>
      <c r="L1163" s="29"/>
      <c r="M1163" s="27"/>
      <c r="N1163" s="31" t="str">
        <f aca="false">IF(E1163="","",EOMONTH(E1163,0))</f>
        <v/>
      </c>
      <c r="O1163" s="32" t="str">
        <f aca="false">IF(E1163="","",EOMONTH(E1163,0)+Parameter!$B$5)</f>
        <v/>
      </c>
      <c r="P1163" s="32" t="str">
        <f aca="false">IF(E1163="","",EOMONTH(E1163,Parameter!$B$4))</f>
        <v/>
      </c>
      <c r="Q1163" s="33" t="str">
        <f aca="false">IF(OR(E1163="",L1163&lt;&gt;""),"",P1163-Parameter!$B$9)</f>
        <v/>
      </c>
      <c r="R1163" s="34" t="str">
        <f aca="false">IF(OR(G1163="",G1163=0,H1163=""),"",H1163/G1163)</f>
        <v/>
      </c>
      <c r="S1163" s="35" t="str">
        <f aca="false">IF(C1163="","",IFERROR(INDEX('Validasi Vendor'!$J$5:$J$505,MATCH(C1163,'Validasi Vendor'!$C$5:$C$505,0)),"Belum terdaftar"))</f>
        <v/>
      </c>
      <c r="T1163" s="35" t="str">
        <f aca="false">IF(E1163="","",IF(L1163&lt;&gt;"",IF(EOMONTH(L1163,0)&gt;P1163,"Dikreditkan lewat batas: periksa","Sudah dikreditkan"),IF(S1163&lt;&gt;"Boleh diproses","Titik 1: periksa status vendor",IF(OR(I1163&lt;&gt;"Cocok",J1163&lt;&gt;"Valid"),"Titik 3: faktur bermasalah",IF(K1163="Ya","Titik 2: periksa pembebanan biaya",IF(Q1163&lt;0,"Titik 2: lewat batas kredit",IF(Q1163&lt;=Parameter!$B$6,"Titik 2: segera kreditkan","Siap dikreditkan")))))))</f>
        <v/>
      </c>
    </row>
    <row r="1164" customFormat="false" ht="15" hidden="false" customHeight="false" outlineLevel="0" collapsed="false">
      <c r="A1164" s="27"/>
      <c r="B1164" s="27"/>
      <c r="C1164" s="28"/>
      <c r="D1164" s="28"/>
      <c r="E1164" s="29"/>
      <c r="F1164" s="27"/>
      <c r="G1164" s="30"/>
      <c r="H1164" s="30"/>
      <c r="I1164" s="27"/>
      <c r="J1164" s="27"/>
      <c r="K1164" s="27"/>
      <c r="L1164" s="29"/>
      <c r="M1164" s="27"/>
      <c r="N1164" s="31" t="str">
        <f aca="false">IF(E1164="","",EOMONTH(E1164,0))</f>
        <v/>
      </c>
      <c r="O1164" s="32" t="str">
        <f aca="false">IF(E1164="","",EOMONTH(E1164,0)+Parameter!$B$5)</f>
        <v/>
      </c>
      <c r="P1164" s="32" t="str">
        <f aca="false">IF(E1164="","",EOMONTH(E1164,Parameter!$B$4))</f>
        <v/>
      </c>
      <c r="Q1164" s="33" t="str">
        <f aca="false">IF(OR(E1164="",L1164&lt;&gt;""),"",P1164-Parameter!$B$9)</f>
        <v/>
      </c>
      <c r="R1164" s="34" t="str">
        <f aca="false">IF(OR(G1164="",G1164=0,H1164=""),"",H1164/G1164)</f>
        <v/>
      </c>
      <c r="S1164" s="35" t="str">
        <f aca="false">IF(C1164="","",IFERROR(INDEX('Validasi Vendor'!$J$5:$J$505,MATCH(C1164,'Validasi Vendor'!$C$5:$C$505,0)),"Belum terdaftar"))</f>
        <v/>
      </c>
      <c r="T1164" s="35" t="str">
        <f aca="false">IF(E1164="","",IF(L1164&lt;&gt;"",IF(EOMONTH(L1164,0)&gt;P1164,"Dikreditkan lewat batas: periksa","Sudah dikreditkan"),IF(S1164&lt;&gt;"Boleh diproses","Titik 1: periksa status vendor",IF(OR(I1164&lt;&gt;"Cocok",J1164&lt;&gt;"Valid"),"Titik 3: faktur bermasalah",IF(K1164="Ya","Titik 2: periksa pembebanan biaya",IF(Q1164&lt;0,"Titik 2: lewat batas kredit",IF(Q1164&lt;=Parameter!$B$6,"Titik 2: segera kreditkan","Siap dikreditkan")))))))</f>
        <v/>
      </c>
    </row>
    <row r="1165" customFormat="false" ht="15" hidden="false" customHeight="false" outlineLevel="0" collapsed="false">
      <c r="A1165" s="27"/>
      <c r="B1165" s="27"/>
      <c r="C1165" s="28"/>
      <c r="D1165" s="28"/>
      <c r="E1165" s="29"/>
      <c r="F1165" s="27"/>
      <c r="G1165" s="30"/>
      <c r="H1165" s="30"/>
      <c r="I1165" s="27"/>
      <c r="J1165" s="27"/>
      <c r="K1165" s="27"/>
      <c r="L1165" s="29"/>
      <c r="M1165" s="27"/>
      <c r="N1165" s="31" t="str">
        <f aca="false">IF(E1165="","",EOMONTH(E1165,0))</f>
        <v/>
      </c>
      <c r="O1165" s="32" t="str">
        <f aca="false">IF(E1165="","",EOMONTH(E1165,0)+Parameter!$B$5)</f>
        <v/>
      </c>
      <c r="P1165" s="32" t="str">
        <f aca="false">IF(E1165="","",EOMONTH(E1165,Parameter!$B$4))</f>
        <v/>
      </c>
      <c r="Q1165" s="33" t="str">
        <f aca="false">IF(OR(E1165="",L1165&lt;&gt;""),"",P1165-Parameter!$B$9)</f>
        <v/>
      </c>
      <c r="R1165" s="34" t="str">
        <f aca="false">IF(OR(G1165="",G1165=0,H1165=""),"",H1165/G1165)</f>
        <v/>
      </c>
      <c r="S1165" s="35" t="str">
        <f aca="false">IF(C1165="","",IFERROR(INDEX('Validasi Vendor'!$J$5:$J$505,MATCH(C1165,'Validasi Vendor'!$C$5:$C$505,0)),"Belum terdaftar"))</f>
        <v/>
      </c>
      <c r="T1165" s="35" t="str">
        <f aca="false">IF(E1165="","",IF(L1165&lt;&gt;"",IF(EOMONTH(L1165,0)&gt;P1165,"Dikreditkan lewat batas: periksa","Sudah dikreditkan"),IF(S1165&lt;&gt;"Boleh diproses","Titik 1: periksa status vendor",IF(OR(I1165&lt;&gt;"Cocok",J1165&lt;&gt;"Valid"),"Titik 3: faktur bermasalah",IF(K1165="Ya","Titik 2: periksa pembebanan biaya",IF(Q1165&lt;0,"Titik 2: lewat batas kredit",IF(Q1165&lt;=Parameter!$B$6,"Titik 2: segera kreditkan","Siap dikreditkan")))))))</f>
        <v/>
      </c>
    </row>
    <row r="1166" customFormat="false" ht="15" hidden="false" customHeight="false" outlineLevel="0" collapsed="false">
      <c r="A1166" s="27"/>
      <c r="B1166" s="27"/>
      <c r="C1166" s="28"/>
      <c r="D1166" s="28"/>
      <c r="E1166" s="29"/>
      <c r="F1166" s="27"/>
      <c r="G1166" s="30"/>
      <c r="H1166" s="30"/>
      <c r="I1166" s="27"/>
      <c r="J1166" s="27"/>
      <c r="K1166" s="27"/>
      <c r="L1166" s="29"/>
      <c r="M1166" s="27"/>
      <c r="N1166" s="31" t="str">
        <f aca="false">IF(E1166="","",EOMONTH(E1166,0))</f>
        <v/>
      </c>
      <c r="O1166" s="32" t="str">
        <f aca="false">IF(E1166="","",EOMONTH(E1166,0)+Parameter!$B$5)</f>
        <v/>
      </c>
      <c r="P1166" s="32" t="str">
        <f aca="false">IF(E1166="","",EOMONTH(E1166,Parameter!$B$4))</f>
        <v/>
      </c>
      <c r="Q1166" s="33" t="str">
        <f aca="false">IF(OR(E1166="",L1166&lt;&gt;""),"",P1166-Parameter!$B$9)</f>
        <v/>
      </c>
      <c r="R1166" s="34" t="str">
        <f aca="false">IF(OR(G1166="",G1166=0,H1166=""),"",H1166/G1166)</f>
        <v/>
      </c>
      <c r="S1166" s="35" t="str">
        <f aca="false">IF(C1166="","",IFERROR(INDEX('Validasi Vendor'!$J$5:$J$505,MATCH(C1166,'Validasi Vendor'!$C$5:$C$505,0)),"Belum terdaftar"))</f>
        <v/>
      </c>
      <c r="T1166" s="35" t="str">
        <f aca="false">IF(E1166="","",IF(L1166&lt;&gt;"",IF(EOMONTH(L1166,0)&gt;P1166,"Dikreditkan lewat batas: periksa","Sudah dikreditkan"),IF(S1166&lt;&gt;"Boleh diproses","Titik 1: periksa status vendor",IF(OR(I1166&lt;&gt;"Cocok",J1166&lt;&gt;"Valid"),"Titik 3: faktur bermasalah",IF(K1166="Ya","Titik 2: periksa pembebanan biaya",IF(Q1166&lt;0,"Titik 2: lewat batas kredit",IF(Q1166&lt;=Parameter!$B$6,"Titik 2: segera kreditkan","Siap dikreditkan")))))))</f>
        <v/>
      </c>
    </row>
    <row r="1167" customFormat="false" ht="15" hidden="false" customHeight="false" outlineLevel="0" collapsed="false">
      <c r="A1167" s="27"/>
      <c r="B1167" s="27"/>
      <c r="C1167" s="28"/>
      <c r="D1167" s="28"/>
      <c r="E1167" s="29"/>
      <c r="F1167" s="27"/>
      <c r="G1167" s="30"/>
      <c r="H1167" s="30"/>
      <c r="I1167" s="27"/>
      <c r="J1167" s="27"/>
      <c r="K1167" s="27"/>
      <c r="L1167" s="29"/>
      <c r="M1167" s="27"/>
      <c r="N1167" s="31" t="str">
        <f aca="false">IF(E1167="","",EOMONTH(E1167,0))</f>
        <v/>
      </c>
      <c r="O1167" s="32" t="str">
        <f aca="false">IF(E1167="","",EOMONTH(E1167,0)+Parameter!$B$5)</f>
        <v/>
      </c>
      <c r="P1167" s="32" t="str">
        <f aca="false">IF(E1167="","",EOMONTH(E1167,Parameter!$B$4))</f>
        <v/>
      </c>
      <c r="Q1167" s="33" t="str">
        <f aca="false">IF(OR(E1167="",L1167&lt;&gt;""),"",P1167-Parameter!$B$9)</f>
        <v/>
      </c>
      <c r="R1167" s="34" t="str">
        <f aca="false">IF(OR(G1167="",G1167=0,H1167=""),"",H1167/G1167)</f>
        <v/>
      </c>
      <c r="S1167" s="35" t="str">
        <f aca="false">IF(C1167="","",IFERROR(INDEX('Validasi Vendor'!$J$5:$J$505,MATCH(C1167,'Validasi Vendor'!$C$5:$C$505,0)),"Belum terdaftar"))</f>
        <v/>
      </c>
      <c r="T1167" s="35" t="str">
        <f aca="false">IF(E1167="","",IF(L1167&lt;&gt;"",IF(EOMONTH(L1167,0)&gt;P1167,"Dikreditkan lewat batas: periksa","Sudah dikreditkan"),IF(S1167&lt;&gt;"Boleh diproses","Titik 1: periksa status vendor",IF(OR(I1167&lt;&gt;"Cocok",J1167&lt;&gt;"Valid"),"Titik 3: faktur bermasalah",IF(K1167="Ya","Titik 2: periksa pembebanan biaya",IF(Q1167&lt;0,"Titik 2: lewat batas kredit",IF(Q1167&lt;=Parameter!$B$6,"Titik 2: segera kreditkan","Siap dikreditkan")))))))</f>
        <v/>
      </c>
    </row>
    <row r="1168" customFormat="false" ht="15" hidden="false" customHeight="false" outlineLevel="0" collapsed="false">
      <c r="A1168" s="27"/>
      <c r="B1168" s="27"/>
      <c r="C1168" s="28"/>
      <c r="D1168" s="28"/>
      <c r="E1168" s="29"/>
      <c r="F1168" s="27"/>
      <c r="G1168" s="30"/>
      <c r="H1168" s="30"/>
      <c r="I1168" s="27"/>
      <c r="J1168" s="27"/>
      <c r="K1168" s="27"/>
      <c r="L1168" s="29"/>
      <c r="M1168" s="27"/>
      <c r="N1168" s="31" t="str">
        <f aca="false">IF(E1168="","",EOMONTH(E1168,0))</f>
        <v/>
      </c>
      <c r="O1168" s="32" t="str">
        <f aca="false">IF(E1168="","",EOMONTH(E1168,0)+Parameter!$B$5)</f>
        <v/>
      </c>
      <c r="P1168" s="32" t="str">
        <f aca="false">IF(E1168="","",EOMONTH(E1168,Parameter!$B$4))</f>
        <v/>
      </c>
      <c r="Q1168" s="33" t="str">
        <f aca="false">IF(OR(E1168="",L1168&lt;&gt;""),"",P1168-Parameter!$B$9)</f>
        <v/>
      </c>
      <c r="R1168" s="34" t="str">
        <f aca="false">IF(OR(G1168="",G1168=0,H1168=""),"",H1168/G1168)</f>
        <v/>
      </c>
      <c r="S1168" s="35" t="str">
        <f aca="false">IF(C1168="","",IFERROR(INDEX('Validasi Vendor'!$J$5:$J$505,MATCH(C1168,'Validasi Vendor'!$C$5:$C$505,0)),"Belum terdaftar"))</f>
        <v/>
      </c>
      <c r="T1168" s="35" t="str">
        <f aca="false">IF(E1168="","",IF(L1168&lt;&gt;"",IF(EOMONTH(L1168,0)&gt;P1168,"Dikreditkan lewat batas: periksa","Sudah dikreditkan"),IF(S1168&lt;&gt;"Boleh diproses","Titik 1: periksa status vendor",IF(OR(I1168&lt;&gt;"Cocok",J1168&lt;&gt;"Valid"),"Titik 3: faktur bermasalah",IF(K1168="Ya","Titik 2: periksa pembebanan biaya",IF(Q1168&lt;0,"Titik 2: lewat batas kredit",IF(Q1168&lt;=Parameter!$B$6,"Titik 2: segera kreditkan","Siap dikreditkan")))))))</f>
        <v/>
      </c>
    </row>
    <row r="1169" customFormat="false" ht="15" hidden="false" customHeight="false" outlineLevel="0" collapsed="false">
      <c r="A1169" s="27"/>
      <c r="B1169" s="27"/>
      <c r="C1169" s="28"/>
      <c r="D1169" s="28"/>
      <c r="E1169" s="29"/>
      <c r="F1169" s="27"/>
      <c r="G1169" s="30"/>
      <c r="H1169" s="30"/>
      <c r="I1169" s="27"/>
      <c r="J1169" s="27"/>
      <c r="K1169" s="27"/>
      <c r="L1169" s="29"/>
      <c r="M1169" s="27"/>
      <c r="N1169" s="31" t="str">
        <f aca="false">IF(E1169="","",EOMONTH(E1169,0))</f>
        <v/>
      </c>
      <c r="O1169" s="32" t="str">
        <f aca="false">IF(E1169="","",EOMONTH(E1169,0)+Parameter!$B$5)</f>
        <v/>
      </c>
      <c r="P1169" s="32" t="str">
        <f aca="false">IF(E1169="","",EOMONTH(E1169,Parameter!$B$4))</f>
        <v/>
      </c>
      <c r="Q1169" s="33" t="str">
        <f aca="false">IF(OR(E1169="",L1169&lt;&gt;""),"",P1169-Parameter!$B$9)</f>
        <v/>
      </c>
      <c r="R1169" s="34" t="str">
        <f aca="false">IF(OR(G1169="",G1169=0,H1169=""),"",H1169/G1169)</f>
        <v/>
      </c>
      <c r="S1169" s="35" t="str">
        <f aca="false">IF(C1169="","",IFERROR(INDEX('Validasi Vendor'!$J$5:$J$505,MATCH(C1169,'Validasi Vendor'!$C$5:$C$505,0)),"Belum terdaftar"))</f>
        <v/>
      </c>
      <c r="T1169" s="35" t="str">
        <f aca="false">IF(E1169="","",IF(L1169&lt;&gt;"",IF(EOMONTH(L1169,0)&gt;P1169,"Dikreditkan lewat batas: periksa","Sudah dikreditkan"),IF(S1169&lt;&gt;"Boleh diproses","Titik 1: periksa status vendor",IF(OR(I1169&lt;&gt;"Cocok",J1169&lt;&gt;"Valid"),"Titik 3: faktur bermasalah",IF(K1169="Ya","Titik 2: periksa pembebanan biaya",IF(Q1169&lt;0,"Titik 2: lewat batas kredit",IF(Q1169&lt;=Parameter!$B$6,"Titik 2: segera kreditkan","Siap dikreditkan")))))))</f>
        <v/>
      </c>
    </row>
    <row r="1170" customFormat="false" ht="15" hidden="false" customHeight="false" outlineLevel="0" collapsed="false">
      <c r="A1170" s="27"/>
      <c r="B1170" s="27"/>
      <c r="C1170" s="28"/>
      <c r="D1170" s="28"/>
      <c r="E1170" s="29"/>
      <c r="F1170" s="27"/>
      <c r="G1170" s="30"/>
      <c r="H1170" s="30"/>
      <c r="I1170" s="27"/>
      <c r="J1170" s="27"/>
      <c r="K1170" s="27"/>
      <c r="L1170" s="29"/>
      <c r="M1170" s="27"/>
      <c r="N1170" s="31" t="str">
        <f aca="false">IF(E1170="","",EOMONTH(E1170,0))</f>
        <v/>
      </c>
      <c r="O1170" s="32" t="str">
        <f aca="false">IF(E1170="","",EOMONTH(E1170,0)+Parameter!$B$5)</f>
        <v/>
      </c>
      <c r="P1170" s="32" t="str">
        <f aca="false">IF(E1170="","",EOMONTH(E1170,Parameter!$B$4))</f>
        <v/>
      </c>
      <c r="Q1170" s="33" t="str">
        <f aca="false">IF(OR(E1170="",L1170&lt;&gt;""),"",P1170-Parameter!$B$9)</f>
        <v/>
      </c>
      <c r="R1170" s="34" t="str">
        <f aca="false">IF(OR(G1170="",G1170=0,H1170=""),"",H1170/G1170)</f>
        <v/>
      </c>
      <c r="S1170" s="35" t="str">
        <f aca="false">IF(C1170="","",IFERROR(INDEX('Validasi Vendor'!$J$5:$J$505,MATCH(C1170,'Validasi Vendor'!$C$5:$C$505,0)),"Belum terdaftar"))</f>
        <v/>
      </c>
      <c r="T1170" s="35" t="str">
        <f aca="false">IF(E1170="","",IF(L1170&lt;&gt;"",IF(EOMONTH(L1170,0)&gt;P1170,"Dikreditkan lewat batas: periksa","Sudah dikreditkan"),IF(S1170&lt;&gt;"Boleh diproses","Titik 1: periksa status vendor",IF(OR(I1170&lt;&gt;"Cocok",J1170&lt;&gt;"Valid"),"Titik 3: faktur bermasalah",IF(K1170="Ya","Titik 2: periksa pembebanan biaya",IF(Q1170&lt;0,"Titik 2: lewat batas kredit",IF(Q1170&lt;=Parameter!$B$6,"Titik 2: segera kreditkan","Siap dikreditkan")))))))</f>
        <v/>
      </c>
    </row>
    <row r="1171" customFormat="false" ht="15" hidden="false" customHeight="false" outlineLevel="0" collapsed="false">
      <c r="A1171" s="27"/>
      <c r="B1171" s="27"/>
      <c r="C1171" s="28"/>
      <c r="D1171" s="28"/>
      <c r="E1171" s="29"/>
      <c r="F1171" s="27"/>
      <c r="G1171" s="30"/>
      <c r="H1171" s="30"/>
      <c r="I1171" s="27"/>
      <c r="J1171" s="27"/>
      <c r="K1171" s="27"/>
      <c r="L1171" s="29"/>
      <c r="M1171" s="27"/>
      <c r="N1171" s="31" t="str">
        <f aca="false">IF(E1171="","",EOMONTH(E1171,0))</f>
        <v/>
      </c>
      <c r="O1171" s="32" t="str">
        <f aca="false">IF(E1171="","",EOMONTH(E1171,0)+Parameter!$B$5)</f>
        <v/>
      </c>
      <c r="P1171" s="32" t="str">
        <f aca="false">IF(E1171="","",EOMONTH(E1171,Parameter!$B$4))</f>
        <v/>
      </c>
      <c r="Q1171" s="33" t="str">
        <f aca="false">IF(OR(E1171="",L1171&lt;&gt;""),"",P1171-Parameter!$B$9)</f>
        <v/>
      </c>
      <c r="R1171" s="34" t="str">
        <f aca="false">IF(OR(G1171="",G1171=0,H1171=""),"",H1171/G1171)</f>
        <v/>
      </c>
      <c r="S1171" s="35" t="str">
        <f aca="false">IF(C1171="","",IFERROR(INDEX('Validasi Vendor'!$J$5:$J$505,MATCH(C1171,'Validasi Vendor'!$C$5:$C$505,0)),"Belum terdaftar"))</f>
        <v/>
      </c>
      <c r="T1171" s="35" t="str">
        <f aca="false">IF(E1171="","",IF(L1171&lt;&gt;"",IF(EOMONTH(L1171,0)&gt;P1171,"Dikreditkan lewat batas: periksa","Sudah dikreditkan"),IF(S1171&lt;&gt;"Boleh diproses","Titik 1: periksa status vendor",IF(OR(I1171&lt;&gt;"Cocok",J1171&lt;&gt;"Valid"),"Titik 3: faktur bermasalah",IF(K1171="Ya","Titik 2: periksa pembebanan biaya",IF(Q1171&lt;0,"Titik 2: lewat batas kredit",IF(Q1171&lt;=Parameter!$B$6,"Titik 2: segera kreditkan","Siap dikreditkan")))))))</f>
        <v/>
      </c>
    </row>
    <row r="1172" customFormat="false" ht="15" hidden="false" customHeight="false" outlineLevel="0" collapsed="false">
      <c r="A1172" s="27"/>
      <c r="B1172" s="27"/>
      <c r="C1172" s="28"/>
      <c r="D1172" s="28"/>
      <c r="E1172" s="29"/>
      <c r="F1172" s="27"/>
      <c r="G1172" s="30"/>
      <c r="H1172" s="30"/>
      <c r="I1172" s="27"/>
      <c r="J1172" s="27"/>
      <c r="K1172" s="27"/>
      <c r="L1172" s="29"/>
      <c r="M1172" s="27"/>
      <c r="N1172" s="31" t="str">
        <f aca="false">IF(E1172="","",EOMONTH(E1172,0))</f>
        <v/>
      </c>
      <c r="O1172" s="32" t="str">
        <f aca="false">IF(E1172="","",EOMONTH(E1172,0)+Parameter!$B$5)</f>
        <v/>
      </c>
      <c r="P1172" s="32" t="str">
        <f aca="false">IF(E1172="","",EOMONTH(E1172,Parameter!$B$4))</f>
        <v/>
      </c>
      <c r="Q1172" s="33" t="str">
        <f aca="false">IF(OR(E1172="",L1172&lt;&gt;""),"",P1172-Parameter!$B$9)</f>
        <v/>
      </c>
      <c r="R1172" s="34" t="str">
        <f aca="false">IF(OR(G1172="",G1172=0,H1172=""),"",H1172/G1172)</f>
        <v/>
      </c>
      <c r="S1172" s="35" t="str">
        <f aca="false">IF(C1172="","",IFERROR(INDEX('Validasi Vendor'!$J$5:$J$505,MATCH(C1172,'Validasi Vendor'!$C$5:$C$505,0)),"Belum terdaftar"))</f>
        <v/>
      </c>
      <c r="T1172" s="35" t="str">
        <f aca="false">IF(E1172="","",IF(L1172&lt;&gt;"",IF(EOMONTH(L1172,0)&gt;P1172,"Dikreditkan lewat batas: periksa","Sudah dikreditkan"),IF(S1172&lt;&gt;"Boleh diproses","Titik 1: periksa status vendor",IF(OR(I1172&lt;&gt;"Cocok",J1172&lt;&gt;"Valid"),"Titik 3: faktur bermasalah",IF(K1172="Ya","Titik 2: periksa pembebanan biaya",IF(Q1172&lt;0,"Titik 2: lewat batas kredit",IF(Q1172&lt;=Parameter!$B$6,"Titik 2: segera kreditkan","Siap dikreditkan")))))))</f>
        <v/>
      </c>
    </row>
    <row r="1173" customFormat="false" ht="15" hidden="false" customHeight="false" outlineLevel="0" collapsed="false">
      <c r="A1173" s="27"/>
      <c r="B1173" s="27"/>
      <c r="C1173" s="28"/>
      <c r="D1173" s="28"/>
      <c r="E1173" s="29"/>
      <c r="F1173" s="27"/>
      <c r="G1173" s="30"/>
      <c r="H1173" s="30"/>
      <c r="I1173" s="27"/>
      <c r="J1173" s="27"/>
      <c r="K1173" s="27"/>
      <c r="L1173" s="29"/>
      <c r="M1173" s="27"/>
      <c r="N1173" s="31" t="str">
        <f aca="false">IF(E1173="","",EOMONTH(E1173,0))</f>
        <v/>
      </c>
      <c r="O1173" s="32" t="str">
        <f aca="false">IF(E1173="","",EOMONTH(E1173,0)+Parameter!$B$5)</f>
        <v/>
      </c>
      <c r="P1173" s="32" t="str">
        <f aca="false">IF(E1173="","",EOMONTH(E1173,Parameter!$B$4))</f>
        <v/>
      </c>
      <c r="Q1173" s="33" t="str">
        <f aca="false">IF(OR(E1173="",L1173&lt;&gt;""),"",P1173-Parameter!$B$9)</f>
        <v/>
      </c>
      <c r="R1173" s="34" t="str">
        <f aca="false">IF(OR(G1173="",G1173=0,H1173=""),"",H1173/G1173)</f>
        <v/>
      </c>
      <c r="S1173" s="35" t="str">
        <f aca="false">IF(C1173="","",IFERROR(INDEX('Validasi Vendor'!$J$5:$J$505,MATCH(C1173,'Validasi Vendor'!$C$5:$C$505,0)),"Belum terdaftar"))</f>
        <v/>
      </c>
      <c r="T1173" s="35" t="str">
        <f aca="false">IF(E1173="","",IF(L1173&lt;&gt;"",IF(EOMONTH(L1173,0)&gt;P1173,"Dikreditkan lewat batas: periksa","Sudah dikreditkan"),IF(S1173&lt;&gt;"Boleh diproses","Titik 1: periksa status vendor",IF(OR(I1173&lt;&gt;"Cocok",J1173&lt;&gt;"Valid"),"Titik 3: faktur bermasalah",IF(K1173="Ya","Titik 2: periksa pembebanan biaya",IF(Q1173&lt;0,"Titik 2: lewat batas kredit",IF(Q1173&lt;=Parameter!$B$6,"Titik 2: segera kreditkan","Siap dikreditkan")))))))</f>
        <v/>
      </c>
    </row>
    <row r="1174" customFormat="false" ht="15" hidden="false" customHeight="false" outlineLevel="0" collapsed="false">
      <c r="A1174" s="27"/>
      <c r="B1174" s="27"/>
      <c r="C1174" s="28"/>
      <c r="D1174" s="28"/>
      <c r="E1174" s="29"/>
      <c r="F1174" s="27"/>
      <c r="G1174" s="30"/>
      <c r="H1174" s="30"/>
      <c r="I1174" s="27"/>
      <c r="J1174" s="27"/>
      <c r="K1174" s="27"/>
      <c r="L1174" s="29"/>
      <c r="M1174" s="27"/>
      <c r="N1174" s="31" t="str">
        <f aca="false">IF(E1174="","",EOMONTH(E1174,0))</f>
        <v/>
      </c>
      <c r="O1174" s="32" t="str">
        <f aca="false">IF(E1174="","",EOMONTH(E1174,0)+Parameter!$B$5)</f>
        <v/>
      </c>
      <c r="P1174" s="32" t="str">
        <f aca="false">IF(E1174="","",EOMONTH(E1174,Parameter!$B$4))</f>
        <v/>
      </c>
      <c r="Q1174" s="33" t="str">
        <f aca="false">IF(OR(E1174="",L1174&lt;&gt;""),"",P1174-Parameter!$B$9)</f>
        <v/>
      </c>
      <c r="R1174" s="34" t="str">
        <f aca="false">IF(OR(G1174="",G1174=0,H1174=""),"",H1174/G1174)</f>
        <v/>
      </c>
      <c r="S1174" s="35" t="str">
        <f aca="false">IF(C1174="","",IFERROR(INDEX('Validasi Vendor'!$J$5:$J$505,MATCH(C1174,'Validasi Vendor'!$C$5:$C$505,0)),"Belum terdaftar"))</f>
        <v/>
      </c>
      <c r="T1174" s="35" t="str">
        <f aca="false">IF(E1174="","",IF(L1174&lt;&gt;"",IF(EOMONTH(L1174,0)&gt;P1174,"Dikreditkan lewat batas: periksa","Sudah dikreditkan"),IF(S1174&lt;&gt;"Boleh diproses","Titik 1: periksa status vendor",IF(OR(I1174&lt;&gt;"Cocok",J1174&lt;&gt;"Valid"),"Titik 3: faktur bermasalah",IF(K1174="Ya","Titik 2: periksa pembebanan biaya",IF(Q1174&lt;0,"Titik 2: lewat batas kredit",IF(Q1174&lt;=Parameter!$B$6,"Titik 2: segera kreditkan","Siap dikreditkan")))))))</f>
        <v/>
      </c>
    </row>
    <row r="1175" customFormat="false" ht="15" hidden="false" customHeight="false" outlineLevel="0" collapsed="false">
      <c r="A1175" s="27"/>
      <c r="B1175" s="27"/>
      <c r="C1175" s="28"/>
      <c r="D1175" s="28"/>
      <c r="E1175" s="29"/>
      <c r="F1175" s="27"/>
      <c r="G1175" s="30"/>
      <c r="H1175" s="30"/>
      <c r="I1175" s="27"/>
      <c r="J1175" s="27"/>
      <c r="K1175" s="27"/>
      <c r="L1175" s="29"/>
      <c r="M1175" s="27"/>
      <c r="N1175" s="31" t="str">
        <f aca="false">IF(E1175="","",EOMONTH(E1175,0))</f>
        <v/>
      </c>
      <c r="O1175" s="32" t="str">
        <f aca="false">IF(E1175="","",EOMONTH(E1175,0)+Parameter!$B$5)</f>
        <v/>
      </c>
      <c r="P1175" s="32" t="str">
        <f aca="false">IF(E1175="","",EOMONTH(E1175,Parameter!$B$4))</f>
        <v/>
      </c>
      <c r="Q1175" s="33" t="str">
        <f aca="false">IF(OR(E1175="",L1175&lt;&gt;""),"",P1175-Parameter!$B$9)</f>
        <v/>
      </c>
      <c r="R1175" s="34" t="str">
        <f aca="false">IF(OR(G1175="",G1175=0,H1175=""),"",H1175/G1175)</f>
        <v/>
      </c>
      <c r="S1175" s="35" t="str">
        <f aca="false">IF(C1175="","",IFERROR(INDEX('Validasi Vendor'!$J$5:$J$505,MATCH(C1175,'Validasi Vendor'!$C$5:$C$505,0)),"Belum terdaftar"))</f>
        <v/>
      </c>
      <c r="T1175" s="35" t="str">
        <f aca="false">IF(E1175="","",IF(L1175&lt;&gt;"",IF(EOMONTH(L1175,0)&gt;P1175,"Dikreditkan lewat batas: periksa","Sudah dikreditkan"),IF(S1175&lt;&gt;"Boleh diproses","Titik 1: periksa status vendor",IF(OR(I1175&lt;&gt;"Cocok",J1175&lt;&gt;"Valid"),"Titik 3: faktur bermasalah",IF(K1175="Ya","Titik 2: periksa pembebanan biaya",IF(Q1175&lt;0,"Titik 2: lewat batas kredit",IF(Q1175&lt;=Parameter!$B$6,"Titik 2: segera kreditkan","Siap dikreditkan")))))))</f>
        <v/>
      </c>
    </row>
    <row r="1176" customFormat="false" ht="15" hidden="false" customHeight="false" outlineLevel="0" collapsed="false">
      <c r="A1176" s="27"/>
      <c r="B1176" s="27"/>
      <c r="C1176" s="28"/>
      <c r="D1176" s="28"/>
      <c r="E1176" s="29"/>
      <c r="F1176" s="27"/>
      <c r="G1176" s="30"/>
      <c r="H1176" s="30"/>
      <c r="I1176" s="27"/>
      <c r="J1176" s="27"/>
      <c r="K1176" s="27"/>
      <c r="L1176" s="29"/>
      <c r="M1176" s="27"/>
      <c r="N1176" s="31" t="str">
        <f aca="false">IF(E1176="","",EOMONTH(E1176,0))</f>
        <v/>
      </c>
      <c r="O1176" s="32" t="str">
        <f aca="false">IF(E1176="","",EOMONTH(E1176,0)+Parameter!$B$5)</f>
        <v/>
      </c>
      <c r="P1176" s="32" t="str">
        <f aca="false">IF(E1176="","",EOMONTH(E1176,Parameter!$B$4))</f>
        <v/>
      </c>
      <c r="Q1176" s="33" t="str">
        <f aca="false">IF(OR(E1176="",L1176&lt;&gt;""),"",P1176-Parameter!$B$9)</f>
        <v/>
      </c>
      <c r="R1176" s="34" t="str">
        <f aca="false">IF(OR(G1176="",G1176=0,H1176=""),"",H1176/G1176)</f>
        <v/>
      </c>
      <c r="S1176" s="35" t="str">
        <f aca="false">IF(C1176="","",IFERROR(INDEX('Validasi Vendor'!$J$5:$J$505,MATCH(C1176,'Validasi Vendor'!$C$5:$C$505,0)),"Belum terdaftar"))</f>
        <v/>
      </c>
      <c r="T1176" s="35" t="str">
        <f aca="false">IF(E1176="","",IF(L1176&lt;&gt;"",IF(EOMONTH(L1176,0)&gt;P1176,"Dikreditkan lewat batas: periksa","Sudah dikreditkan"),IF(S1176&lt;&gt;"Boleh diproses","Titik 1: periksa status vendor",IF(OR(I1176&lt;&gt;"Cocok",J1176&lt;&gt;"Valid"),"Titik 3: faktur bermasalah",IF(K1176="Ya","Titik 2: periksa pembebanan biaya",IF(Q1176&lt;0,"Titik 2: lewat batas kredit",IF(Q1176&lt;=Parameter!$B$6,"Titik 2: segera kreditkan","Siap dikreditkan")))))))</f>
        <v/>
      </c>
    </row>
    <row r="1177" customFormat="false" ht="15" hidden="false" customHeight="false" outlineLevel="0" collapsed="false">
      <c r="A1177" s="27"/>
      <c r="B1177" s="27"/>
      <c r="C1177" s="28"/>
      <c r="D1177" s="28"/>
      <c r="E1177" s="29"/>
      <c r="F1177" s="27"/>
      <c r="G1177" s="30"/>
      <c r="H1177" s="30"/>
      <c r="I1177" s="27"/>
      <c r="J1177" s="27"/>
      <c r="K1177" s="27"/>
      <c r="L1177" s="29"/>
      <c r="M1177" s="27"/>
      <c r="N1177" s="31" t="str">
        <f aca="false">IF(E1177="","",EOMONTH(E1177,0))</f>
        <v/>
      </c>
      <c r="O1177" s="32" t="str">
        <f aca="false">IF(E1177="","",EOMONTH(E1177,0)+Parameter!$B$5)</f>
        <v/>
      </c>
      <c r="P1177" s="32" t="str">
        <f aca="false">IF(E1177="","",EOMONTH(E1177,Parameter!$B$4))</f>
        <v/>
      </c>
      <c r="Q1177" s="33" t="str">
        <f aca="false">IF(OR(E1177="",L1177&lt;&gt;""),"",P1177-Parameter!$B$9)</f>
        <v/>
      </c>
      <c r="R1177" s="34" t="str">
        <f aca="false">IF(OR(G1177="",G1177=0,H1177=""),"",H1177/G1177)</f>
        <v/>
      </c>
      <c r="S1177" s="35" t="str">
        <f aca="false">IF(C1177="","",IFERROR(INDEX('Validasi Vendor'!$J$5:$J$505,MATCH(C1177,'Validasi Vendor'!$C$5:$C$505,0)),"Belum terdaftar"))</f>
        <v/>
      </c>
      <c r="T1177" s="35" t="str">
        <f aca="false">IF(E1177="","",IF(L1177&lt;&gt;"",IF(EOMONTH(L1177,0)&gt;P1177,"Dikreditkan lewat batas: periksa","Sudah dikreditkan"),IF(S1177&lt;&gt;"Boleh diproses","Titik 1: periksa status vendor",IF(OR(I1177&lt;&gt;"Cocok",J1177&lt;&gt;"Valid"),"Titik 3: faktur bermasalah",IF(K1177="Ya","Titik 2: periksa pembebanan biaya",IF(Q1177&lt;0,"Titik 2: lewat batas kredit",IF(Q1177&lt;=Parameter!$B$6,"Titik 2: segera kreditkan","Siap dikreditkan")))))))</f>
        <v/>
      </c>
    </row>
    <row r="1178" customFormat="false" ht="15" hidden="false" customHeight="false" outlineLevel="0" collapsed="false">
      <c r="A1178" s="27"/>
      <c r="B1178" s="27"/>
      <c r="C1178" s="28"/>
      <c r="D1178" s="28"/>
      <c r="E1178" s="29"/>
      <c r="F1178" s="27"/>
      <c r="G1178" s="30"/>
      <c r="H1178" s="30"/>
      <c r="I1178" s="27"/>
      <c r="J1178" s="27"/>
      <c r="K1178" s="27"/>
      <c r="L1178" s="29"/>
      <c r="M1178" s="27"/>
      <c r="N1178" s="31" t="str">
        <f aca="false">IF(E1178="","",EOMONTH(E1178,0))</f>
        <v/>
      </c>
      <c r="O1178" s="32" t="str">
        <f aca="false">IF(E1178="","",EOMONTH(E1178,0)+Parameter!$B$5)</f>
        <v/>
      </c>
      <c r="P1178" s="32" t="str">
        <f aca="false">IF(E1178="","",EOMONTH(E1178,Parameter!$B$4))</f>
        <v/>
      </c>
      <c r="Q1178" s="33" t="str">
        <f aca="false">IF(OR(E1178="",L1178&lt;&gt;""),"",P1178-Parameter!$B$9)</f>
        <v/>
      </c>
      <c r="R1178" s="34" t="str">
        <f aca="false">IF(OR(G1178="",G1178=0,H1178=""),"",H1178/G1178)</f>
        <v/>
      </c>
      <c r="S1178" s="35" t="str">
        <f aca="false">IF(C1178="","",IFERROR(INDEX('Validasi Vendor'!$J$5:$J$505,MATCH(C1178,'Validasi Vendor'!$C$5:$C$505,0)),"Belum terdaftar"))</f>
        <v/>
      </c>
      <c r="T1178" s="35" t="str">
        <f aca="false">IF(E1178="","",IF(L1178&lt;&gt;"",IF(EOMONTH(L1178,0)&gt;P1178,"Dikreditkan lewat batas: periksa","Sudah dikreditkan"),IF(S1178&lt;&gt;"Boleh diproses","Titik 1: periksa status vendor",IF(OR(I1178&lt;&gt;"Cocok",J1178&lt;&gt;"Valid"),"Titik 3: faktur bermasalah",IF(K1178="Ya","Titik 2: periksa pembebanan biaya",IF(Q1178&lt;0,"Titik 2: lewat batas kredit",IF(Q1178&lt;=Parameter!$B$6,"Titik 2: segera kreditkan","Siap dikreditkan")))))))</f>
        <v/>
      </c>
    </row>
    <row r="1179" customFormat="false" ht="15" hidden="false" customHeight="false" outlineLevel="0" collapsed="false">
      <c r="A1179" s="27"/>
      <c r="B1179" s="27"/>
      <c r="C1179" s="28"/>
      <c r="D1179" s="28"/>
      <c r="E1179" s="29"/>
      <c r="F1179" s="27"/>
      <c r="G1179" s="30"/>
      <c r="H1179" s="30"/>
      <c r="I1179" s="27"/>
      <c r="J1179" s="27"/>
      <c r="K1179" s="27"/>
      <c r="L1179" s="29"/>
      <c r="M1179" s="27"/>
      <c r="N1179" s="31" t="str">
        <f aca="false">IF(E1179="","",EOMONTH(E1179,0))</f>
        <v/>
      </c>
      <c r="O1179" s="32" t="str">
        <f aca="false">IF(E1179="","",EOMONTH(E1179,0)+Parameter!$B$5)</f>
        <v/>
      </c>
      <c r="P1179" s="32" t="str">
        <f aca="false">IF(E1179="","",EOMONTH(E1179,Parameter!$B$4))</f>
        <v/>
      </c>
      <c r="Q1179" s="33" t="str">
        <f aca="false">IF(OR(E1179="",L1179&lt;&gt;""),"",P1179-Parameter!$B$9)</f>
        <v/>
      </c>
      <c r="R1179" s="34" t="str">
        <f aca="false">IF(OR(G1179="",G1179=0,H1179=""),"",H1179/G1179)</f>
        <v/>
      </c>
      <c r="S1179" s="35" t="str">
        <f aca="false">IF(C1179="","",IFERROR(INDEX('Validasi Vendor'!$J$5:$J$505,MATCH(C1179,'Validasi Vendor'!$C$5:$C$505,0)),"Belum terdaftar"))</f>
        <v/>
      </c>
      <c r="T1179" s="35" t="str">
        <f aca="false">IF(E1179="","",IF(L1179&lt;&gt;"",IF(EOMONTH(L1179,0)&gt;P1179,"Dikreditkan lewat batas: periksa","Sudah dikreditkan"),IF(S1179&lt;&gt;"Boleh diproses","Titik 1: periksa status vendor",IF(OR(I1179&lt;&gt;"Cocok",J1179&lt;&gt;"Valid"),"Titik 3: faktur bermasalah",IF(K1179="Ya","Titik 2: periksa pembebanan biaya",IF(Q1179&lt;0,"Titik 2: lewat batas kredit",IF(Q1179&lt;=Parameter!$B$6,"Titik 2: segera kreditkan","Siap dikreditkan")))))))</f>
        <v/>
      </c>
    </row>
    <row r="1180" customFormat="false" ht="15" hidden="false" customHeight="false" outlineLevel="0" collapsed="false">
      <c r="A1180" s="27"/>
      <c r="B1180" s="27"/>
      <c r="C1180" s="28"/>
      <c r="D1180" s="28"/>
      <c r="E1180" s="29"/>
      <c r="F1180" s="27"/>
      <c r="G1180" s="30"/>
      <c r="H1180" s="30"/>
      <c r="I1180" s="27"/>
      <c r="J1180" s="27"/>
      <c r="K1180" s="27"/>
      <c r="L1180" s="29"/>
      <c r="M1180" s="27"/>
      <c r="N1180" s="31" t="str">
        <f aca="false">IF(E1180="","",EOMONTH(E1180,0))</f>
        <v/>
      </c>
      <c r="O1180" s="32" t="str">
        <f aca="false">IF(E1180="","",EOMONTH(E1180,0)+Parameter!$B$5)</f>
        <v/>
      </c>
      <c r="P1180" s="32" t="str">
        <f aca="false">IF(E1180="","",EOMONTH(E1180,Parameter!$B$4))</f>
        <v/>
      </c>
      <c r="Q1180" s="33" t="str">
        <f aca="false">IF(OR(E1180="",L1180&lt;&gt;""),"",P1180-Parameter!$B$9)</f>
        <v/>
      </c>
      <c r="R1180" s="34" t="str">
        <f aca="false">IF(OR(G1180="",G1180=0,H1180=""),"",H1180/G1180)</f>
        <v/>
      </c>
      <c r="S1180" s="35" t="str">
        <f aca="false">IF(C1180="","",IFERROR(INDEX('Validasi Vendor'!$J$5:$J$505,MATCH(C1180,'Validasi Vendor'!$C$5:$C$505,0)),"Belum terdaftar"))</f>
        <v/>
      </c>
      <c r="T1180" s="35" t="str">
        <f aca="false">IF(E1180="","",IF(L1180&lt;&gt;"",IF(EOMONTH(L1180,0)&gt;P1180,"Dikreditkan lewat batas: periksa","Sudah dikreditkan"),IF(S1180&lt;&gt;"Boleh diproses","Titik 1: periksa status vendor",IF(OR(I1180&lt;&gt;"Cocok",J1180&lt;&gt;"Valid"),"Titik 3: faktur bermasalah",IF(K1180="Ya","Titik 2: periksa pembebanan biaya",IF(Q1180&lt;0,"Titik 2: lewat batas kredit",IF(Q1180&lt;=Parameter!$B$6,"Titik 2: segera kreditkan","Siap dikreditkan")))))))</f>
        <v/>
      </c>
    </row>
    <row r="1181" customFormat="false" ht="15" hidden="false" customHeight="false" outlineLevel="0" collapsed="false">
      <c r="A1181" s="27"/>
      <c r="B1181" s="27"/>
      <c r="C1181" s="28"/>
      <c r="D1181" s="28"/>
      <c r="E1181" s="29"/>
      <c r="F1181" s="27"/>
      <c r="G1181" s="30"/>
      <c r="H1181" s="30"/>
      <c r="I1181" s="27"/>
      <c r="J1181" s="27"/>
      <c r="K1181" s="27"/>
      <c r="L1181" s="29"/>
      <c r="M1181" s="27"/>
      <c r="N1181" s="31" t="str">
        <f aca="false">IF(E1181="","",EOMONTH(E1181,0))</f>
        <v/>
      </c>
      <c r="O1181" s="32" t="str">
        <f aca="false">IF(E1181="","",EOMONTH(E1181,0)+Parameter!$B$5)</f>
        <v/>
      </c>
      <c r="P1181" s="32" t="str">
        <f aca="false">IF(E1181="","",EOMONTH(E1181,Parameter!$B$4))</f>
        <v/>
      </c>
      <c r="Q1181" s="33" t="str">
        <f aca="false">IF(OR(E1181="",L1181&lt;&gt;""),"",P1181-Parameter!$B$9)</f>
        <v/>
      </c>
      <c r="R1181" s="34" t="str">
        <f aca="false">IF(OR(G1181="",G1181=0,H1181=""),"",H1181/G1181)</f>
        <v/>
      </c>
      <c r="S1181" s="35" t="str">
        <f aca="false">IF(C1181="","",IFERROR(INDEX('Validasi Vendor'!$J$5:$J$505,MATCH(C1181,'Validasi Vendor'!$C$5:$C$505,0)),"Belum terdaftar"))</f>
        <v/>
      </c>
      <c r="T1181" s="35" t="str">
        <f aca="false">IF(E1181="","",IF(L1181&lt;&gt;"",IF(EOMONTH(L1181,0)&gt;P1181,"Dikreditkan lewat batas: periksa","Sudah dikreditkan"),IF(S1181&lt;&gt;"Boleh diproses","Titik 1: periksa status vendor",IF(OR(I1181&lt;&gt;"Cocok",J1181&lt;&gt;"Valid"),"Titik 3: faktur bermasalah",IF(K1181="Ya","Titik 2: periksa pembebanan biaya",IF(Q1181&lt;0,"Titik 2: lewat batas kredit",IF(Q1181&lt;=Parameter!$B$6,"Titik 2: segera kreditkan","Siap dikreditkan")))))))</f>
        <v/>
      </c>
    </row>
    <row r="1182" customFormat="false" ht="15" hidden="false" customHeight="false" outlineLevel="0" collapsed="false">
      <c r="A1182" s="27"/>
      <c r="B1182" s="27"/>
      <c r="C1182" s="28"/>
      <c r="D1182" s="28"/>
      <c r="E1182" s="29"/>
      <c r="F1182" s="27"/>
      <c r="G1182" s="30"/>
      <c r="H1182" s="30"/>
      <c r="I1182" s="27"/>
      <c r="J1182" s="27"/>
      <c r="K1182" s="27"/>
      <c r="L1182" s="29"/>
      <c r="M1182" s="27"/>
      <c r="N1182" s="31" t="str">
        <f aca="false">IF(E1182="","",EOMONTH(E1182,0))</f>
        <v/>
      </c>
      <c r="O1182" s="32" t="str">
        <f aca="false">IF(E1182="","",EOMONTH(E1182,0)+Parameter!$B$5)</f>
        <v/>
      </c>
      <c r="P1182" s="32" t="str">
        <f aca="false">IF(E1182="","",EOMONTH(E1182,Parameter!$B$4))</f>
        <v/>
      </c>
      <c r="Q1182" s="33" t="str">
        <f aca="false">IF(OR(E1182="",L1182&lt;&gt;""),"",P1182-Parameter!$B$9)</f>
        <v/>
      </c>
      <c r="R1182" s="34" t="str">
        <f aca="false">IF(OR(G1182="",G1182=0,H1182=""),"",H1182/G1182)</f>
        <v/>
      </c>
      <c r="S1182" s="35" t="str">
        <f aca="false">IF(C1182="","",IFERROR(INDEX('Validasi Vendor'!$J$5:$J$505,MATCH(C1182,'Validasi Vendor'!$C$5:$C$505,0)),"Belum terdaftar"))</f>
        <v/>
      </c>
      <c r="T1182" s="35" t="str">
        <f aca="false">IF(E1182="","",IF(L1182&lt;&gt;"",IF(EOMONTH(L1182,0)&gt;P1182,"Dikreditkan lewat batas: periksa","Sudah dikreditkan"),IF(S1182&lt;&gt;"Boleh diproses","Titik 1: periksa status vendor",IF(OR(I1182&lt;&gt;"Cocok",J1182&lt;&gt;"Valid"),"Titik 3: faktur bermasalah",IF(K1182="Ya","Titik 2: periksa pembebanan biaya",IF(Q1182&lt;0,"Titik 2: lewat batas kredit",IF(Q1182&lt;=Parameter!$B$6,"Titik 2: segera kreditkan","Siap dikreditkan")))))))</f>
        <v/>
      </c>
    </row>
    <row r="1183" customFormat="false" ht="15" hidden="false" customHeight="false" outlineLevel="0" collapsed="false">
      <c r="A1183" s="27"/>
      <c r="B1183" s="27"/>
      <c r="C1183" s="28"/>
      <c r="D1183" s="28"/>
      <c r="E1183" s="29"/>
      <c r="F1183" s="27"/>
      <c r="G1183" s="30"/>
      <c r="H1183" s="30"/>
      <c r="I1183" s="27"/>
      <c r="J1183" s="27"/>
      <c r="K1183" s="27"/>
      <c r="L1183" s="29"/>
      <c r="M1183" s="27"/>
      <c r="N1183" s="31" t="str">
        <f aca="false">IF(E1183="","",EOMONTH(E1183,0))</f>
        <v/>
      </c>
      <c r="O1183" s="32" t="str">
        <f aca="false">IF(E1183="","",EOMONTH(E1183,0)+Parameter!$B$5)</f>
        <v/>
      </c>
      <c r="P1183" s="32" t="str">
        <f aca="false">IF(E1183="","",EOMONTH(E1183,Parameter!$B$4))</f>
        <v/>
      </c>
      <c r="Q1183" s="33" t="str">
        <f aca="false">IF(OR(E1183="",L1183&lt;&gt;""),"",P1183-Parameter!$B$9)</f>
        <v/>
      </c>
      <c r="R1183" s="34" t="str">
        <f aca="false">IF(OR(G1183="",G1183=0,H1183=""),"",H1183/G1183)</f>
        <v/>
      </c>
      <c r="S1183" s="35" t="str">
        <f aca="false">IF(C1183="","",IFERROR(INDEX('Validasi Vendor'!$J$5:$J$505,MATCH(C1183,'Validasi Vendor'!$C$5:$C$505,0)),"Belum terdaftar"))</f>
        <v/>
      </c>
      <c r="T1183" s="35" t="str">
        <f aca="false">IF(E1183="","",IF(L1183&lt;&gt;"",IF(EOMONTH(L1183,0)&gt;P1183,"Dikreditkan lewat batas: periksa","Sudah dikreditkan"),IF(S1183&lt;&gt;"Boleh diproses","Titik 1: periksa status vendor",IF(OR(I1183&lt;&gt;"Cocok",J1183&lt;&gt;"Valid"),"Titik 3: faktur bermasalah",IF(K1183="Ya","Titik 2: periksa pembebanan biaya",IF(Q1183&lt;0,"Titik 2: lewat batas kredit",IF(Q1183&lt;=Parameter!$B$6,"Titik 2: segera kreditkan","Siap dikreditkan")))))))</f>
        <v/>
      </c>
    </row>
    <row r="1184" customFormat="false" ht="15" hidden="false" customHeight="false" outlineLevel="0" collapsed="false">
      <c r="A1184" s="27"/>
      <c r="B1184" s="27"/>
      <c r="C1184" s="28"/>
      <c r="D1184" s="28"/>
      <c r="E1184" s="29"/>
      <c r="F1184" s="27"/>
      <c r="G1184" s="30"/>
      <c r="H1184" s="30"/>
      <c r="I1184" s="27"/>
      <c r="J1184" s="27"/>
      <c r="K1184" s="27"/>
      <c r="L1184" s="29"/>
      <c r="M1184" s="27"/>
      <c r="N1184" s="31" t="str">
        <f aca="false">IF(E1184="","",EOMONTH(E1184,0))</f>
        <v/>
      </c>
      <c r="O1184" s="32" t="str">
        <f aca="false">IF(E1184="","",EOMONTH(E1184,0)+Parameter!$B$5)</f>
        <v/>
      </c>
      <c r="P1184" s="32" t="str">
        <f aca="false">IF(E1184="","",EOMONTH(E1184,Parameter!$B$4))</f>
        <v/>
      </c>
      <c r="Q1184" s="33" t="str">
        <f aca="false">IF(OR(E1184="",L1184&lt;&gt;""),"",P1184-Parameter!$B$9)</f>
        <v/>
      </c>
      <c r="R1184" s="34" t="str">
        <f aca="false">IF(OR(G1184="",G1184=0,H1184=""),"",H1184/G1184)</f>
        <v/>
      </c>
      <c r="S1184" s="35" t="str">
        <f aca="false">IF(C1184="","",IFERROR(INDEX('Validasi Vendor'!$J$5:$J$505,MATCH(C1184,'Validasi Vendor'!$C$5:$C$505,0)),"Belum terdaftar"))</f>
        <v/>
      </c>
      <c r="T1184" s="35" t="str">
        <f aca="false">IF(E1184="","",IF(L1184&lt;&gt;"",IF(EOMONTH(L1184,0)&gt;P1184,"Dikreditkan lewat batas: periksa","Sudah dikreditkan"),IF(S1184&lt;&gt;"Boleh diproses","Titik 1: periksa status vendor",IF(OR(I1184&lt;&gt;"Cocok",J1184&lt;&gt;"Valid"),"Titik 3: faktur bermasalah",IF(K1184="Ya","Titik 2: periksa pembebanan biaya",IF(Q1184&lt;0,"Titik 2: lewat batas kredit",IF(Q1184&lt;=Parameter!$B$6,"Titik 2: segera kreditkan","Siap dikreditkan")))))))</f>
        <v/>
      </c>
    </row>
    <row r="1185" customFormat="false" ht="15" hidden="false" customHeight="false" outlineLevel="0" collapsed="false">
      <c r="A1185" s="27"/>
      <c r="B1185" s="27"/>
      <c r="C1185" s="28"/>
      <c r="D1185" s="28"/>
      <c r="E1185" s="29"/>
      <c r="F1185" s="27"/>
      <c r="G1185" s="30"/>
      <c r="H1185" s="30"/>
      <c r="I1185" s="27"/>
      <c r="J1185" s="27"/>
      <c r="K1185" s="27"/>
      <c r="L1185" s="29"/>
      <c r="M1185" s="27"/>
      <c r="N1185" s="31" t="str">
        <f aca="false">IF(E1185="","",EOMONTH(E1185,0))</f>
        <v/>
      </c>
      <c r="O1185" s="32" t="str">
        <f aca="false">IF(E1185="","",EOMONTH(E1185,0)+Parameter!$B$5)</f>
        <v/>
      </c>
      <c r="P1185" s="32" t="str">
        <f aca="false">IF(E1185="","",EOMONTH(E1185,Parameter!$B$4))</f>
        <v/>
      </c>
      <c r="Q1185" s="33" t="str">
        <f aca="false">IF(OR(E1185="",L1185&lt;&gt;""),"",P1185-Parameter!$B$9)</f>
        <v/>
      </c>
      <c r="R1185" s="34" t="str">
        <f aca="false">IF(OR(G1185="",G1185=0,H1185=""),"",H1185/G1185)</f>
        <v/>
      </c>
      <c r="S1185" s="35" t="str">
        <f aca="false">IF(C1185="","",IFERROR(INDEX('Validasi Vendor'!$J$5:$J$505,MATCH(C1185,'Validasi Vendor'!$C$5:$C$505,0)),"Belum terdaftar"))</f>
        <v/>
      </c>
      <c r="T1185" s="35" t="str">
        <f aca="false">IF(E1185="","",IF(L1185&lt;&gt;"",IF(EOMONTH(L1185,0)&gt;P1185,"Dikreditkan lewat batas: periksa","Sudah dikreditkan"),IF(S1185&lt;&gt;"Boleh diproses","Titik 1: periksa status vendor",IF(OR(I1185&lt;&gt;"Cocok",J1185&lt;&gt;"Valid"),"Titik 3: faktur bermasalah",IF(K1185="Ya","Titik 2: periksa pembebanan biaya",IF(Q1185&lt;0,"Titik 2: lewat batas kredit",IF(Q1185&lt;=Parameter!$B$6,"Titik 2: segera kreditkan","Siap dikreditkan")))))))</f>
        <v/>
      </c>
    </row>
    <row r="1186" customFormat="false" ht="15" hidden="false" customHeight="false" outlineLevel="0" collapsed="false">
      <c r="A1186" s="27"/>
      <c r="B1186" s="27"/>
      <c r="C1186" s="28"/>
      <c r="D1186" s="28"/>
      <c r="E1186" s="29"/>
      <c r="F1186" s="27"/>
      <c r="G1186" s="30"/>
      <c r="H1186" s="30"/>
      <c r="I1186" s="27"/>
      <c r="J1186" s="27"/>
      <c r="K1186" s="27"/>
      <c r="L1186" s="29"/>
      <c r="M1186" s="27"/>
      <c r="N1186" s="31" t="str">
        <f aca="false">IF(E1186="","",EOMONTH(E1186,0))</f>
        <v/>
      </c>
      <c r="O1186" s="32" t="str">
        <f aca="false">IF(E1186="","",EOMONTH(E1186,0)+Parameter!$B$5)</f>
        <v/>
      </c>
      <c r="P1186" s="32" t="str">
        <f aca="false">IF(E1186="","",EOMONTH(E1186,Parameter!$B$4))</f>
        <v/>
      </c>
      <c r="Q1186" s="33" t="str">
        <f aca="false">IF(OR(E1186="",L1186&lt;&gt;""),"",P1186-Parameter!$B$9)</f>
        <v/>
      </c>
      <c r="R1186" s="34" t="str">
        <f aca="false">IF(OR(G1186="",G1186=0,H1186=""),"",H1186/G1186)</f>
        <v/>
      </c>
      <c r="S1186" s="35" t="str">
        <f aca="false">IF(C1186="","",IFERROR(INDEX('Validasi Vendor'!$J$5:$J$505,MATCH(C1186,'Validasi Vendor'!$C$5:$C$505,0)),"Belum terdaftar"))</f>
        <v/>
      </c>
      <c r="T1186" s="35" t="str">
        <f aca="false">IF(E1186="","",IF(L1186&lt;&gt;"",IF(EOMONTH(L1186,0)&gt;P1186,"Dikreditkan lewat batas: periksa","Sudah dikreditkan"),IF(S1186&lt;&gt;"Boleh diproses","Titik 1: periksa status vendor",IF(OR(I1186&lt;&gt;"Cocok",J1186&lt;&gt;"Valid"),"Titik 3: faktur bermasalah",IF(K1186="Ya","Titik 2: periksa pembebanan biaya",IF(Q1186&lt;0,"Titik 2: lewat batas kredit",IF(Q1186&lt;=Parameter!$B$6,"Titik 2: segera kreditkan","Siap dikreditkan")))))))</f>
        <v/>
      </c>
    </row>
    <row r="1187" customFormat="false" ht="15" hidden="false" customHeight="false" outlineLevel="0" collapsed="false">
      <c r="A1187" s="27"/>
      <c r="B1187" s="27"/>
      <c r="C1187" s="28"/>
      <c r="D1187" s="28"/>
      <c r="E1187" s="29"/>
      <c r="F1187" s="27"/>
      <c r="G1187" s="30"/>
      <c r="H1187" s="30"/>
      <c r="I1187" s="27"/>
      <c r="J1187" s="27"/>
      <c r="K1187" s="27"/>
      <c r="L1187" s="29"/>
      <c r="M1187" s="27"/>
      <c r="N1187" s="31" t="str">
        <f aca="false">IF(E1187="","",EOMONTH(E1187,0))</f>
        <v/>
      </c>
      <c r="O1187" s="32" t="str">
        <f aca="false">IF(E1187="","",EOMONTH(E1187,0)+Parameter!$B$5)</f>
        <v/>
      </c>
      <c r="P1187" s="32" t="str">
        <f aca="false">IF(E1187="","",EOMONTH(E1187,Parameter!$B$4))</f>
        <v/>
      </c>
      <c r="Q1187" s="33" t="str">
        <f aca="false">IF(OR(E1187="",L1187&lt;&gt;""),"",P1187-Parameter!$B$9)</f>
        <v/>
      </c>
      <c r="R1187" s="34" t="str">
        <f aca="false">IF(OR(G1187="",G1187=0,H1187=""),"",H1187/G1187)</f>
        <v/>
      </c>
      <c r="S1187" s="35" t="str">
        <f aca="false">IF(C1187="","",IFERROR(INDEX('Validasi Vendor'!$J$5:$J$505,MATCH(C1187,'Validasi Vendor'!$C$5:$C$505,0)),"Belum terdaftar"))</f>
        <v/>
      </c>
      <c r="T1187" s="35" t="str">
        <f aca="false">IF(E1187="","",IF(L1187&lt;&gt;"",IF(EOMONTH(L1187,0)&gt;P1187,"Dikreditkan lewat batas: periksa","Sudah dikreditkan"),IF(S1187&lt;&gt;"Boleh diproses","Titik 1: periksa status vendor",IF(OR(I1187&lt;&gt;"Cocok",J1187&lt;&gt;"Valid"),"Titik 3: faktur bermasalah",IF(K1187="Ya","Titik 2: periksa pembebanan biaya",IF(Q1187&lt;0,"Titik 2: lewat batas kredit",IF(Q1187&lt;=Parameter!$B$6,"Titik 2: segera kreditkan","Siap dikreditkan")))))))</f>
        <v/>
      </c>
    </row>
    <row r="1188" customFormat="false" ht="15" hidden="false" customHeight="false" outlineLevel="0" collapsed="false">
      <c r="A1188" s="27"/>
      <c r="B1188" s="27"/>
      <c r="C1188" s="28"/>
      <c r="D1188" s="28"/>
      <c r="E1188" s="29"/>
      <c r="F1188" s="27"/>
      <c r="G1188" s="30"/>
      <c r="H1188" s="30"/>
      <c r="I1188" s="27"/>
      <c r="J1188" s="27"/>
      <c r="K1188" s="27"/>
      <c r="L1188" s="29"/>
      <c r="M1188" s="27"/>
      <c r="N1188" s="31" t="str">
        <f aca="false">IF(E1188="","",EOMONTH(E1188,0))</f>
        <v/>
      </c>
      <c r="O1188" s="32" t="str">
        <f aca="false">IF(E1188="","",EOMONTH(E1188,0)+Parameter!$B$5)</f>
        <v/>
      </c>
      <c r="P1188" s="32" t="str">
        <f aca="false">IF(E1188="","",EOMONTH(E1188,Parameter!$B$4))</f>
        <v/>
      </c>
      <c r="Q1188" s="33" t="str">
        <f aca="false">IF(OR(E1188="",L1188&lt;&gt;""),"",P1188-Parameter!$B$9)</f>
        <v/>
      </c>
      <c r="R1188" s="34" t="str">
        <f aca="false">IF(OR(G1188="",G1188=0,H1188=""),"",H1188/G1188)</f>
        <v/>
      </c>
      <c r="S1188" s="35" t="str">
        <f aca="false">IF(C1188="","",IFERROR(INDEX('Validasi Vendor'!$J$5:$J$505,MATCH(C1188,'Validasi Vendor'!$C$5:$C$505,0)),"Belum terdaftar"))</f>
        <v/>
      </c>
      <c r="T1188" s="35" t="str">
        <f aca="false">IF(E1188="","",IF(L1188&lt;&gt;"",IF(EOMONTH(L1188,0)&gt;P1188,"Dikreditkan lewat batas: periksa","Sudah dikreditkan"),IF(S1188&lt;&gt;"Boleh diproses","Titik 1: periksa status vendor",IF(OR(I1188&lt;&gt;"Cocok",J1188&lt;&gt;"Valid"),"Titik 3: faktur bermasalah",IF(K1188="Ya","Titik 2: periksa pembebanan biaya",IF(Q1188&lt;0,"Titik 2: lewat batas kredit",IF(Q1188&lt;=Parameter!$B$6,"Titik 2: segera kreditkan","Siap dikreditkan")))))))</f>
        <v/>
      </c>
    </row>
    <row r="1189" customFormat="false" ht="15" hidden="false" customHeight="false" outlineLevel="0" collapsed="false">
      <c r="A1189" s="27"/>
      <c r="B1189" s="27"/>
      <c r="C1189" s="28"/>
      <c r="D1189" s="28"/>
      <c r="E1189" s="29"/>
      <c r="F1189" s="27"/>
      <c r="G1189" s="30"/>
      <c r="H1189" s="30"/>
      <c r="I1189" s="27"/>
      <c r="J1189" s="27"/>
      <c r="K1189" s="27"/>
      <c r="L1189" s="29"/>
      <c r="M1189" s="27"/>
      <c r="N1189" s="31" t="str">
        <f aca="false">IF(E1189="","",EOMONTH(E1189,0))</f>
        <v/>
      </c>
      <c r="O1189" s="32" t="str">
        <f aca="false">IF(E1189="","",EOMONTH(E1189,0)+Parameter!$B$5)</f>
        <v/>
      </c>
      <c r="P1189" s="32" t="str">
        <f aca="false">IF(E1189="","",EOMONTH(E1189,Parameter!$B$4))</f>
        <v/>
      </c>
      <c r="Q1189" s="33" t="str">
        <f aca="false">IF(OR(E1189="",L1189&lt;&gt;""),"",P1189-Parameter!$B$9)</f>
        <v/>
      </c>
      <c r="R1189" s="34" t="str">
        <f aca="false">IF(OR(G1189="",G1189=0,H1189=""),"",H1189/G1189)</f>
        <v/>
      </c>
      <c r="S1189" s="35" t="str">
        <f aca="false">IF(C1189="","",IFERROR(INDEX('Validasi Vendor'!$J$5:$J$505,MATCH(C1189,'Validasi Vendor'!$C$5:$C$505,0)),"Belum terdaftar"))</f>
        <v/>
      </c>
      <c r="T1189" s="35" t="str">
        <f aca="false">IF(E1189="","",IF(L1189&lt;&gt;"",IF(EOMONTH(L1189,0)&gt;P1189,"Dikreditkan lewat batas: periksa","Sudah dikreditkan"),IF(S1189&lt;&gt;"Boleh diproses","Titik 1: periksa status vendor",IF(OR(I1189&lt;&gt;"Cocok",J1189&lt;&gt;"Valid"),"Titik 3: faktur bermasalah",IF(K1189="Ya","Titik 2: periksa pembebanan biaya",IF(Q1189&lt;0,"Titik 2: lewat batas kredit",IF(Q1189&lt;=Parameter!$B$6,"Titik 2: segera kreditkan","Siap dikreditkan")))))))</f>
        <v/>
      </c>
    </row>
    <row r="1190" customFormat="false" ht="15" hidden="false" customHeight="false" outlineLevel="0" collapsed="false">
      <c r="A1190" s="27"/>
      <c r="B1190" s="27"/>
      <c r="C1190" s="28"/>
      <c r="D1190" s="28"/>
      <c r="E1190" s="29"/>
      <c r="F1190" s="27"/>
      <c r="G1190" s="30"/>
      <c r="H1190" s="30"/>
      <c r="I1190" s="27"/>
      <c r="J1190" s="27"/>
      <c r="K1190" s="27"/>
      <c r="L1190" s="29"/>
      <c r="M1190" s="27"/>
      <c r="N1190" s="31" t="str">
        <f aca="false">IF(E1190="","",EOMONTH(E1190,0))</f>
        <v/>
      </c>
      <c r="O1190" s="32" t="str">
        <f aca="false">IF(E1190="","",EOMONTH(E1190,0)+Parameter!$B$5)</f>
        <v/>
      </c>
      <c r="P1190" s="32" t="str">
        <f aca="false">IF(E1190="","",EOMONTH(E1190,Parameter!$B$4))</f>
        <v/>
      </c>
      <c r="Q1190" s="33" t="str">
        <f aca="false">IF(OR(E1190="",L1190&lt;&gt;""),"",P1190-Parameter!$B$9)</f>
        <v/>
      </c>
      <c r="R1190" s="34" t="str">
        <f aca="false">IF(OR(G1190="",G1190=0,H1190=""),"",H1190/G1190)</f>
        <v/>
      </c>
      <c r="S1190" s="35" t="str">
        <f aca="false">IF(C1190="","",IFERROR(INDEX('Validasi Vendor'!$J$5:$J$505,MATCH(C1190,'Validasi Vendor'!$C$5:$C$505,0)),"Belum terdaftar"))</f>
        <v/>
      </c>
      <c r="T1190" s="35" t="str">
        <f aca="false">IF(E1190="","",IF(L1190&lt;&gt;"",IF(EOMONTH(L1190,0)&gt;P1190,"Dikreditkan lewat batas: periksa","Sudah dikreditkan"),IF(S1190&lt;&gt;"Boleh diproses","Titik 1: periksa status vendor",IF(OR(I1190&lt;&gt;"Cocok",J1190&lt;&gt;"Valid"),"Titik 3: faktur bermasalah",IF(K1190="Ya","Titik 2: periksa pembebanan biaya",IF(Q1190&lt;0,"Titik 2: lewat batas kredit",IF(Q1190&lt;=Parameter!$B$6,"Titik 2: segera kreditkan","Siap dikreditkan")))))))</f>
        <v/>
      </c>
    </row>
    <row r="1191" customFormat="false" ht="15" hidden="false" customHeight="false" outlineLevel="0" collapsed="false">
      <c r="A1191" s="27"/>
      <c r="B1191" s="27"/>
      <c r="C1191" s="28"/>
      <c r="D1191" s="28"/>
      <c r="E1191" s="29"/>
      <c r="F1191" s="27"/>
      <c r="G1191" s="30"/>
      <c r="H1191" s="30"/>
      <c r="I1191" s="27"/>
      <c r="J1191" s="27"/>
      <c r="K1191" s="27"/>
      <c r="L1191" s="29"/>
      <c r="M1191" s="27"/>
      <c r="N1191" s="31" t="str">
        <f aca="false">IF(E1191="","",EOMONTH(E1191,0))</f>
        <v/>
      </c>
      <c r="O1191" s="32" t="str">
        <f aca="false">IF(E1191="","",EOMONTH(E1191,0)+Parameter!$B$5)</f>
        <v/>
      </c>
      <c r="P1191" s="32" t="str">
        <f aca="false">IF(E1191="","",EOMONTH(E1191,Parameter!$B$4))</f>
        <v/>
      </c>
      <c r="Q1191" s="33" t="str">
        <f aca="false">IF(OR(E1191="",L1191&lt;&gt;""),"",P1191-Parameter!$B$9)</f>
        <v/>
      </c>
      <c r="R1191" s="34" t="str">
        <f aca="false">IF(OR(G1191="",G1191=0,H1191=""),"",H1191/G1191)</f>
        <v/>
      </c>
      <c r="S1191" s="35" t="str">
        <f aca="false">IF(C1191="","",IFERROR(INDEX('Validasi Vendor'!$J$5:$J$505,MATCH(C1191,'Validasi Vendor'!$C$5:$C$505,0)),"Belum terdaftar"))</f>
        <v/>
      </c>
      <c r="T1191" s="35" t="str">
        <f aca="false">IF(E1191="","",IF(L1191&lt;&gt;"",IF(EOMONTH(L1191,0)&gt;P1191,"Dikreditkan lewat batas: periksa","Sudah dikreditkan"),IF(S1191&lt;&gt;"Boleh diproses","Titik 1: periksa status vendor",IF(OR(I1191&lt;&gt;"Cocok",J1191&lt;&gt;"Valid"),"Titik 3: faktur bermasalah",IF(K1191="Ya","Titik 2: periksa pembebanan biaya",IF(Q1191&lt;0,"Titik 2: lewat batas kredit",IF(Q1191&lt;=Parameter!$B$6,"Titik 2: segera kreditkan","Siap dikreditkan")))))))</f>
        <v/>
      </c>
    </row>
    <row r="1192" customFormat="false" ht="15" hidden="false" customHeight="false" outlineLevel="0" collapsed="false">
      <c r="A1192" s="27"/>
      <c r="B1192" s="27"/>
      <c r="C1192" s="28"/>
      <c r="D1192" s="28"/>
      <c r="E1192" s="29"/>
      <c r="F1192" s="27"/>
      <c r="G1192" s="30"/>
      <c r="H1192" s="30"/>
      <c r="I1192" s="27"/>
      <c r="J1192" s="27"/>
      <c r="K1192" s="27"/>
      <c r="L1192" s="29"/>
      <c r="M1192" s="27"/>
      <c r="N1192" s="31" t="str">
        <f aca="false">IF(E1192="","",EOMONTH(E1192,0))</f>
        <v/>
      </c>
      <c r="O1192" s="32" t="str">
        <f aca="false">IF(E1192="","",EOMONTH(E1192,0)+Parameter!$B$5)</f>
        <v/>
      </c>
      <c r="P1192" s="32" t="str">
        <f aca="false">IF(E1192="","",EOMONTH(E1192,Parameter!$B$4))</f>
        <v/>
      </c>
      <c r="Q1192" s="33" t="str">
        <f aca="false">IF(OR(E1192="",L1192&lt;&gt;""),"",P1192-Parameter!$B$9)</f>
        <v/>
      </c>
      <c r="R1192" s="34" t="str">
        <f aca="false">IF(OR(G1192="",G1192=0,H1192=""),"",H1192/G1192)</f>
        <v/>
      </c>
      <c r="S1192" s="35" t="str">
        <f aca="false">IF(C1192="","",IFERROR(INDEX('Validasi Vendor'!$J$5:$J$505,MATCH(C1192,'Validasi Vendor'!$C$5:$C$505,0)),"Belum terdaftar"))</f>
        <v/>
      </c>
      <c r="T1192" s="35" t="str">
        <f aca="false">IF(E1192="","",IF(L1192&lt;&gt;"",IF(EOMONTH(L1192,0)&gt;P1192,"Dikreditkan lewat batas: periksa","Sudah dikreditkan"),IF(S1192&lt;&gt;"Boleh diproses","Titik 1: periksa status vendor",IF(OR(I1192&lt;&gt;"Cocok",J1192&lt;&gt;"Valid"),"Titik 3: faktur bermasalah",IF(K1192="Ya","Titik 2: periksa pembebanan biaya",IF(Q1192&lt;0,"Titik 2: lewat batas kredit",IF(Q1192&lt;=Parameter!$B$6,"Titik 2: segera kreditkan","Siap dikreditkan")))))))</f>
        <v/>
      </c>
    </row>
    <row r="1193" customFormat="false" ht="15" hidden="false" customHeight="false" outlineLevel="0" collapsed="false">
      <c r="A1193" s="27"/>
      <c r="B1193" s="27"/>
      <c r="C1193" s="28"/>
      <c r="D1193" s="28"/>
      <c r="E1193" s="29"/>
      <c r="F1193" s="27"/>
      <c r="G1193" s="30"/>
      <c r="H1193" s="30"/>
      <c r="I1193" s="27"/>
      <c r="J1193" s="27"/>
      <c r="K1193" s="27"/>
      <c r="L1193" s="29"/>
      <c r="M1193" s="27"/>
      <c r="N1193" s="31" t="str">
        <f aca="false">IF(E1193="","",EOMONTH(E1193,0))</f>
        <v/>
      </c>
      <c r="O1193" s="32" t="str">
        <f aca="false">IF(E1193="","",EOMONTH(E1193,0)+Parameter!$B$5)</f>
        <v/>
      </c>
      <c r="P1193" s="32" t="str">
        <f aca="false">IF(E1193="","",EOMONTH(E1193,Parameter!$B$4))</f>
        <v/>
      </c>
      <c r="Q1193" s="33" t="str">
        <f aca="false">IF(OR(E1193="",L1193&lt;&gt;""),"",P1193-Parameter!$B$9)</f>
        <v/>
      </c>
      <c r="R1193" s="34" t="str">
        <f aca="false">IF(OR(G1193="",G1193=0,H1193=""),"",H1193/G1193)</f>
        <v/>
      </c>
      <c r="S1193" s="35" t="str">
        <f aca="false">IF(C1193="","",IFERROR(INDEX('Validasi Vendor'!$J$5:$J$505,MATCH(C1193,'Validasi Vendor'!$C$5:$C$505,0)),"Belum terdaftar"))</f>
        <v/>
      </c>
      <c r="T1193" s="35" t="str">
        <f aca="false">IF(E1193="","",IF(L1193&lt;&gt;"",IF(EOMONTH(L1193,0)&gt;P1193,"Dikreditkan lewat batas: periksa","Sudah dikreditkan"),IF(S1193&lt;&gt;"Boleh diproses","Titik 1: periksa status vendor",IF(OR(I1193&lt;&gt;"Cocok",J1193&lt;&gt;"Valid"),"Titik 3: faktur bermasalah",IF(K1193="Ya","Titik 2: periksa pembebanan biaya",IF(Q1193&lt;0,"Titik 2: lewat batas kredit",IF(Q1193&lt;=Parameter!$B$6,"Titik 2: segera kreditkan","Siap dikreditkan")))))))</f>
        <v/>
      </c>
    </row>
    <row r="1194" customFormat="false" ht="15" hidden="false" customHeight="false" outlineLevel="0" collapsed="false">
      <c r="A1194" s="27"/>
      <c r="B1194" s="27"/>
      <c r="C1194" s="28"/>
      <c r="D1194" s="28"/>
      <c r="E1194" s="29"/>
      <c r="F1194" s="27"/>
      <c r="G1194" s="30"/>
      <c r="H1194" s="30"/>
      <c r="I1194" s="27"/>
      <c r="J1194" s="27"/>
      <c r="K1194" s="27"/>
      <c r="L1194" s="29"/>
      <c r="M1194" s="27"/>
      <c r="N1194" s="31" t="str">
        <f aca="false">IF(E1194="","",EOMONTH(E1194,0))</f>
        <v/>
      </c>
      <c r="O1194" s="32" t="str">
        <f aca="false">IF(E1194="","",EOMONTH(E1194,0)+Parameter!$B$5)</f>
        <v/>
      </c>
      <c r="P1194" s="32" t="str">
        <f aca="false">IF(E1194="","",EOMONTH(E1194,Parameter!$B$4))</f>
        <v/>
      </c>
      <c r="Q1194" s="33" t="str">
        <f aca="false">IF(OR(E1194="",L1194&lt;&gt;""),"",P1194-Parameter!$B$9)</f>
        <v/>
      </c>
      <c r="R1194" s="34" t="str">
        <f aca="false">IF(OR(G1194="",G1194=0,H1194=""),"",H1194/G1194)</f>
        <v/>
      </c>
      <c r="S1194" s="35" t="str">
        <f aca="false">IF(C1194="","",IFERROR(INDEX('Validasi Vendor'!$J$5:$J$505,MATCH(C1194,'Validasi Vendor'!$C$5:$C$505,0)),"Belum terdaftar"))</f>
        <v/>
      </c>
      <c r="T1194" s="35" t="str">
        <f aca="false">IF(E1194="","",IF(L1194&lt;&gt;"",IF(EOMONTH(L1194,0)&gt;P1194,"Dikreditkan lewat batas: periksa","Sudah dikreditkan"),IF(S1194&lt;&gt;"Boleh diproses","Titik 1: periksa status vendor",IF(OR(I1194&lt;&gt;"Cocok",J1194&lt;&gt;"Valid"),"Titik 3: faktur bermasalah",IF(K1194="Ya","Titik 2: periksa pembebanan biaya",IF(Q1194&lt;0,"Titik 2: lewat batas kredit",IF(Q1194&lt;=Parameter!$B$6,"Titik 2: segera kreditkan","Siap dikreditkan")))))))</f>
        <v/>
      </c>
    </row>
    <row r="1195" customFormat="false" ht="15" hidden="false" customHeight="false" outlineLevel="0" collapsed="false">
      <c r="A1195" s="27"/>
      <c r="B1195" s="27"/>
      <c r="C1195" s="28"/>
      <c r="D1195" s="28"/>
      <c r="E1195" s="29"/>
      <c r="F1195" s="27"/>
      <c r="G1195" s="30"/>
      <c r="H1195" s="30"/>
      <c r="I1195" s="27"/>
      <c r="J1195" s="27"/>
      <c r="K1195" s="27"/>
      <c r="L1195" s="29"/>
      <c r="M1195" s="27"/>
      <c r="N1195" s="31" t="str">
        <f aca="false">IF(E1195="","",EOMONTH(E1195,0))</f>
        <v/>
      </c>
      <c r="O1195" s="32" t="str">
        <f aca="false">IF(E1195="","",EOMONTH(E1195,0)+Parameter!$B$5)</f>
        <v/>
      </c>
      <c r="P1195" s="32" t="str">
        <f aca="false">IF(E1195="","",EOMONTH(E1195,Parameter!$B$4))</f>
        <v/>
      </c>
      <c r="Q1195" s="33" t="str">
        <f aca="false">IF(OR(E1195="",L1195&lt;&gt;""),"",P1195-Parameter!$B$9)</f>
        <v/>
      </c>
      <c r="R1195" s="34" t="str">
        <f aca="false">IF(OR(G1195="",G1195=0,H1195=""),"",H1195/G1195)</f>
        <v/>
      </c>
      <c r="S1195" s="35" t="str">
        <f aca="false">IF(C1195="","",IFERROR(INDEX('Validasi Vendor'!$J$5:$J$505,MATCH(C1195,'Validasi Vendor'!$C$5:$C$505,0)),"Belum terdaftar"))</f>
        <v/>
      </c>
      <c r="T1195" s="35" t="str">
        <f aca="false">IF(E1195="","",IF(L1195&lt;&gt;"",IF(EOMONTH(L1195,0)&gt;P1195,"Dikreditkan lewat batas: periksa","Sudah dikreditkan"),IF(S1195&lt;&gt;"Boleh diproses","Titik 1: periksa status vendor",IF(OR(I1195&lt;&gt;"Cocok",J1195&lt;&gt;"Valid"),"Titik 3: faktur bermasalah",IF(K1195="Ya","Titik 2: periksa pembebanan biaya",IF(Q1195&lt;0,"Titik 2: lewat batas kredit",IF(Q1195&lt;=Parameter!$B$6,"Titik 2: segera kreditkan","Siap dikreditkan")))))))</f>
        <v/>
      </c>
    </row>
    <row r="1196" customFormat="false" ht="15" hidden="false" customHeight="false" outlineLevel="0" collapsed="false">
      <c r="A1196" s="27"/>
      <c r="B1196" s="27"/>
      <c r="C1196" s="28"/>
      <c r="D1196" s="28"/>
      <c r="E1196" s="29"/>
      <c r="F1196" s="27"/>
      <c r="G1196" s="30"/>
      <c r="H1196" s="30"/>
      <c r="I1196" s="27"/>
      <c r="J1196" s="27"/>
      <c r="K1196" s="27"/>
      <c r="L1196" s="29"/>
      <c r="M1196" s="27"/>
      <c r="N1196" s="31" t="str">
        <f aca="false">IF(E1196="","",EOMONTH(E1196,0))</f>
        <v/>
      </c>
      <c r="O1196" s="32" t="str">
        <f aca="false">IF(E1196="","",EOMONTH(E1196,0)+Parameter!$B$5)</f>
        <v/>
      </c>
      <c r="P1196" s="32" t="str">
        <f aca="false">IF(E1196="","",EOMONTH(E1196,Parameter!$B$4))</f>
        <v/>
      </c>
      <c r="Q1196" s="33" t="str">
        <f aca="false">IF(OR(E1196="",L1196&lt;&gt;""),"",P1196-Parameter!$B$9)</f>
        <v/>
      </c>
      <c r="R1196" s="34" t="str">
        <f aca="false">IF(OR(G1196="",G1196=0,H1196=""),"",H1196/G1196)</f>
        <v/>
      </c>
      <c r="S1196" s="35" t="str">
        <f aca="false">IF(C1196="","",IFERROR(INDEX('Validasi Vendor'!$J$5:$J$505,MATCH(C1196,'Validasi Vendor'!$C$5:$C$505,0)),"Belum terdaftar"))</f>
        <v/>
      </c>
      <c r="T1196" s="35" t="str">
        <f aca="false">IF(E1196="","",IF(L1196&lt;&gt;"",IF(EOMONTH(L1196,0)&gt;P1196,"Dikreditkan lewat batas: periksa","Sudah dikreditkan"),IF(S1196&lt;&gt;"Boleh diproses","Titik 1: periksa status vendor",IF(OR(I1196&lt;&gt;"Cocok",J1196&lt;&gt;"Valid"),"Titik 3: faktur bermasalah",IF(K1196="Ya","Titik 2: periksa pembebanan biaya",IF(Q1196&lt;0,"Titik 2: lewat batas kredit",IF(Q1196&lt;=Parameter!$B$6,"Titik 2: segera kreditkan","Siap dikreditkan")))))))</f>
        <v/>
      </c>
    </row>
    <row r="1197" customFormat="false" ht="15" hidden="false" customHeight="false" outlineLevel="0" collapsed="false">
      <c r="A1197" s="27"/>
      <c r="B1197" s="27"/>
      <c r="C1197" s="28"/>
      <c r="D1197" s="28"/>
      <c r="E1197" s="29"/>
      <c r="F1197" s="27"/>
      <c r="G1197" s="30"/>
      <c r="H1197" s="30"/>
      <c r="I1197" s="27"/>
      <c r="J1197" s="27"/>
      <c r="K1197" s="27"/>
      <c r="L1197" s="29"/>
      <c r="M1197" s="27"/>
      <c r="N1197" s="31" t="str">
        <f aca="false">IF(E1197="","",EOMONTH(E1197,0))</f>
        <v/>
      </c>
      <c r="O1197" s="32" t="str">
        <f aca="false">IF(E1197="","",EOMONTH(E1197,0)+Parameter!$B$5)</f>
        <v/>
      </c>
      <c r="P1197" s="32" t="str">
        <f aca="false">IF(E1197="","",EOMONTH(E1197,Parameter!$B$4))</f>
        <v/>
      </c>
      <c r="Q1197" s="33" t="str">
        <f aca="false">IF(OR(E1197="",L1197&lt;&gt;""),"",P1197-Parameter!$B$9)</f>
        <v/>
      </c>
      <c r="R1197" s="34" t="str">
        <f aca="false">IF(OR(G1197="",G1197=0,H1197=""),"",H1197/G1197)</f>
        <v/>
      </c>
      <c r="S1197" s="35" t="str">
        <f aca="false">IF(C1197="","",IFERROR(INDEX('Validasi Vendor'!$J$5:$J$505,MATCH(C1197,'Validasi Vendor'!$C$5:$C$505,0)),"Belum terdaftar"))</f>
        <v/>
      </c>
      <c r="T1197" s="35" t="str">
        <f aca="false">IF(E1197="","",IF(L1197&lt;&gt;"",IF(EOMONTH(L1197,0)&gt;P1197,"Dikreditkan lewat batas: periksa","Sudah dikreditkan"),IF(S1197&lt;&gt;"Boleh diproses","Titik 1: periksa status vendor",IF(OR(I1197&lt;&gt;"Cocok",J1197&lt;&gt;"Valid"),"Titik 3: faktur bermasalah",IF(K1197="Ya","Titik 2: periksa pembebanan biaya",IF(Q1197&lt;0,"Titik 2: lewat batas kredit",IF(Q1197&lt;=Parameter!$B$6,"Titik 2: segera kreditkan","Siap dikreditkan")))))))</f>
        <v/>
      </c>
    </row>
    <row r="1198" customFormat="false" ht="15" hidden="false" customHeight="false" outlineLevel="0" collapsed="false">
      <c r="A1198" s="27"/>
      <c r="B1198" s="27"/>
      <c r="C1198" s="28"/>
      <c r="D1198" s="28"/>
      <c r="E1198" s="29"/>
      <c r="F1198" s="27"/>
      <c r="G1198" s="30"/>
      <c r="H1198" s="30"/>
      <c r="I1198" s="27"/>
      <c r="J1198" s="27"/>
      <c r="K1198" s="27"/>
      <c r="L1198" s="29"/>
      <c r="M1198" s="27"/>
      <c r="N1198" s="31" t="str">
        <f aca="false">IF(E1198="","",EOMONTH(E1198,0))</f>
        <v/>
      </c>
      <c r="O1198" s="32" t="str">
        <f aca="false">IF(E1198="","",EOMONTH(E1198,0)+Parameter!$B$5)</f>
        <v/>
      </c>
      <c r="P1198" s="32" t="str">
        <f aca="false">IF(E1198="","",EOMONTH(E1198,Parameter!$B$4))</f>
        <v/>
      </c>
      <c r="Q1198" s="33" t="str">
        <f aca="false">IF(OR(E1198="",L1198&lt;&gt;""),"",P1198-Parameter!$B$9)</f>
        <v/>
      </c>
      <c r="R1198" s="34" t="str">
        <f aca="false">IF(OR(G1198="",G1198=0,H1198=""),"",H1198/G1198)</f>
        <v/>
      </c>
      <c r="S1198" s="35" t="str">
        <f aca="false">IF(C1198="","",IFERROR(INDEX('Validasi Vendor'!$J$5:$J$505,MATCH(C1198,'Validasi Vendor'!$C$5:$C$505,0)),"Belum terdaftar"))</f>
        <v/>
      </c>
      <c r="T1198" s="35" t="str">
        <f aca="false">IF(E1198="","",IF(L1198&lt;&gt;"",IF(EOMONTH(L1198,0)&gt;P1198,"Dikreditkan lewat batas: periksa","Sudah dikreditkan"),IF(S1198&lt;&gt;"Boleh diproses","Titik 1: periksa status vendor",IF(OR(I1198&lt;&gt;"Cocok",J1198&lt;&gt;"Valid"),"Titik 3: faktur bermasalah",IF(K1198="Ya","Titik 2: periksa pembebanan biaya",IF(Q1198&lt;0,"Titik 2: lewat batas kredit",IF(Q1198&lt;=Parameter!$B$6,"Titik 2: segera kreditkan","Siap dikreditkan")))))))</f>
        <v/>
      </c>
    </row>
    <row r="1199" customFormat="false" ht="15" hidden="false" customHeight="false" outlineLevel="0" collapsed="false">
      <c r="A1199" s="27"/>
      <c r="B1199" s="27"/>
      <c r="C1199" s="28"/>
      <c r="D1199" s="28"/>
      <c r="E1199" s="29"/>
      <c r="F1199" s="27"/>
      <c r="G1199" s="30"/>
      <c r="H1199" s="30"/>
      <c r="I1199" s="27"/>
      <c r="J1199" s="27"/>
      <c r="K1199" s="27"/>
      <c r="L1199" s="29"/>
      <c r="M1199" s="27"/>
      <c r="N1199" s="31" t="str">
        <f aca="false">IF(E1199="","",EOMONTH(E1199,0))</f>
        <v/>
      </c>
      <c r="O1199" s="32" t="str">
        <f aca="false">IF(E1199="","",EOMONTH(E1199,0)+Parameter!$B$5)</f>
        <v/>
      </c>
      <c r="P1199" s="32" t="str">
        <f aca="false">IF(E1199="","",EOMONTH(E1199,Parameter!$B$4))</f>
        <v/>
      </c>
      <c r="Q1199" s="33" t="str">
        <f aca="false">IF(OR(E1199="",L1199&lt;&gt;""),"",P1199-Parameter!$B$9)</f>
        <v/>
      </c>
      <c r="R1199" s="34" t="str">
        <f aca="false">IF(OR(G1199="",G1199=0,H1199=""),"",H1199/G1199)</f>
        <v/>
      </c>
      <c r="S1199" s="35" t="str">
        <f aca="false">IF(C1199="","",IFERROR(INDEX('Validasi Vendor'!$J$5:$J$505,MATCH(C1199,'Validasi Vendor'!$C$5:$C$505,0)),"Belum terdaftar"))</f>
        <v/>
      </c>
      <c r="T1199" s="35" t="str">
        <f aca="false">IF(E1199="","",IF(L1199&lt;&gt;"",IF(EOMONTH(L1199,0)&gt;P1199,"Dikreditkan lewat batas: periksa","Sudah dikreditkan"),IF(S1199&lt;&gt;"Boleh diproses","Titik 1: periksa status vendor",IF(OR(I1199&lt;&gt;"Cocok",J1199&lt;&gt;"Valid"),"Titik 3: faktur bermasalah",IF(K1199="Ya","Titik 2: periksa pembebanan biaya",IF(Q1199&lt;0,"Titik 2: lewat batas kredit",IF(Q1199&lt;=Parameter!$B$6,"Titik 2: segera kreditkan","Siap dikreditkan")))))))</f>
        <v/>
      </c>
    </row>
    <row r="1200" customFormat="false" ht="15" hidden="false" customHeight="false" outlineLevel="0" collapsed="false">
      <c r="A1200" s="27"/>
      <c r="B1200" s="27"/>
      <c r="C1200" s="28"/>
      <c r="D1200" s="28"/>
      <c r="E1200" s="29"/>
      <c r="F1200" s="27"/>
      <c r="G1200" s="30"/>
      <c r="H1200" s="30"/>
      <c r="I1200" s="27"/>
      <c r="J1200" s="27"/>
      <c r="K1200" s="27"/>
      <c r="L1200" s="29"/>
      <c r="M1200" s="27"/>
      <c r="N1200" s="31" t="str">
        <f aca="false">IF(E1200="","",EOMONTH(E1200,0))</f>
        <v/>
      </c>
      <c r="O1200" s="32" t="str">
        <f aca="false">IF(E1200="","",EOMONTH(E1200,0)+Parameter!$B$5)</f>
        <v/>
      </c>
      <c r="P1200" s="32" t="str">
        <f aca="false">IF(E1200="","",EOMONTH(E1200,Parameter!$B$4))</f>
        <v/>
      </c>
      <c r="Q1200" s="33" t="str">
        <f aca="false">IF(OR(E1200="",L1200&lt;&gt;""),"",P1200-Parameter!$B$9)</f>
        <v/>
      </c>
      <c r="R1200" s="34" t="str">
        <f aca="false">IF(OR(G1200="",G1200=0,H1200=""),"",H1200/G1200)</f>
        <v/>
      </c>
      <c r="S1200" s="35" t="str">
        <f aca="false">IF(C1200="","",IFERROR(INDEX('Validasi Vendor'!$J$5:$J$505,MATCH(C1200,'Validasi Vendor'!$C$5:$C$505,0)),"Belum terdaftar"))</f>
        <v/>
      </c>
      <c r="T1200" s="35" t="str">
        <f aca="false">IF(E1200="","",IF(L1200&lt;&gt;"",IF(EOMONTH(L1200,0)&gt;P1200,"Dikreditkan lewat batas: periksa","Sudah dikreditkan"),IF(S1200&lt;&gt;"Boleh diproses","Titik 1: periksa status vendor",IF(OR(I1200&lt;&gt;"Cocok",J1200&lt;&gt;"Valid"),"Titik 3: faktur bermasalah",IF(K1200="Ya","Titik 2: periksa pembebanan biaya",IF(Q1200&lt;0,"Titik 2: lewat batas kredit",IF(Q1200&lt;=Parameter!$B$6,"Titik 2: segera kreditkan","Siap dikreditkan")))))))</f>
        <v/>
      </c>
    </row>
    <row r="1201" customFormat="false" ht="15" hidden="false" customHeight="false" outlineLevel="0" collapsed="false">
      <c r="A1201" s="27"/>
      <c r="B1201" s="27"/>
      <c r="C1201" s="28"/>
      <c r="D1201" s="28"/>
      <c r="E1201" s="29"/>
      <c r="F1201" s="27"/>
      <c r="G1201" s="30"/>
      <c r="H1201" s="30"/>
      <c r="I1201" s="27"/>
      <c r="J1201" s="27"/>
      <c r="K1201" s="27"/>
      <c r="L1201" s="29"/>
      <c r="M1201" s="27"/>
      <c r="N1201" s="31" t="str">
        <f aca="false">IF(E1201="","",EOMONTH(E1201,0))</f>
        <v/>
      </c>
      <c r="O1201" s="32" t="str">
        <f aca="false">IF(E1201="","",EOMONTH(E1201,0)+Parameter!$B$5)</f>
        <v/>
      </c>
      <c r="P1201" s="32" t="str">
        <f aca="false">IF(E1201="","",EOMONTH(E1201,Parameter!$B$4))</f>
        <v/>
      </c>
      <c r="Q1201" s="33" t="str">
        <f aca="false">IF(OR(E1201="",L1201&lt;&gt;""),"",P1201-Parameter!$B$9)</f>
        <v/>
      </c>
      <c r="R1201" s="34" t="str">
        <f aca="false">IF(OR(G1201="",G1201=0,H1201=""),"",H1201/G1201)</f>
        <v/>
      </c>
      <c r="S1201" s="35" t="str">
        <f aca="false">IF(C1201="","",IFERROR(INDEX('Validasi Vendor'!$J$5:$J$505,MATCH(C1201,'Validasi Vendor'!$C$5:$C$505,0)),"Belum terdaftar"))</f>
        <v/>
      </c>
      <c r="T1201" s="35" t="str">
        <f aca="false">IF(E1201="","",IF(L1201&lt;&gt;"",IF(EOMONTH(L1201,0)&gt;P1201,"Dikreditkan lewat batas: periksa","Sudah dikreditkan"),IF(S1201&lt;&gt;"Boleh diproses","Titik 1: periksa status vendor",IF(OR(I1201&lt;&gt;"Cocok",J1201&lt;&gt;"Valid"),"Titik 3: faktur bermasalah",IF(K1201="Ya","Titik 2: periksa pembebanan biaya",IF(Q1201&lt;0,"Titik 2: lewat batas kredit",IF(Q1201&lt;=Parameter!$B$6,"Titik 2: segera kreditkan","Siap dikreditkan")))))))</f>
        <v/>
      </c>
    </row>
    <row r="1202" customFormat="false" ht="15" hidden="false" customHeight="false" outlineLevel="0" collapsed="false">
      <c r="A1202" s="27"/>
      <c r="B1202" s="27"/>
      <c r="C1202" s="28"/>
      <c r="D1202" s="28"/>
      <c r="E1202" s="29"/>
      <c r="F1202" s="27"/>
      <c r="G1202" s="30"/>
      <c r="H1202" s="30"/>
      <c r="I1202" s="27"/>
      <c r="J1202" s="27"/>
      <c r="K1202" s="27"/>
      <c r="L1202" s="29"/>
      <c r="M1202" s="27"/>
      <c r="N1202" s="31" t="str">
        <f aca="false">IF(E1202="","",EOMONTH(E1202,0))</f>
        <v/>
      </c>
      <c r="O1202" s="32" t="str">
        <f aca="false">IF(E1202="","",EOMONTH(E1202,0)+Parameter!$B$5)</f>
        <v/>
      </c>
      <c r="P1202" s="32" t="str">
        <f aca="false">IF(E1202="","",EOMONTH(E1202,Parameter!$B$4))</f>
        <v/>
      </c>
      <c r="Q1202" s="33" t="str">
        <f aca="false">IF(OR(E1202="",L1202&lt;&gt;""),"",P1202-Parameter!$B$9)</f>
        <v/>
      </c>
      <c r="R1202" s="34" t="str">
        <f aca="false">IF(OR(G1202="",G1202=0,H1202=""),"",H1202/G1202)</f>
        <v/>
      </c>
      <c r="S1202" s="35" t="str">
        <f aca="false">IF(C1202="","",IFERROR(INDEX('Validasi Vendor'!$J$5:$J$505,MATCH(C1202,'Validasi Vendor'!$C$5:$C$505,0)),"Belum terdaftar"))</f>
        <v/>
      </c>
      <c r="T1202" s="35" t="str">
        <f aca="false">IF(E1202="","",IF(L1202&lt;&gt;"",IF(EOMONTH(L1202,0)&gt;P1202,"Dikreditkan lewat batas: periksa","Sudah dikreditkan"),IF(S1202&lt;&gt;"Boleh diproses","Titik 1: periksa status vendor",IF(OR(I1202&lt;&gt;"Cocok",J1202&lt;&gt;"Valid"),"Titik 3: faktur bermasalah",IF(K1202="Ya","Titik 2: periksa pembebanan biaya",IF(Q1202&lt;0,"Titik 2: lewat batas kredit",IF(Q1202&lt;=Parameter!$B$6,"Titik 2: segera kreditkan","Siap dikreditkan")))))))</f>
        <v/>
      </c>
    </row>
    <row r="1203" customFormat="false" ht="15" hidden="false" customHeight="false" outlineLevel="0" collapsed="false">
      <c r="A1203" s="27"/>
      <c r="B1203" s="27"/>
      <c r="C1203" s="28"/>
      <c r="D1203" s="28"/>
      <c r="E1203" s="29"/>
      <c r="F1203" s="27"/>
      <c r="G1203" s="30"/>
      <c r="H1203" s="30"/>
      <c r="I1203" s="27"/>
      <c r="J1203" s="27"/>
      <c r="K1203" s="27"/>
      <c r="L1203" s="29"/>
      <c r="M1203" s="27"/>
      <c r="N1203" s="31" t="str">
        <f aca="false">IF(E1203="","",EOMONTH(E1203,0))</f>
        <v/>
      </c>
      <c r="O1203" s="32" t="str">
        <f aca="false">IF(E1203="","",EOMONTH(E1203,0)+Parameter!$B$5)</f>
        <v/>
      </c>
      <c r="P1203" s="32" t="str">
        <f aca="false">IF(E1203="","",EOMONTH(E1203,Parameter!$B$4))</f>
        <v/>
      </c>
      <c r="Q1203" s="33" t="str">
        <f aca="false">IF(OR(E1203="",L1203&lt;&gt;""),"",P1203-Parameter!$B$9)</f>
        <v/>
      </c>
      <c r="R1203" s="34" t="str">
        <f aca="false">IF(OR(G1203="",G1203=0,H1203=""),"",H1203/G1203)</f>
        <v/>
      </c>
      <c r="S1203" s="35" t="str">
        <f aca="false">IF(C1203="","",IFERROR(INDEX('Validasi Vendor'!$J$5:$J$505,MATCH(C1203,'Validasi Vendor'!$C$5:$C$505,0)),"Belum terdaftar"))</f>
        <v/>
      </c>
      <c r="T1203" s="35" t="str">
        <f aca="false">IF(E1203="","",IF(L1203&lt;&gt;"",IF(EOMONTH(L1203,0)&gt;P1203,"Dikreditkan lewat batas: periksa","Sudah dikreditkan"),IF(S1203&lt;&gt;"Boleh diproses","Titik 1: periksa status vendor",IF(OR(I1203&lt;&gt;"Cocok",J1203&lt;&gt;"Valid"),"Titik 3: faktur bermasalah",IF(K1203="Ya","Titik 2: periksa pembebanan biaya",IF(Q1203&lt;0,"Titik 2: lewat batas kredit",IF(Q1203&lt;=Parameter!$B$6,"Titik 2: segera kreditkan","Siap dikreditkan")))))))</f>
        <v/>
      </c>
    </row>
    <row r="1204" customFormat="false" ht="15" hidden="false" customHeight="false" outlineLevel="0" collapsed="false">
      <c r="A1204" s="27"/>
      <c r="B1204" s="27"/>
      <c r="C1204" s="28"/>
      <c r="D1204" s="28"/>
      <c r="E1204" s="29"/>
      <c r="F1204" s="27"/>
      <c r="G1204" s="30"/>
      <c r="H1204" s="30"/>
      <c r="I1204" s="27"/>
      <c r="J1204" s="27"/>
      <c r="K1204" s="27"/>
      <c r="L1204" s="29"/>
      <c r="M1204" s="27"/>
      <c r="N1204" s="31" t="str">
        <f aca="false">IF(E1204="","",EOMONTH(E1204,0))</f>
        <v/>
      </c>
      <c r="O1204" s="32" t="str">
        <f aca="false">IF(E1204="","",EOMONTH(E1204,0)+Parameter!$B$5)</f>
        <v/>
      </c>
      <c r="P1204" s="32" t="str">
        <f aca="false">IF(E1204="","",EOMONTH(E1204,Parameter!$B$4))</f>
        <v/>
      </c>
      <c r="Q1204" s="33" t="str">
        <f aca="false">IF(OR(E1204="",L1204&lt;&gt;""),"",P1204-Parameter!$B$9)</f>
        <v/>
      </c>
      <c r="R1204" s="34" t="str">
        <f aca="false">IF(OR(G1204="",G1204=0,H1204=""),"",H1204/G1204)</f>
        <v/>
      </c>
      <c r="S1204" s="35" t="str">
        <f aca="false">IF(C1204="","",IFERROR(INDEX('Validasi Vendor'!$J$5:$J$505,MATCH(C1204,'Validasi Vendor'!$C$5:$C$505,0)),"Belum terdaftar"))</f>
        <v/>
      </c>
      <c r="T1204" s="35" t="str">
        <f aca="false">IF(E1204="","",IF(L1204&lt;&gt;"",IF(EOMONTH(L1204,0)&gt;P1204,"Dikreditkan lewat batas: periksa","Sudah dikreditkan"),IF(S1204&lt;&gt;"Boleh diproses","Titik 1: periksa status vendor",IF(OR(I1204&lt;&gt;"Cocok",J1204&lt;&gt;"Valid"),"Titik 3: faktur bermasalah",IF(K1204="Ya","Titik 2: periksa pembebanan biaya",IF(Q1204&lt;0,"Titik 2: lewat batas kredit",IF(Q1204&lt;=Parameter!$B$6,"Titik 2: segera kreditkan","Siap dikreditkan")))))))</f>
        <v/>
      </c>
    </row>
    <row r="1205" customFormat="false" ht="15" hidden="false" customHeight="false" outlineLevel="0" collapsed="false">
      <c r="A1205" s="27"/>
      <c r="B1205" s="27"/>
      <c r="C1205" s="28"/>
      <c r="D1205" s="28"/>
      <c r="E1205" s="29"/>
      <c r="F1205" s="27"/>
      <c r="G1205" s="30"/>
      <c r="H1205" s="30"/>
      <c r="I1205" s="27"/>
      <c r="J1205" s="27"/>
      <c r="K1205" s="27"/>
      <c r="L1205" s="29"/>
      <c r="M1205" s="27"/>
      <c r="N1205" s="31" t="str">
        <f aca="false">IF(E1205="","",EOMONTH(E1205,0))</f>
        <v/>
      </c>
      <c r="O1205" s="32" t="str">
        <f aca="false">IF(E1205="","",EOMONTH(E1205,0)+Parameter!$B$5)</f>
        <v/>
      </c>
      <c r="P1205" s="32" t="str">
        <f aca="false">IF(E1205="","",EOMONTH(E1205,Parameter!$B$4))</f>
        <v/>
      </c>
      <c r="Q1205" s="33" t="str">
        <f aca="false">IF(OR(E1205="",L1205&lt;&gt;""),"",P1205-Parameter!$B$9)</f>
        <v/>
      </c>
      <c r="R1205" s="34" t="str">
        <f aca="false">IF(OR(G1205="",G1205=0,H1205=""),"",H1205/G1205)</f>
        <v/>
      </c>
      <c r="S1205" s="35" t="str">
        <f aca="false">IF(C1205="","",IFERROR(INDEX('Validasi Vendor'!$J$5:$J$505,MATCH(C1205,'Validasi Vendor'!$C$5:$C$505,0)),"Belum terdaftar"))</f>
        <v/>
      </c>
      <c r="T1205" s="35" t="str">
        <f aca="false">IF(E1205="","",IF(L1205&lt;&gt;"",IF(EOMONTH(L1205,0)&gt;P1205,"Dikreditkan lewat batas: periksa","Sudah dikreditkan"),IF(S1205&lt;&gt;"Boleh diproses","Titik 1: periksa status vendor",IF(OR(I1205&lt;&gt;"Cocok",J1205&lt;&gt;"Valid"),"Titik 3: faktur bermasalah",IF(K1205="Ya","Titik 2: periksa pembebanan biaya",IF(Q1205&lt;0,"Titik 2: lewat batas kredit",IF(Q1205&lt;=Parameter!$B$6,"Titik 2: segera kreditkan","Siap dikreditkan")))))))</f>
        <v/>
      </c>
    </row>
    <row r="1206" customFormat="false" ht="15" hidden="false" customHeight="false" outlineLevel="0" collapsed="false">
      <c r="A1206" s="27"/>
      <c r="B1206" s="27"/>
      <c r="C1206" s="28"/>
      <c r="D1206" s="28"/>
      <c r="E1206" s="29"/>
      <c r="F1206" s="27"/>
      <c r="G1206" s="30"/>
      <c r="H1206" s="30"/>
      <c r="I1206" s="27"/>
      <c r="J1206" s="27"/>
      <c r="K1206" s="27"/>
      <c r="L1206" s="29"/>
      <c r="M1206" s="27"/>
      <c r="N1206" s="31" t="str">
        <f aca="false">IF(E1206="","",EOMONTH(E1206,0))</f>
        <v/>
      </c>
      <c r="O1206" s="32" t="str">
        <f aca="false">IF(E1206="","",EOMONTH(E1206,0)+Parameter!$B$5)</f>
        <v/>
      </c>
      <c r="P1206" s="32" t="str">
        <f aca="false">IF(E1206="","",EOMONTH(E1206,Parameter!$B$4))</f>
        <v/>
      </c>
      <c r="Q1206" s="33" t="str">
        <f aca="false">IF(OR(E1206="",L1206&lt;&gt;""),"",P1206-Parameter!$B$9)</f>
        <v/>
      </c>
      <c r="R1206" s="34" t="str">
        <f aca="false">IF(OR(G1206="",G1206=0,H1206=""),"",H1206/G1206)</f>
        <v/>
      </c>
      <c r="S1206" s="35" t="str">
        <f aca="false">IF(C1206="","",IFERROR(INDEX('Validasi Vendor'!$J$5:$J$505,MATCH(C1206,'Validasi Vendor'!$C$5:$C$505,0)),"Belum terdaftar"))</f>
        <v/>
      </c>
      <c r="T1206" s="35" t="str">
        <f aca="false">IF(E1206="","",IF(L1206&lt;&gt;"",IF(EOMONTH(L1206,0)&gt;P1206,"Dikreditkan lewat batas: periksa","Sudah dikreditkan"),IF(S1206&lt;&gt;"Boleh diproses","Titik 1: periksa status vendor",IF(OR(I1206&lt;&gt;"Cocok",J1206&lt;&gt;"Valid"),"Titik 3: faktur bermasalah",IF(K1206="Ya","Titik 2: periksa pembebanan biaya",IF(Q1206&lt;0,"Titik 2: lewat batas kredit",IF(Q1206&lt;=Parameter!$B$6,"Titik 2: segera kreditkan","Siap dikreditkan")))))))</f>
        <v/>
      </c>
    </row>
    <row r="1207" customFormat="false" ht="15" hidden="false" customHeight="false" outlineLevel="0" collapsed="false">
      <c r="A1207" s="27"/>
      <c r="B1207" s="27"/>
      <c r="C1207" s="28"/>
      <c r="D1207" s="28"/>
      <c r="E1207" s="29"/>
      <c r="F1207" s="27"/>
      <c r="G1207" s="30"/>
      <c r="H1207" s="30"/>
      <c r="I1207" s="27"/>
      <c r="J1207" s="27"/>
      <c r="K1207" s="27"/>
      <c r="L1207" s="29"/>
      <c r="M1207" s="27"/>
      <c r="N1207" s="31" t="str">
        <f aca="false">IF(E1207="","",EOMONTH(E1207,0))</f>
        <v/>
      </c>
      <c r="O1207" s="32" t="str">
        <f aca="false">IF(E1207="","",EOMONTH(E1207,0)+Parameter!$B$5)</f>
        <v/>
      </c>
      <c r="P1207" s="32" t="str">
        <f aca="false">IF(E1207="","",EOMONTH(E1207,Parameter!$B$4))</f>
        <v/>
      </c>
      <c r="Q1207" s="33" t="str">
        <f aca="false">IF(OR(E1207="",L1207&lt;&gt;""),"",P1207-Parameter!$B$9)</f>
        <v/>
      </c>
      <c r="R1207" s="34" t="str">
        <f aca="false">IF(OR(G1207="",G1207=0,H1207=""),"",H1207/G1207)</f>
        <v/>
      </c>
      <c r="S1207" s="35" t="str">
        <f aca="false">IF(C1207="","",IFERROR(INDEX('Validasi Vendor'!$J$5:$J$505,MATCH(C1207,'Validasi Vendor'!$C$5:$C$505,0)),"Belum terdaftar"))</f>
        <v/>
      </c>
      <c r="T1207" s="35" t="str">
        <f aca="false">IF(E1207="","",IF(L1207&lt;&gt;"",IF(EOMONTH(L1207,0)&gt;P1207,"Dikreditkan lewat batas: periksa","Sudah dikreditkan"),IF(S1207&lt;&gt;"Boleh diproses","Titik 1: periksa status vendor",IF(OR(I1207&lt;&gt;"Cocok",J1207&lt;&gt;"Valid"),"Titik 3: faktur bermasalah",IF(K1207="Ya","Titik 2: periksa pembebanan biaya",IF(Q1207&lt;0,"Titik 2: lewat batas kredit",IF(Q1207&lt;=Parameter!$B$6,"Titik 2: segera kreditkan","Siap dikreditkan")))))))</f>
        <v/>
      </c>
    </row>
    <row r="1208" customFormat="false" ht="15" hidden="false" customHeight="false" outlineLevel="0" collapsed="false">
      <c r="A1208" s="27"/>
      <c r="B1208" s="27"/>
      <c r="C1208" s="28"/>
      <c r="D1208" s="28"/>
      <c r="E1208" s="29"/>
      <c r="F1208" s="27"/>
      <c r="G1208" s="30"/>
      <c r="H1208" s="30"/>
      <c r="I1208" s="27"/>
      <c r="J1208" s="27"/>
      <c r="K1208" s="27"/>
      <c r="L1208" s="29"/>
      <c r="M1208" s="27"/>
      <c r="N1208" s="31" t="str">
        <f aca="false">IF(E1208="","",EOMONTH(E1208,0))</f>
        <v/>
      </c>
      <c r="O1208" s="32" t="str">
        <f aca="false">IF(E1208="","",EOMONTH(E1208,0)+Parameter!$B$5)</f>
        <v/>
      </c>
      <c r="P1208" s="32" t="str">
        <f aca="false">IF(E1208="","",EOMONTH(E1208,Parameter!$B$4))</f>
        <v/>
      </c>
      <c r="Q1208" s="33" t="str">
        <f aca="false">IF(OR(E1208="",L1208&lt;&gt;""),"",P1208-Parameter!$B$9)</f>
        <v/>
      </c>
      <c r="R1208" s="34" t="str">
        <f aca="false">IF(OR(G1208="",G1208=0,H1208=""),"",H1208/G1208)</f>
        <v/>
      </c>
      <c r="S1208" s="35" t="str">
        <f aca="false">IF(C1208="","",IFERROR(INDEX('Validasi Vendor'!$J$5:$J$505,MATCH(C1208,'Validasi Vendor'!$C$5:$C$505,0)),"Belum terdaftar"))</f>
        <v/>
      </c>
      <c r="T1208" s="35" t="str">
        <f aca="false">IF(E1208="","",IF(L1208&lt;&gt;"",IF(EOMONTH(L1208,0)&gt;P1208,"Dikreditkan lewat batas: periksa","Sudah dikreditkan"),IF(S1208&lt;&gt;"Boleh diproses","Titik 1: periksa status vendor",IF(OR(I1208&lt;&gt;"Cocok",J1208&lt;&gt;"Valid"),"Titik 3: faktur bermasalah",IF(K1208="Ya","Titik 2: periksa pembebanan biaya",IF(Q1208&lt;0,"Titik 2: lewat batas kredit",IF(Q1208&lt;=Parameter!$B$6,"Titik 2: segera kreditkan","Siap dikreditkan")))))))</f>
        <v/>
      </c>
    </row>
    <row r="1209" customFormat="false" ht="15" hidden="false" customHeight="false" outlineLevel="0" collapsed="false">
      <c r="A1209" s="27"/>
      <c r="B1209" s="27"/>
      <c r="C1209" s="28"/>
      <c r="D1209" s="28"/>
      <c r="E1209" s="29"/>
      <c r="F1209" s="27"/>
      <c r="G1209" s="30"/>
      <c r="H1209" s="30"/>
      <c r="I1209" s="27"/>
      <c r="J1209" s="27"/>
      <c r="K1209" s="27"/>
      <c r="L1209" s="29"/>
      <c r="M1209" s="27"/>
      <c r="N1209" s="31" t="str">
        <f aca="false">IF(E1209="","",EOMONTH(E1209,0))</f>
        <v/>
      </c>
      <c r="O1209" s="32" t="str">
        <f aca="false">IF(E1209="","",EOMONTH(E1209,0)+Parameter!$B$5)</f>
        <v/>
      </c>
      <c r="P1209" s="32" t="str">
        <f aca="false">IF(E1209="","",EOMONTH(E1209,Parameter!$B$4))</f>
        <v/>
      </c>
      <c r="Q1209" s="33" t="str">
        <f aca="false">IF(OR(E1209="",L1209&lt;&gt;""),"",P1209-Parameter!$B$9)</f>
        <v/>
      </c>
      <c r="R1209" s="34" t="str">
        <f aca="false">IF(OR(G1209="",G1209=0,H1209=""),"",H1209/G1209)</f>
        <v/>
      </c>
      <c r="S1209" s="35" t="str">
        <f aca="false">IF(C1209="","",IFERROR(INDEX('Validasi Vendor'!$J$5:$J$505,MATCH(C1209,'Validasi Vendor'!$C$5:$C$505,0)),"Belum terdaftar"))</f>
        <v/>
      </c>
      <c r="T1209" s="35" t="str">
        <f aca="false">IF(E1209="","",IF(L1209&lt;&gt;"",IF(EOMONTH(L1209,0)&gt;P1209,"Dikreditkan lewat batas: periksa","Sudah dikreditkan"),IF(S1209&lt;&gt;"Boleh diproses","Titik 1: periksa status vendor",IF(OR(I1209&lt;&gt;"Cocok",J1209&lt;&gt;"Valid"),"Titik 3: faktur bermasalah",IF(K1209="Ya","Titik 2: periksa pembebanan biaya",IF(Q1209&lt;0,"Titik 2: lewat batas kredit",IF(Q1209&lt;=Parameter!$B$6,"Titik 2: segera kreditkan","Siap dikreditkan")))))))</f>
        <v/>
      </c>
    </row>
    <row r="1210" customFormat="false" ht="15" hidden="false" customHeight="false" outlineLevel="0" collapsed="false">
      <c r="A1210" s="27"/>
      <c r="B1210" s="27"/>
      <c r="C1210" s="28"/>
      <c r="D1210" s="28"/>
      <c r="E1210" s="29"/>
      <c r="F1210" s="27"/>
      <c r="G1210" s="30"/>
      <c r="H1210" s="30"/>
      <c r="I1210" s="27"/>
      <c r="J1210" s="27"/>
      <c r="K1210" s="27"/>
      <c r="L1210" s="29"/>
      <c r="M1210" s="27"/>
      <c r="N1210" s="31" t="str">
        <f aca="false">IF(E1210="","",EOMONTH(E1210,0))</f>
        <v/>
      </c>
      <c r="O1210" s="32" t="str">
        <f aca="false">IF(E1210="","",EOMONTH(E1210,0)+Parameter!$B$5)</f>
        <v/>
      </c>
      <c r="P1210" s="32" t="str">
        <f aca="false">IF(E1210="","",EOMONTH(E1210,Parameter!$B$4))</f>
        <v/>
      </c>
      <c r="Q1210" s="33" t="str">
        <f aca="false">IF(OR(E1210="",L1210&lt;&gt;""),"",P1210-Parameter!$B$9)</f>
        <v/>
      </c>
      <c r="R1210" s="34" t="str">
        <f aca="false">IF(OR(G1210="",G1210=0,H1210=""),"",H1210/G1210)</f>
        <v/>
      </c>
      <c r="S1210" s="35" t="str">
        <f aca="false">IF(C1210="","",IFERROR(INDEX('Validasi Vendor'!$J$5:$J$505,MATCH(C1210,'Validasi Vendor'!$C$5:$C$505,0)),"Belum terdaftar"))</f>
        <v/>
      </c>
      <c r="T1210" s="35" t="str">
        <f aca="false">IF(E1210="","",IF(L1210&lt;&gt;"",IF(EOMONTH(L1210,0)&gt;P1210,"Dikreditkan lewat batas: periksa","Sudah dikreditkan"),IF(S1210&lt;&gt;"Boleh diproses","Titik 1: periksa status vendor",IF(OR(I1210&lt;&gt;"Cocok",J1210&lt;&gt;"Valid"),"Titik 3: faktur bermasalah",IF(K1210="Ya","Titik 2: periksa pembebanan biaya",IF(Q1210&lt;0,"Titik 2: lewat batas kredit",IF(Q1210&lt;=Parameter!$B$6,"Titik 2: segera kreditkan","Siap dikreditkan")))))))</f>
        <v/>
      </c>
    </row>
    <row r="1211" customFormat="false" ht="15" hidden="false" customHeight="false" outlineLevel="0" collapsed="false">
      <c r="A1211" s="27"/>
      <c r="B1211" s="27"/>
      <c r="C1211" s="28"/>
      <c r="D1211" s="28"/>
      <c r="E1211" s="29"/>
      <c r="F1211" s="27"/>
      <c r="G1211" s="30"/>
      <c r="H1211" s="30"/>
      <c r="I1211" s="27"/>
      <c r="J1211" s="27"/>
      <c r="K1211" s="27"/>
      <c r="L1211" s="29"/>
      <c r="M1211" s="27"/>
      <c r="N1211" s="31" t="str">
        <f aca="false">IF(E1211="","",EOMONTH(E1211,0))</f>
        <v/>
      </c>
      <c r="O1211" s="32" t="str">
        <f aca="false">IF(E1211="","",EOMONTH(E1211,0)+Parameter!$B$5)</f>
        <v/>
      </c>
      <c r="P1211" s="32" t="str">
        <f aca="false">IF(E1211="","",EOMONTH(E1211,Parameter!$B$4))</f>
        <v/>
      </c>
      <c r="Q1211" s="33" t="str">
        <f aca="false">IF(OR(E1211="",L1211&lt;&gt;""),"",P1211-Parameter!$B$9)</f>
        <v/>
      </c>
      <c r="R1211" s="34" t="str">
        <f aca="false">IF(OR(G1211="",G1211=0,H1211=""),"",H1211/G1211)</f>
        <v/>
      </c>
      <c r="S1211" s="35" t="str">
        <f aca="false">IF(C1211="","",IFERROR(INDEX('Validasi Vendor'!$J$5:$J$505,MATCH(C1211,'Validasi Vendor'!$C$5:$C$505,0)),"Belum terdaftar"))</f>
        <v/>
      </c>
      <c r="T1211" s="35" t="str">
        <f aca="false">IF(E1211="","",IF(L1211&lt;&gt;"",IF(EOMONTH(L1211,0)&gt;P1211,"Dikreditkan lewat batas: periksa","Sudah dikreditkan"),IF(S1211&lt;&gt;"Boleh diproses","Titik 1: periksa status vendor",IF(OR(I1211&lt;&gt;"Cocok",J1211&lt;&gt;"Valid"),"Titik 3: faktur bermasalah",IF(K1211="Ya","Titik 2: periksa pembebanan biaya",IF(Q1211&lt;0,"Titik 2: lewat batas kredit",IF(Q1211&lt;=Parameter!$B$6,"Titik 2: segera kreditkan","Siap dikreditkan")))))))</f>
        <v/>
      </c>
    </row>
    <row r="1212" customFormat="false" ht="15" hidden="false" customHeight="false" outlineLevel="0" collapsed="false">
      <c r="A1212" s="27"/>
      <c r="B1212" s="27"/>
      <c r="C1212" s="28"/>
      <c r="D1212" s="28"/>
      <c r="E1212" s="29"/>
      <c r="F1212" s="27"/>
      <c r="G1212" s="30"/>
      <c r="H1212" s="30"/>
      <c r="I1212" s="27"/>
      <c r="J1212" s="27"/>
      <c r="K1212" s="27"/>
      <c r="L1212" s="29"/>
      <c r="M1212" s="27"/>
      <c r="N1212" s="31" t="str">
        <f aca="false">IF(E1212="","",EOMONTH(E1212,0))</f>
        <v/>
      </c>
      <c r="O1212" s="32" t="str">
        <f aca="false">IF(E1212="","",EOMONTH(E1212,0)+Parameter!$B$5)</f>
        <v/>
      </c>
      <c r="P1212" s="32" t="str">
        <f aca="false">IF(E1212="","",EOMONTH(E1212,Parameter!$B$4))</f>
        <v/>
      </c>
      <c r="Q1212" s="33" t="str">
        <f aca="false">IF(OR(E1212="",L1212&lt;&gt;""),"",P1212-Parameter!$B$9)</f>
        <v/>
      </c>
      <c r="R1212" s="34" t="str">
        <f aca="false">IF(OR(G1212="",G1212=0,H1212=""),"",H1212/G1212)</f>
        <v/>
      </c>
      <c r="S1212" s="35" t="str">
        <f aca="false">IF(C1212="","",IFERROR(INDEX('Validasi Vendor'!$J$5:$J$505,MATCH(C1212,'Validasi Vendor'!$C$5:$C$505,0)),"Belum terdaftar"))</f>
        <v/>
      </c>
      <c r="T1212" s="35" t="str">
        <f aca="false">IF(E1212="","",IF(L1212&lt;&gt;"",IF(EOMONTH(L1212,0)&gt;P1212,"Dikreditkan lewat batas: periksa","Sudah dikreditkan"),IF(S1212&lt;&gt;"Boleh diproses","Titik 1: periksa status vendor",IF(OR(I1212&lt;&gt;"Cocok",J1212&lt;&gt;"Valid"),"Titik 3: faktur bermasalah",IF(K1212="Ya","Titik 2: periksa pembebanan biaya",IF(Q1212&lt;0,"Titik 2: lewat batas kredit",IF(Q1212&lt;=Parameter!$B$6,"Titik 2: segera kreditkan","Siap dikreditkan")))))))</f>
        <v/>
      </c>
    </row>
    <row r="1213" customFormat="false" ht="15" hidden="false" customHeight="false" outlineLevel="0" collapsed="false">
      <c r="A1213" s="27"/>
      <c r="B1213" s="27"/>
      <c r="C1213" s="28"/>
      <c r="D1213" s="28"/>
      <c r="E1213" s="29"/>
      <c r="F1213" s="27"/>
      <c r="G1213" s="30"/>
      <c r="H1213" s="30"/>
      <c r="I1213" s="27"/>
      <c r="J1213" s="27"/>
      <c r="K1213" s="27"/>
      <c r="L1213" s="29"/>
      <c r="M1213" s="27"/>
      <c r="N1213" s="31" t="str">
        <f aca="false">IF(E1213="","",EOMONTH(E1213,0))</f>
        <v/>
      </c>
      <c r="O1213" s="32" t="str">
        <f aca="false">IF(E1213="","",EOMONTH(E1213,0)+Parameter!$B$5)</f>
        <v/>
      </c>
      <c r="P1213" s="32" t="str">
        <f aca="false">IF(E1213="","",EOMONTH(E1213,Parameter!$B$4))</f>
        <v/>
      </c>
      <c r="Q1213" s="33" t="str">
        <f aca="false">IF(OR(E1213="",L1213&lt;&gt;""),"",P1213-Parameter!$B$9)</f>
        <v/>
      </c>
      <c r="R1213" s="34" t="str">
        <f aca="false">IF(OR(G1213="",G1213=0,H1213=""),"",H1213/G1213)</f>
        <v/>
      </c>
      <c r="S1213" s="35" t="str">
        <f aca="false">IF(C1213="","",IFERROR(INDEX('Validasi Vendor'!$J$5:$J$505,MATCH(C1213,'Validasi Vendor'!$C$5:$C$505,0)),"Belum terdaftar"))</f>
        <v/>
      </c>
      <c r="T1213" s="35" t="str">
        <f aca="false">IF(E1213="","",IF(L1213&lt;&gt;"",IF(EOMONTH(L1213,0)&gt;P1213,"Dikreditkan lewat batas: periksa","Sudah dikreditkan"),IF(S1213&lt;&gt;"Boleh diproses","Titik 1: periksa status vendor",IF(OR(I1213&lt;&gt;"Cocok",J1213&lt;&gt;"Valid"),"Titik 3: faktur bermasalah",IF(K1213="Ya","Titik 2: periksa pembebanan biaya",IF(Q1213&lt;0,"Titik 2: lewat batas kredit",IF(Q1213&lt;=Parameter!$B$6,"Titik 2: segera kreditkan","Siap dikreditkan")))))))</f>
        <v/>
      </c>
    </row>
    <row r="1214" customFormat="false" ht="15" hidden="false" customHeight="false" outlineLevel="0" collapsed="false">
      <c r="A1214" s="27"/>
      <c r="B1214" s="27"/>
      <c r="C1214" s="28"/>
      <c r="D1214" s="28"/>
      <c r="E1214" s="29"/>
      <c r="F1214" s="27"/>
      <c r="G1214" s="30"/>
      <c r="H1214" s="30"/>
      <c r="I1214" s="27"/>
      <c r="J1214" s="27"/>
      <c r="K1214" s="27"/>
      <c r="L1214" s="29"/>
      <c r="M1214" s="27"/>
      <c r="N1214" s="31" t="str">
        <f aca="false">IF(E1214="","",EOMONTH(E1214,0))</f>
        <v/>
      </c>
      <c r="O1214" s="32" t="str">
        <f aca="false">IF(E1214="","",EOMONTH(E1214,0)+Parameter!$B$5)</f>
        <v/>
      </c>
      <c r="P1214" s="32" t="str">
        <f aca="false">IF(E1214="","",EOMONTH(E1214,Parameter!$B$4))</f>
        <v/>
      </c>
      <c r="Q1214" s="33" t="str">
        <f aca="false">IF(OR(E1214="",L1214&lt;&gt;""),"",P1214-Parameter!$B$9)</f>
        <v/>
      </c>
      <c r="R1214" s="34" t="str">
        <f aca="false">IF(OR(G1214="",G1214=0,H1214=""),"",H1214/G1214)</f>
        <v/>
      </c>
      <c r="S1214" s="35" t="str">
        <f aca="false">IF(C1214="","",IFERROR(INDEX('Validasi Vendor'!$J$5:$J$505,MATCH(C1214,'Validasi Vendor'!$C$5:$C$505,0)),"Belum terdaftar"))</f>
        <v/>
      </c>
      <c r="T1214" s="35" t="str">
        <f aca="false">IF(E1214="","",IF(L1214&lt;&gt;"",IF(EOMONTH(L1214,0)&gt;P1214,"Dikreditkan lewat batas: periksa","Sudah dikreditkan"),IF(S1214&lt;&gt;"Boleh diproses","Titik 1: periksa status vendor",IF(OR(I1214&lt;&gt;"Cocok",J1214&lt;&gt;"Valid"),"Titik 3: faktur bermasalah",IF(K1214="Ya","Titik 2: periksa pembebanan biaya",IF(Q1214&lt;0,"Titik 2: lewat batas kredit",IF(Q1214&lt;=Parameter!$B$6,"Titik 2: segera kreditkan","Siap dikreditkan")))))))</f>
        <v/>
      </c>
    </row>
    <row r="1215" customFormat="false" ht="15" hidden="false" customHeight="false" outlineLevel="0" collapsed="false">
      <c r="A1215" s="27"/>
      <c r="B1215" s="27"/>
      <c r="C1215" s="28"/>
      <c r="D1215" s="28"/>
      <c r="E1215" s="29"/>
      <c r="F1215" s="27"/>
      <c r="G1215" s="30"/>
      <c r="H1215" s="30"/>
      <c r="I1215" s="27"/>
      <c r="J1215" s="27"/>
      <c r="K1215" s="27"/>
      <c r="L1215" s="29"/>
      <c r="M1215" s="27"/>
      <c r="N1215" s="31" t="str">
        <f aca="false">IF(E1215="","",EOMONTH(E1215,0))</f>
        <v/>
      </c>
      <c r="O1215" s="32" t="str">
        <f aca="false">IF(E1215="","",EOMONTH(E1215,0)+Parameter!$B$5)</f>
        <v/>
      </c>
      <c r="P1215" s="32" t="str">
        <f aca="false">IF(E1215="","",EOMONTH(E1215,Parameter!$B$4))</f>
        <v/>
      </c>
      <c r="Q1215" s="33" t="str">
        <f aca="false">IF(OR(E1215="",L1215&lt;&gt;""),"",P1215-Parameter!$B$9)</f>
        <v/>
      </c>
      <c r="R1215" s="34" t="str">
        <f aca="false">IF(OR(G1215="",G1215=0,H1215=""),"",H1215/G1215)</f>
        <v/>
      </c>
      <c r="S1215" s="35" t="str">
        <f aca="false">IF(C1215="","",IFERROR(INDEX('Validasi Vendor'!$J$5:$J$505,MATCH(C1215,'Validasi Vendor'!$C$5:$C$505,0)),"Belum terdaftar"))</f>
        <v/>
      </c>
      <c r="T1215" s="35" t="str">
        <f aca="false">IF(E1215="","",IF(L1215&lt;&gt;"",IF(EOMONTH(L1215,0)&gt;P1215,"Dikreditkan lewat batas: periksa","Sudah dikreditkan"),IF(S1215&lt;&gt;"Boleh diproses","Titik 1: periksa status vendor",IF(OR(I1215&lt;&gt;"Cocok",J1215&lt;&gt;"Valid"),"Titik 3: faktur bermasalah",IF(K1215="Ya","Titik 2: periksa pembebanan biaya",IF(Q1215&lt;0,"Titik 2: lewat batas kredit",IF(Q1215&lt;=Parameter!$B$6,"Titik 2: segera kreditkan","Siap dikreditkan")))))))</f>
        <v/>
      </c>
    </row>
    <row r="1216" customFormat="false" ht="15" hidden="false" customHeight="false" outlineLevel="0" collapsed="false">
      <c r="A1216" s="27"/>
      <c r="B1216" s="27"/>
      <c r="C1216" s="28"/>
      <c r="D1216" s="28"/>
      <c r="E1216" s="29"/>
      <c r="F1216" s="27"/>
      <c r="G1216" s="30"/>
      <c r="H1216" s="30"/>
      <c r="I1216" s="27"/>
      <c r="J1216" s="27"/>
      <c r="K1216" s="27"/>
      <c r="L1216" s="29"/>
      <c r="M1216" s="27"/>
      <c r="N1216" s="31" t="str">
        <f aca="false">IF(E1216="","",EOMONTH(E1216,0))</f>
        <v/>
      </c>
      <c r="O1216" s="32" t="str">
        <f aca="false">IF(E1216="","",EOMONTH(E1216,0)+Parameter!$B$5)</f>
        <v/>
      </c>
      <c r="P1216" s="32" t="str">
        <f aca="false">IF(E1216="","",EOMONTH(E1216,Parameter!$B$4))</f>
        <v/>
      </c>
      <c r="Q1216" s="33" t="str">
        <f aca="false">IF(OR(E1216="",L1216&lt;&gt;""),"",P1216-Parameter!$B$9)</f>
        <v/>
      </c>
      <c r="R1216" s="34" t="str">
        <f aca="false">IF(OR(G1216="",G1216=0,H1216=""),"",H1216/G1216)</f>
        <v/>
      </c>
      <c r="S1216" s="35" t="str">
        <f aca="false">IF(C1216="","",IFERROR(INDEX('Validasi Vendor'!$J$5:$J$505,MATCH(C1216,'Validasi Vendor'!$C$5:$C$505,0)),"Belum terdaftar"))</f>
        <v/>
      </c>
      <c r="T1216" s="35" t="str">
        <f aca="false">IF(E1216="","",IF(L1216&lt;&gt;"",IF(EOMONTH(L1216,0)&gt;P1216,"Dikreditkan lewat batas: periksa","Sudah dikreditkan"),IF(S1216&lt;&gt;"Boleh diproses","Titik 1: periksa status vendor",IF(OR(I1216&lt;&gt;"Cocok",J1216&lt;&gt;"Valid"),"Titik 3: faktur bermasalah",IF(K1216="Ya","Titik 2: periksa pembebanan biaya",IF(Q1216&lt;0,"Titik 2: lewat batas kredit",IF(Q1216&lt;=Parameter!$B$6,"Titik 2: segera kreditkan","Siap dikreditkan")))))))</f>
        <v/>
      </c>
    </row>
    <row r="1217" customFormat="false" ht="15" hidden="false" customHeight="false" outlineLevel="0" collapsed="false">
      <c r="A1217" s="27"/>
      <c r="B1217" s="27"/>
      <c r="C1217" s="28"/>
      <c r="D1217" s="28"/>
      <c r="E1217" s="29"/>
      <c r="F1217" s="27"/>
      <c r="G1217" s="30"/>
      <c r="H1217" s="30"/>
      <c r="I1217" s="27"/>
      <c r="J1217" s="27"/>
      <c r="K1217" s="27"/>
      <c r="L1217" s="29"/>
      <c r="M1217" s="27"/>
      <c r="N1217" s="31" t="str">
        <f aca="false">IF(E1217="","",EOMONTH(E1217,0))</f>
        <v/>
      </c>
      <c r="O1217" s="32" t="str">
        <f aca="false">IF(E1217="","",EOMONTH(E1217,0)+Parameter!$B$5)</f>
        <v/>
      </c>
      <c r="P1217" s="32" t="str">
        <f aca="false">IF(E1217="","",EOMONTH(E1217,Parameter!$B$4))</f>
        <v/>
      </c>
      <c r="Q1217" s="33" t="str">
        <f aca="false">IF(OR(E1217="",L1217&lt;&gt;""),"",P1217-Parameter!$B$9)</f>
        <v/>
      </c>
      <c r="R1217" s="34" t="str">
        <f aca="false">IF(OR(G1217="",G1217=0,H1217=""),"",H1217/G1217)</f>
        <v/>
      </c>
      <c r="S1217" s="35" t="str">
        <f aca="false">IF(C1217="","",IFERROR(INDEX('Validasi Vendor'!$J$5:$J$505,MATCH(C1217,'Validasi Vendor'!$C$5:$C$505,0)),"Belum terdaftar"))</f>
        <v/>
      </c>
      <c r="T1217" s="35" t="str">
        <f aca="false">IF(E1217="","",IF(L1217&lt;&gt;"",IF(EOMONTH(L1217,0)&gt;P1217,"Dikreditkan lewat batas: periksa","Sudah dikreditkan"),IF(S1217&lt;&gt;"Boleh diproses","Titik 1: periksa status vendor",IF(OR(I1217&lt;&gt;"Cocok",J1217&lt;&gt;"Valid"),"Titik 3: faktur bermasalah",IF(K1217="Ya","Titik 2: periksa pembebanan biaya",IF(Q1217&lt;0,"Titik 2: lewat batas kredit",IF(Q1217&lt;=Parameter!$B$6,"Titik 2: segera kreditkan","Siap dikreditkan")))))))</f>
        <v/>
      </c>
    </row>
    <row r="1218" customFormat="false" ht="15" hidden="false" customHeight="false" outlineLevel="0" collapsed="false">
      <c r="A1218" s="27"/>
      <c r="B1218" s="27"/>
      <c r="C1218" s="28"/>
      <c r="D1218" s="28"/>
      <c r="E1218" s="29"/>
      <c r="F1218" s="27"/>
      <c r="G1218" s="30"/>
      <c r="H1218" s="30"/>
      <c r="I1218" s="27"/>
      <c r="J1218" s="27"/>
      <c r="K1218" s="27"/>
      <c r="L1218" s="29"/>
      <c r="M1218" s="27"/>
      <c r="N1218" s="31" t="str">
        <f aca="false">IF(E1218="","",EOMONTH(E1218,0))</f>
        <v/>
      </c>
      <c r="O1218" s="32" t="str">
        <f aca="false">IF(E1218="","",EOMONTH(E1218,0)+Parameter!$B$5)</f>
        <v/>
      </c>
      <c r="P1218" s="32" t="str">
        <f aca="false">IF(E1218="","",EOMONTH(E1218,Parameter!$B$4))</f>
        <v/>
      </c>
      <c r="Q1218" s="33" t="str">
        <f aca="false">IF(OR(E1218="",L1218&lt;&gt;""),"",P1218-Parameter!$B$9)</f>
        <v/>
      </c>
      <c r="R1218" s="34" t="str">
        <f aca="false">IF(OR(G1218="",G1218=0,H1218=""),"",H1218/G1218)</f>
        <v/>
      </c>
      <c r="S1218" s="35" t="str">
        <f aca="false">IF(C1218="","",IFERROR(INDEX('Validasi Vendor'!$J$5:$J$505,MATCH(C1218,'Validasi Vendor'!$C$5:$C$505,0)),"Belum terdaftar"))</f>
        <v/>
      </c>
      <c r="T1218" s="35" t="str">
        <f aca="false">IF(E1218="","",IF(L1218&lt;&gt;"",IF(EOMONTH(L1218,0)&gt;P1218,"Dikreditkan lewat batas: periksa","Sudah dikreditkan"),IF(S1218&lt;&gt;"Boleh diproses","Titik 1: periksa status vendor",IF(OR(I1218&lt;&gt;"Cocok",J1218&lt;&gt;"Valid"),"Titik 3: faktur bermasalah",IF(K1218="Ya","Titik 2: periksa pembebanan biaya",IF(Q1218&lt;0,"Titik 2: lewat batas kredit",IF(Q1218&lt;=Parameter!$B$6,"Titik 2: segera kreditkan","Siap dikreditkan")))))))</f>
        <v/>
      </c>
    </row>
    <row r="1219" customFormat="false" ht="15" hidden="false" customHeight="false" outlineLevel="0" collapsed="false">
      <c r="A1219" s="27"/>
      <c r="B1219" s="27"/>
      <c r="C1219" s="28"/>
      <c r="D1219" s="28"/>
      <c r="E1219" s="29"/>
      <c r="F1219" s="27"/>
      <c r="G1219" s="30"/>
      <c r="H1219" s="30"/>
      <c r="I1219" s="27"/>
      <c r="J1219" s="27"/>
      <c r="K1219" s="27"/>
      <c r="L1219" s="29"/>
      <c r="M1219" s="27"/>
      <c r="N1219" s="31" t="str">
        <f aca="false">IF(E1219="","",EOMONTH(E1219,0))</f>
        <v/>
      </c>
      <c r="O1219" s="32" t="str">
        <f aca="false">IF(E1219="","",EOMONTH(E1219,0)+Parameter!$B$5)</f>
        <v/>
      </c>
      <c r="P1219" s="32" t="str">
        <f aca="false">IF(E1219="","",EOMONTH(E1219,Parameter!$B$4))</f>
        <v/>
      </c>
      <c r="Q1219" s="33" t="str">
        <f aca="false">IF(OR(E1219="",L1219&lt;&gt;""),"",P1219-Parameter!$B$9)</f>
        <v/>
      </c>
      <c r="R1219" s="34" t="str">
        <f aca="false">IF(OR(G1219="",G1219=0,H1219=""),"",H1219/G1219)</f>
        <v/>
      </c>
      <c r="S1219" s="35" t="str">
        <f aca="false">IF(C1219="","",IFERROR(INDEX('Validasi Vendor'!$J$5:$J$505,MATCH(C1219,'Validasi Vendor'!$C$5:$C$505,0)),"Belum terdaftar"))</f>
        <v/>
      </c>
      <c r="T1219" s="35" t="str">
        <f aca="false">IF(E1219="","",IF(L1219&lt;&gt;"",IF(EOMONTH(L1219,0)&gt;P1219,"Dikreditkan lewat batas: periksa","Sudah dikreditkan"),IF(S1219&lt;&gt;"Boleh diproses","Titik 1: periksa status vendor",IF(OR(I1219&lt;&gt;"Cocok",J1219&lt;&gt;"Valid"),"Titik 3: faktur bermasalah",IF(K1219="Ya","Titik 2: periksa pembebanan biaya",IF(Q1219&lt;0,"Titik 2: lewat batas kredit",IF(Q1219&lt;=Parameter!$B$6,"Titik 2: segera kreditkan","Siap dikreditkan")))))))</f>
        <v/>
      </c>
    </row>
    <row r="1220" customFormat="false" ht="15" hidden="false" customHeight="false" outlineLevel="0" collapsed="false">
      <c r="A1220" s="27"/>
      <c r="B1220" s="27"/>
      <c r="C1220" s="28"/>
      <c r="D1220" s="28"/>
      <c r="E1220" s="29"/>
      <c r="F1220" s="27"/>
      <c r="G1220" s="30"/>
      <c r="H1220" s="30"/>
      <c r="I1220" s="27"/>
      <c r="J1220" s="27"/>
      <c r="K1220" s="27"/>
      <c r="L1220" s="29"/>
      <c r="M1220" s="27"/>
      <c r="N1220" s="31" t="str">
        <f aca="false">IF(E1220="","",EOMONTH(E1220,0))</f>
        <v/>
      </c>
      <c r="O1220" s="32" t="str">
        <f aca="false">IF(E1220="","",EOMONTH(E1220,0)+Parameter!$B$5)</f>
        <v/>
      </c>
      <c r="P1220" s="32" t="str">
        <f aca="false">IF(E1220="","",EOMONTH(E1220,Parameter!$B$4))</f>
        <v/>
      </c>
      <c r="Q1220" s="33" t="str">
        <f aca="false">IF(OR(E1220="",L1220&lt;&gt;""),"",P1220-Parameter!$B$9)</f>
        <v/>
      </c>
      <c r="R1220" s="34" t="str">
        <f aca="false">IF(OR(G1220="",G1220=0,H1220=""),"",H1220/G1220)</f>
        <v/>
      </c>
      <c r="S1220" s="35" t="str">
        <f aca="false">IF(C1220="","",IFERROR(INDEX('Validasi Vendor'!$J$5:$J$505,MATCH(C1220,'Validasi Vendor'!$C$5:$C$505,0)),"Belum terdaftar"))</f>
        <v/>
      </c>
      <c r="T1220" s="35" t="str">
        <f aca="false">IF(E1220="","",IF(L1220&lt;&gt;"",IF(EOMONTH(L1220,0)&gt;P1220,"Dikreditkan lewat batas: periksa","Sudah dikreditkan"),IF(S1220&lt;&gt;"Boleh diproses","Titik 1: periksa status vendor",IF(OR(I1220&lt;&gt;"Cocok",J1220&lt;&gt;"Valid"),"Titik 3: faktur bermasalah",IF(K1220="Ya","Titik 2: periksa pembebanan biaya",IF(Q1220&lt;0,"Titik 2: lewat batas kredit",IF(Q1220&lt;=Parameter!$B$6,"Titik 2: segera kreditkan","Siap dikreditkan")))))))</f>
        <v/>
      </c>
    </row>
    <row r="1221" customFormat="false" ht="15" hidden="false" customHeight="false" outlineLevel="0" collapsed="false">
      <c r="A1221" s="27"/>
      <c r="B1221" s="27"/>
      <c r="C1221" s="28"/>
      <c r="D1221" s="28"/>
      <c r="E1221" s="29"/>
      <c r="F1221" s="27"/>
      <c r="G1221" s="30"/>
      <c r="H1221" s="30"/>
      <c r="I1221" s="27"/>
      <c r="J1221" s="27"/>
      <c r="K1221" s="27"/>
      <c r="L1221" s="29"/>
      <c r="M1221" s="27"/>
      <c r="N1221" s="31" t="str">
        <f aca="false">IF(E1221="","",EOMONTH(E1221,0))</f>
        <v/>
      </c>
      <c r="O1221" s="32" t="str">
        <f aca="false">IF(E1221="","",EOMONTH(E1221,0)+Parameter!$B$5)</f>
        <v/>
      </c>
      <c r="P1221" s="32" t="str">
        <f aca="false">IF(E1221="","",EOMONTH(E1221,Parameter!$B$4))</f>
        <v/>
      </c>
      <c r="Q1221" s="33" t="str">
        <f aca="false">IF(OR(E1221="",L1221&lt;&gt;""),"",P1221-Parameter!$B$9)</f>
        <v/>
      </c>
      <c r="R1221" s="34" t="str">
        <f aca="false">IF(OR(G1221="",G1221=0,H1221=""),"",H1221/G1221)</f>
        <v/>
      </c>
      <c r="S1221" s="35" t="str">
        <f aca="false">IF(C1221="","",IFERROR(INDEX('Validasi Vendor'!$J$5:$J$505,MATCH(C1221,'Validasi Vendor'!$C$5:$C$505,0)),"Belum terdaftar"))</f>
        <v/>
      </c>
      <c r="T1221" s="35" t="str">
        <f aca="false">IF(E1221="","",IF(L1221&lt;&gt;"",IF(EOMONTH(L1221,0)&gt;P1221,"Dikreditkan lewat batas: periksa","Sudah dikreditkan"),IF(S1221&lt;&gt;"Boleh diproses","Titik 1: periksa status vendor",IF(OR(I1221&lt;&gt;"Cocok",J1221&lt;&gt;"Valid"),"Titik 3: faktur bermasalah",IF(K1221="Ya","Titik 2: periksa pembebanan biaya",IF(Q1221&lt;0,"Titik 2: lewat batas kredit",IF(Q1221&lt;=Parameter!$B$6,"Titik 2: segera kreditkan","Siap dikreditkan")))))))</f>
        <v/>
      </c>
    </row>
    <row r="1222" customFormat="false" ht="15" hidden="false" customHeight="false" outlineLevel="0" collapsed="false">
      <c r="A1222" s="27"/>
      <c r="B1222" s="27"/>
      <c r="C1222" s="28"/>
      <c r="D1222" s="28"/>
      <c r="E1222" s="29"/>
      <c r="F1222" s="27"/>
      <c r="G1222" s="30"/>
      <c r="H1222" s="30"/>
      <c r="I1222" s="27"/>
      <c r="J1222" s="27"/>
      <c r="K1222" s="27"/>
      <c r="L1222" s="29"/>
      <c r="M1222" s="27"/>
      <c r="N1222" s="31" t="str">
        <f aca="false">IF(E1222="","",EOMONTH(E1222,0))</f>
        <v/>
      </c>
      <c r="O1222" s="32" t="str">
        <f aca="false">IF(E1222="","",EOMONTH(E1222,0)+Parameter!$B$5)</f>
        <v/>
      </c>
      <c r="P1222" s="32" t="str">
        <f aca="false">IF(E1222="","",EOMONTH(E1222,Parameter!$B$4))</f>
        <v/>
      </c>
      <c r="Q1222" s="33" t="str">
        <f aca="false">IF(OR(E1222="",L1222&lt;&gt;""),"",P1222-Parameter!$B$9)</f>
        <v/>
      </c>
      <c r="R1222" s="34" t="str">
        <f aca="false">IF(OR(G1222="",G1222=0,H1222=""),"",H1222/G1222)</f>
        <v/>
      </c>
      <c r="S1222" s="35" t="str">
        <f aca="false">IF(C1222="","",IFERROR(INDEX('Validasi Vendor'!$J$5:$J$505,MATCH(C1222,'Validasi Vendor'!$C$5:$C$505,0)),"Belum terdaftar"))</f>
        <v/>
      </c>
      <c r="T1222" s="35" t="str">
        <f aca="false">IF(E1222="","",IF(L1222&lt;&gt;"",IF(EOMONTH(L1222,0)&gt;P1222,"Dikreditkan lewat batas: periksa","Sudah dikreditkan"),IF(S1222&lt;&gt;"Boleh diproses","Titik 1: periksa status vendor",IF(OR(I1222&lt;&gt;"Cocok",J1222&lt;&gt;"Valid"),"Titik 3: faktur bermasalah",IF(K1222="Ya","Titik 2: periksa pembebanan biaya",IF(Q1222&lt;0,"Titik 2: lewat batas kredit",IF(Q1222&lt;=Parameter!$B$6,"Titik 2: segera kreditkan","Siap dikreditkan")))))))</f>
        <v/>
      </c>
    </row>
    <row r="1223" customFormat="false" ht="15" hidden="false" customHeight="false" outlineLevel="0" collapsed="false">
      <c r="A1223" s="27"/>
      <c r="B1223" s="27"/>
      <c r="C1223" s="28"/>
      <c r="D1223" s="28"/>
      <c r="E1223" s="29"/>
      <c r="F1223" s="27"/>
      <c r="G1223" s="30"/>
      <c r="H1223" s="30"/>
      <c r="I1223" s="27"/>
      <c r="J1223" s="27"/>
      <c r="K1223" s="27"/>
      <c r="L1223" s="29"/>
      <c r="M1223" s="27"/>
      <c r="N1223" s="31" t="str">
        <f aca="false">IF(E1223="","",EOMONTH(E1223,0))</f>
        <v/>
      </c>
      <c r="O1223" s="32" t="str">
        <f aca="false">IF(E1223="","",EOMONTH(E1223,0)+Parameter!$B$5)</f>
        <v/>
      </c>
      <c r="P1223" s="32" t="str">
        <f aca="false">IF(E1223="","",EOMONTH(E1223,Parameter!$B$4))</f>
        <v/>
      </c>
      <c r="Q1223" s="33" t="str">
        <f aca="false">IF(OR(E1223="",L1223&lt;&gt;""),"",P1223-Parameter!$B$9)</f>
        <v/>
      </c>
      <c r="R1223" s="34" t="str">
        <f aca="false">IF(OR(G1223="",G1223=0,H1223=""),"",H1223/G1223)</f>
        <v/>
      </c>
      <c r="S1223" s="35" t="str">
        <f aca="false">IF(C1223="","",IFERROR(INDEX('Validasi Vendor'!$J$5:$J$505,MATCH(C1223,'Validasi Vendor'!$C$5:$C$505,0)),"Belum terdaftar"))</f>
        <v/>
      </c>
      <c r="T1223" s="35" t="str">
        <f aca="false">IF(E1223="","",IF(L1223&lt;&gt;"",IF(EOMONTH(L1223,0)&gt;P1223,"Dikreditkan lewat batas: periksa","Sudah dikreditkan"),IF(S1223&lt;&gt;"Boleh diproses","Titik 1: periksa status vendor",IF(OR(I1223&lt;&gt;"Cocok",J1223&lt;&gt;"Valid"),"Titik 3: faktur bermasalah",IF(K1223="Ya","Titik 2: periksa pembebanan biaya",IF(Q1223&lt;0,"Titik 2: lewat batas kredit",IF(Q1223&lt;=Parameter!$B$6,"Titik 2: segera kreditkan","Siap dikreditkan")))))))</f>
        <v/>
      </c>
    </row>
    <row r="1224" customFormat="false" ht="15" hidden="false" customHeight="false" outlineLevel="0" collapsed="false">
      <c r="A1224" s="27"/>
      <c r="B1224" s="27"/>
      <c r="C1224" s="28"/>
      <c r="D1224" s="28"/>
      <c r="E1224" s="29"/>
      <c r="F1224" s="27"/>
      <c r="G1224" s="30"/>
      <c r="H1224" s="30"/>
      <c r="I1224" s="27"/>
      <c r="J1224" s="27"/>
      <c r="K1224" s="27"/>
      <c r="L1224" s="29"/>
      <c r="M1224" s="27"/>
      <c r="N1224" s="31" t="str">
        <f aca="false">IF(E1224="","",EOMONTH(E1224,0))</f>
        <v/>
      </c>
      <c r="O1224" s="32" t="str">
        <f aca="false">IF(E1224="","",EOMONTH(E1224,0)+Parameter!$B$5)</f>
        <v/>
      </c>
      <c r="P1224" s="32" t="str">
        <f aca="false">IF(E1224="","",EOMONTH(E1224,Parameter!$B$4))</f>
        <v/>
      </c>
      <c r="Q1224" s="33" t="str">
        <f aca="false">IF(OR(E1224="",L1224&lt;&gt;""),"",P1224-Parameter!$B$9)</f>
        <v/>
      </c>
      <c r="R1224" s="34" t="str">
        <f aca="false">IF(OR(G1224="",G1224=0,H1224=""),"",H1224/G1224)</f>
        <v/>
      </c>
      <c r="S1224" s="35" t="str">
        <f aca="false">IF(C1224="","",IFERROR(INDEX('Validasi Vendor'!$J$5:$J$505,MATCH(C1224,'Validasi Vendor'!$C$5:$C$505,0)),"Belum terdaftar"))</f>
        <v/>
      </c>
      <c r="T1224" s="35" t="str">
        <f aca="false">IF(E1224="","",IF(L1224&lt;&gt;"",IF(EOMONTH(L1224,0)&gt;P1224,"Dikreditkan lewat batas: periksa","Sudah dikreditkan"),IF(S1224&lt;&gt;"Boleh diproses","Titik 1: periksa status vendor",IF(OR(I1224&lt;&gt;"Cocok",J1224&lt;&gt;"Valid"),"Titik 3: faktur bermasalah",IF(K1224="Ya","Titik 2: periksa pembebanan biaya",IF(Q1224&lt;0,"Titik 2: lewat batas kredit",IF(Q1224&lt;=Parameter!$B$6,"Titik 2: segera kreditkan","Siap dikreditkan")))))))</f>
        <v/>
      </c>
    </row>
    <row r="1225" customFormat="false" ht="15" hidden="false" customHeight="false" outlineLevel="0" collapsed="false">
      <c r="A1225" s="27"/>
      <c r="B1225" s="27"/>
      <c r="C1225" s="28"/>
      <c r="D1225" s="28"/>
      <c r="E1225" s="29"/>
      <c r="F1225" s="27"/>
      <c r="G1225" s="30"/>
      <c r="H1225" s="30"/>
      <c r="I1225" s="27"/>
      <c r="J1225" s="27"/>
      <c r="K1225" s="27"/>
      <c r="L1225" s="29"/>
      <c r="M1225" s="27"/>
      <c r="N1225" s="31" t="str">
        <f aca="false">IF(E1225="","",EOMONTH(E1225,0))</f>
        <v/>
      </c>
      <c r="O1225" s="32" t="str">
        <f aca="false">IF(E1225="","",EOMONTH(E1225,0)+Parameter!$B$5)</f>
        <v/>
      </c>
      <c r="P1225" s="32" t="str">
        <f aca="false">IF(E1225="","",EOMONTH(E1225,Parameter!$B$4))</f>
        <v/>
      </c>
      <c r="Q1225" s="33" t="str">
        <f aca="false">IF(OR(E1225="",L1225&lt;&gt;""),"",P1225-Parameter!$B$9)</f>
        <v/>
      </c>
      <c r="R1225" s="34" t="str">
        <f aca="false">IF(OR(G1225="",G1225=0,H1225=""),"",H1225/G1225)</f>
        <v/>
      </c>
      <c r="S1225" s="35" t="str">
        <f aca="false">IF(C1225="","",IFERROR(INDEX('Validasi Vendor'!$J$5:$J$505,MATCH(C1225,'Validasi Vendor'!$C$5:$C$505,0)),"Belum terdaftar"))</f>
        <v/>
      </c>
      <c r="T1225" s="35" t="str">
        <f aca="false">IF(E1225="","",IF(L1225&lt;&gt;"",IF(EOMONTH(L1225,0)&gt;P1225,"Dikreditkan lewat batas: periksa","Sudah dikreditkan"),IF(S1225&lt;&gt;"Boleh diproses","Titik 1: periksa status vendor",IF(OR(I1225&lt;&gt;"Cocok",J1225&lt;&gt;"Valid"),"Titik 3: faktur bermasalah",IF(K1225="Ya","Titik 2: periksa pembebanan biaya",IF(Q1225&lt;0,"Titik 2: lewat batas kredit",IF(Q1225&lt;=Parameter!$B$6,"Titik 2: segera kreditkan","Siap dikreditkan")))))))</f>
        <v/>
      </c>
    </row>
    <row r="1226" customFormat="false" ht="15" hidden="false" customHeight="false" outlineLevel="0" collapsed="false">
      <c r="A1226" s="27"/>
      <c r="B1226" s="27"/>
      <c r="C1226" s="28"/>
      <c r="D1226" s="28"/>
      <c r="E1226" s="29"/>
      <c r="F1226" s="27"/>
      <c r="G1226" s="30"/>
      <c r="H1226" s="30"/>
      <c r="I1226" s="27"/>
      <c r="J1226" s="27"/>
      <c r="K1226" s="27"/>
      <c r="L1226" s="29"/>
      <c r="M1226" s="27"/>
      <c r="N1226" s="31" t="str">
        <f aca="false">IF(E1226="","",EOMONTH(E1226,0))</f>
        <v/>
      </c>
      <c r="O1226" s="32" t="str">
        <f aca="false">IF(E1226="","",EOMONTH(E1226,0)+Parameter!$B$5)</f>
        <v/>
      </c>
      <c r="P1226" s="32" t="str">
        <f aca="false">IF(E1226="","",EOMONTH(E1226,Parameter!$B$4))</f>
        <v/>
      </c>
      <c r="Q1226" s="33" t="str">
        <f aca="false">IF(OR(E1226="",L1226&lt;&gt;""),"",P1226-Parameter!$B$9)</f>
        <v/>
      </c>
      <c r="R1226" s="34" t="str">
        <f aca="false">IF(OR(G1226="",G1226=0,H1226=""),"",H1226/G1226)</f>
        <v/>
      </c>
      <c r="S1226" s="35" t="str">
        <f aca="false">IF(C1226="","",IFERROR(INDEX('Validasi Vendor'!$J$5:$J$505,MATCH(C1226,'Validasi Vendor'!$C$5:$C$505,0)),"Belum terdaftar"))</f>
        <v/>
      </c>
      <c r="T1226" s="35" t="str">
        <f aca="false">IF(E1226="","",IF(L1226&lt;&gt;"",IF(EOMONTH(L1226,0)&gt;P1226,"Dikreditkan lewat batas: periksa","Sudah dikreditkan"),IF(S1226&lt;&gt;"Boleh diproses","Titik 1: periksa status vendor",IF(OR(I1226&lt;&gt;"Cocok",J1226&lt;&gt;"Valid"),"Titik 3: faktur bermasalah",IF(K1226="Ya","Titik 2: periksa pembebanan biaya",IF(Q1226&lt;0,"Titik 2: lewat batas kredit",IF(Q1226&lt;=Parameter!$B$6,"Titik 2: segera kreditkan","Siap dikreditkan")))))))</f>
        <v/>
      </c>
    </row>
    <row r="1227" customFormat="false" ht="15" hidden="false" customHeight="false" outlineLevel="0" collapsed="false">
      <c r="A1227" s="27"/>
      <c r="B1227" s="27"/>
      <c r="C1227" s="28"/>
      <c r="D1227" s="28"/>
      <c r="E1227" s="29"/>
      <c r="F1227" s="27"/>
      <c r="G1227" s="30"/>
      <c r="H1227" s="30"/>
      <c r="I1227" s="27"/>
      <c r="J1227" s="27"/>
      <c r="K1227" s="27"/>
      <c r="L1227" s="29"/>
      <c r="M1227" s="27"/>
      <c r="N1227" s="31" t="str">
        <f aca="false">IF(E1227="","",EOMONTH(E1227,0))</f>
        <v/>
      </c>
      <c r="O1227" s="32" t="str">
        <f aca="false">IF(E1227="","",EOMONTH(E1227,0)+Parameter!$B$5)</f>
        <v/>
      </c>
      <c r="P1227" s="32" t="str">
        <f aca="false">IF(E1227="","",EOMONTH(E1227,Parameter!$B$4))</f>
        <v/>
      </c>
      <c r="Q1227" s="33" t="str">
        <f aca="false">IF(OR(E1227="",L1227&lt;&gt;""),"",P1227-Parameter!$B$9)</f>
        <v/>
      </c>
      <c r="R1227" s="34" t="str">
        <f aca="false">IF(OR(G1227="",G1227=0,H1227=""),"",H1227/G1227)</f>
        <v/>
      </c>
      <c r="S1227" s="35" t="str">
        <f aca="false">IF(C1227="","",IFERROR(INDEX('Validasi Vendor'!$J$5:$J$505,MATCH(C1227,'Validasi Vendor'!$C$5:$C$505,0)),"Belum terdaftar"))</f>
        <v/>
      </c>
      <c r="T1227" s="35" t="str">
        <f aca="false">IF(E1227="","",IF(L1227&lt;&gt;"",IF(EOMONTH(L1227,0)&gt;P1227,"Dikreditkan lewat batas: periksa","Sudah dikreditkan"),IF(S1227&lt;&gt;"Boleh diproses","Titik 1: periksa status vendor",IF(OR(I1227&lt;&gt;"Cocok",J1227&lt;&gt;"Valid"),"Titik 3: faktur bermasalah",IF(K1227="Ya","Titik 2: periksa pembebanan biaya",IF(Q1227&lt;0,"Titik 2: lewat batas kredit",IF(Q1227&lt;=Parameter!$B$6,"Titik 2: segera kreditkan","Siap dikreditkan")))))))</f>
        <v/>
      </c>
    </row>
    <row r="1228" customFormat="false" ht="15" hidden="false" customHeight="false" outlineLevel="0" collapsed="false">
      <c r="A1228" s="27"/>
      <c r="B1228" s="27"/>
      <c r="C1228" s="28"/>
      <c r="D1228" s="28"/>
      <c r="E1228" s="29"/>
      <c r="F1228" s="27"/>
      <c r="G1228" s="30"/>
      <c r="H1228" s="30"/>
      <c r="I1228" s="27"/>
      <c r="J1228" s="27"/>
      <c r="K1228" s="27"/>
      <c r="L1228" s="29"/>
      <c r="M1228" s="27"/>
      <c r="N1228" s="31" t="str">
        <f aca="false">IF(E1228="","",EOMONTH(E1228,0))</f>
        <v/>
      </c>
      <c r="O1228" s="32" t="str">
        <f aca="false">IF(E1228="","",EOMONTH(E1228,0)+Parameter!$B$5)</f>
        <v/>
      </c>
      <c r="P1228" s="32" t="str">
        <f aca="false">IF(E1228="","",EOMONTH(E1228,Parameter!$B$4))</f>
        <v/>
      </c>
      <c r="Q1228" s="33" t="str">
        <f aca="false">IF(OR(E1228="",L1228&lt;&gt;""),"",P1228-Parameter!$B$9)</f>
        <v/>
      </c>
      <c r="R1228" s="34" t="str">
        <f aca="false">IF(OR(G1228="",G1228=0,H1228=""),"",H1228/G1228)</f>
        <v/>
      </c>
      <c r="S1228" s="35" t="str">
        <f aca="false">IF(C1228="","",IFERROR(INDEX('Validasi Vendor'!$J$5:$J$505,MATCH(C1228,'Validasi Vendor'!$C$5:$C$505,0)),"Belum terdaftar"))</f>
        <v/>
      </c>
      <c r="T1228" s="35" t="str">
        <f aca="false">IF(E1228="","",IF(L1228&lt;&gt;"",IF(EOMONTH(L1228,0)&gt;P1228,"Dikreditkan lewat batas: periksa","Sudah dikreditkan"),IF(S1228&lt;&gt;"Boleh diproses","Titik 1: periksa status vendor",IF(OR(I1228&lt;&gt;"Cocok",J1228&lt;&gt;"Valid"),"Titik 3: faktur bermasalah",IF(K1228="Ya","Titik 2: periksa pembebanan biaya",IF(Q1228&lt;0,"Titik 2: lewat batas kredit",IF(Q1228&lt;=Parameter!$B$6,"Titik 2: segera kreditkan","Siap dikreditkan")))))))</f>
        <v/>
      </c>
    </row>
    <row r="1229" customFormat="false" ht="15" hidden="false" customHeight="false" outlineLevel="0" collapsed="false">
      <c r="A1229" s="27"/>
      <c r="B1229" s="27"/>
      <c r="C1229" s="28"/>
      <c r="D1229" s="28"/>
      <c r="E1229" s="29"/>
      <c r="F1229" s="27"/>
      <c r="G1229" s="30"/>
      <c r="H1229" s="30"/>
      <c r="I1229" s="27"/>
      <c r="J1229" s="27"/>
      <c r="K1229" s="27"/>
      <c r="L1229" s="29"/>
      <c r="M1229" s="27"/>
      <c r="N1229" s="31" t="str">
        <f aca="false">IF(E1229="","",EOMONTH(E1229,0))</f>
        <v/>
      </c>
      <c r="O1229" s="32" t="str">
        <f aca="false">IF(E1229="","",EOMONTH(E1229,0)+Parameter!$B$5)</f>
        <v/>
      </c>
      <c r="P1229" s="32" t="str">
        <f aca="false">IF(E1229="","",EOMONTH(E1229,Parameter!$B$4))</f>
        <v/>
      </c>
      <c r="Q1229" s="33" t="str">
        <f aca="false">IF(OR(E1229="",L1229&lt;&gt;""),"",P1229-Parameter!$B$9)</f>
        <v/>
      </c>
      <c r="R1229" s="34" t="str">
        <f aca="false">IF(OR(G1229="",G1229=0,H1229=""),"",H1229/G1229)</f>
        <v/>
      </c>
      <c r="S1229" s="35" t="str">
        <f aca="false">IF(C1229="","",IFERROR(INDEX('Validasi Vendor'!$J$5:$J$505,MATCH(C1229,'Validasi Vendor'!$C$5:$C$505,0)),"Belum terdaftar"))</f>
        <v/>
      </c>
      <c r="T1229" s="35" t="str">
        <f aca="false">IF(E1229="","",IF(L1229&lt;&gt;"",IF(EOMONTH(L1229,0)&gt;P1229,"Dikreditkan lewat batas: periksa","Sudah dikreditkan"),IF(S1229&lt;&gt;"Boleh diproses","Titik 1: periksa status vendor",IF(OR(I1229&lt;&gt;"Cocok",J1229&lt;&gt;"Valid"),"Titik 3: faktur bermasalah",IF(K1229="Ya","Titik 2: periksa pembebanan biaya",IF(Q1229&lt;0,"Titik 2: lewat batas kredit",IF(Q1229&lt;=Parameter!$B$6,"Titik 2: segera kreditkan","Siap dikreditkan")))))))</f>
        <v/>
      </c>
    </row>
    <row r="1230" customFormat="false" ht="15" hidden="false" customHeight="false" outlineLevel="0" collapsed="false">
      <c r="A1230" s="27"/>
      <c r="B1230" s="27"/>
      <c r="C1230" s="28"/>
      <c r="D1230" s="28"/>
      <c r="E1230" s="29"/>
      <c r="F1230" s="27"/>
      <c r="G1230" s="30"/>
      <c r="H1230" s="30"/>
      <c r="I1230" s="27"/>
      <c r="J1230" s="27"/>
      <c r="K1230" s="27"/>
      <c r="L1230" s="29"/>
      <c r="M1230" s="27"/>
      <c r="N1230" s="31" t="str">
        <f aca="false">IF(E1230="","",EOMONTH(E1230,0))</f>
        <v/>
      </c>
      <c r="O1230" s="32" t="str">
        <f aca="false">IF(E1230="","",EOMONTH(E1230,0)+Parameter!$B$5)</f>
        <v/>
      </c>
      <c r="P1230" s="32" t="str">
        <f aca="false">IF(E1230="","",EOMONTH(E1230,Parameter!$B$4))</f>
        <v/>
      </c>
      <c r="Q1230" s="33" t="str">
        <f aca="false">IF(OR(E1230="",L1230&lt;&gt;""),"",P1230-Parameter!$B$9)</f>
        <v/>
      </c>
      <c r="R1230" s="34" t="str">
        <f aca="false">IF(OR(G1230="",G1230=0,H1230=""),"",H1230/G1230)</f>
        <v/>
      </c>
      <c r="S1230" s="35" t="str">
        <f aca="false">IF(C1230="","",IFERROR(INDEX('Validasi Vendor'!$J$5:$J$505,MATCH(C1230,'Validasi Vendor'!$C$5:$C$505,0)),"Belum terdaftar"))</f>
        <v/>
      </c>
      <c r="T1230" s="35" t="str">
        <f aca="false">IF(E1230="","",IF(L1230&lt;&gt;"",IF(EOMONTH(L1230,0)&gt;P1230,"Dikreditkan lewat batas: periksa","Sudah dikreditkan"),IF(S1230&lt;&gt;"Boleh diproses","Titik 1: periksa status vendor",IF(OR(I1230&lt;&gt;"Cocok",J1230&lt;&gt;"Valid"),"Titik 3: faktur bermasalah",IF(K1230="Ya","Titik 2: periksa pembebanan biaya",IF(Q1230&lt;0,"Titik 2: lewat batas kredit",IF(Q1230&lt;=Parameter!$B$6,"Titik 2: segera kreditkan","Siap dikreditkan")))))))</f>
        <v/>
      </c>
    </row>
    <row r="1231" customFormat="false" ht="15" hidden="false" customHeight="false" outlineLevel="0" collapsed="false">
      <c r="A1231" s="27"/>
      <c r="B1231" s="27"/>
      <c r="C1231" s="28"/>
      <c r="D1231" s="28"/>
      <c r="E1231" s="29"/>
      <c r="F1231" s="27"/>
      <c r="G1231" s="30"/>
      <c r="H1231" s="30"/>
      <c r="I1231" s="27"/>
      <c r="J1231" s="27"/>
      <c r="K1231" s="27"/>
      <c r="L1231" s="29"/>
      <c r="M1231" s="27"/>
      <c r="N1231" s="31" t="str">
        <f aca="false">IF(E1231="","",EOMONTH(E1231,0))</f>
        <v/>
      </c>
      <c r="O1231" s="32" t="str">
        <f aca="false">IF(E1231="","",EOMONTH(E1231,0)+Parameter!$B$5)</f>
        <v/>
      </c>
      <c r="P1231" s="32" t="str">
        <f aca="false">IF(E1231="","",EOMONTH(E1231,Parameter!$B$4))</f>
        <v/>
      </c>
      <c r="Q1231" s="33" t="str">
        <f aca="false">IF(OR(E1231="",L1231&lt;&gt;""),"",P1231-Parameter!$B$9)</f>
        <v/>
      </c>
      <c r="R1231" s="34" t="str">
        <f aca="false">IF(OR(G1231="",G1231=0,H1231=""),"",H1231/G1231)</f>
        <v/>
      </c>
      <c r="S1231" s="35" t="str">
        <f aca="false">IF(C1231="","",IFERROR(INDEX('Validasi Vendor'!$J$5:$J$505,MATCH(C1231,'Validasi Vendor'!$C$5:$C$505,0)),"Belum terdaftar"))</f>
        <v/>
      </c>
      <c r="T1231" s="35" t="str">
        <f aca="false">IF(E1231="","",IF(L1231&lt;&gt;"",IF(EOMONTH(L1231,0)&gt;P1231,"Dikreditkan lewat batas: periksa","Sudah dikreditkan"),IF(S1231&lt;&gt;"Boleh diproses","Titik 1: periksa status vendor",IF(OR(I1231&lt;&gt;"Cocok",J1231&lt;&gt;"Valid"),"Titik 3: faktur bermasalah",IF(K1231="Ya","Titik 2: periksa pembebanan biaya",IF(Q1231&lt;0,"Titik 2: lewat batas kredit",IF(Q1231&lt;=Parameter!$B$6,"Titik 2: segera kreditkan","Siap dikreditkan")))))))</f>
        <v/>
      </c>
    </row>
    <row r="1232" customFormat="false" ht="15" hidden="false" customHeight="false" outlineLevel="0" collapsed="false">
      <c r="A1232" s="27"/>
      <c r="B1232" s="27"/>
      <c r="C1232" s="28"/>
      <c r="D1232" s="28"/>
      <c r="E1232" s="29"/>
      <c r="F1232" s="27"/>
      <c r="G1232" s="30"/>
      <c r="H1232" s="30"/>
      <c r="I1232" s="27"/>
      <c r="J1232" s="27"/>
      <c r="K1232" s="27"/>
      <c r="L1232" s="29"/>
      <c r="M1232" s="27"/>
      <c r="N1232" s="31" t="str">
        <f aca="false">IF(E1232="","",EOMONTH(E1232,0))</f>
        <v/>
      </c>
      <c r="O1232" s="32" t="str">
        <f aca="false">IF(E1232="","",EOMONTH(E1232,0)+Parameter!$B$5)</f>
        <v/>
      </c>
      <c r="P1232" s="32" t="str">
        <f aca="false">IF(E1232="","",EOMONTH(E1232,Parameter!$B$4))</f>
        <v/>
      </c>
      <c r="Q1232" s="33" t="str">
        <f aca="false">IF(OR(E1232="",L1232&lt;&gt;""),"",P1232-Parameter!$B$9)</f>
        <v/>
      </c>
      <c r="R1232" s="34" t="str">
        <f aca="false">IF(OR(G1232="",G1232=0,H1232=""),"",H1232/G1232)</f>
        <v/>
      </c>
      <c r="S1232" s="35" t="str">
        <f aca="false">IF(C1232="","",IFERROR(INDEX('Validasi Vendor'!$J$5:$J$505,MATCH(C1232,'Validasi Vendor'!$C$5:$C$505,0)),"Belum terdaftar"))</f>
        <v/>
      </c>
      <c r="T1232" s="35" t="str">
        <f aca="false">IF(E1232="","",IF(L1232&lt;&gt;"",IF(EOMONTH(L1232,0)&gt;P1232,"Dikreditkan lewat batas: periksa","Sudah dikreditkan"),IF(S1232&lt;&gt;"Boleh diproses","Titik 1: periksa status vendor",IF(OR(I1232&lt;&gt;"Cocok",J1232&lt;&gt;"Valid"),"Titik 3: faktur bermasalah",IF(K1232="Ya","Titik 2: periksa pembebanan biaya",IF(Q1232&lt;0,"Titik 2: lewat batas kredit",IF(Q1232&lt;=Parameter!$B$6,"Titik 2: segera kreditkan","Siap dikreditkan")))))))</f>
        <v/>
      </c>
    </row>
    <row r="1233" customFormat="false" ht="15" hidden="false" customHeight="false" outlineLevel="0" collapsed="false">
      <c r="A1233" s="27"/>
      <c r="B1233" s="27"/>
      <c r="C1233" s="28"/>
      <c r="D1233" s="28"/>
      <c r="E1233" s="29"/>
      <c r="F1233" s="27"/>
      <c r="G1233" s="30"/>
      <c r="H1233" s="30"/>
      <c r="I1233" s="27"/>
      <c r="J1233" s="27"/>
      <c r="K1233" s="27"/>
      <c r="L1233" s="29"/>
      <c r="M1233" s="27"/>
      <c r="N1233" s="31" t="str">
        <f aca="false">IF(E1233="","",EOMONTH(E1233,0))</f>
        <v/>
      </c>
      <c r="O1233" s="32" t="str">
        <f aca="false">IF(E1233="","",EOMONTH(E1233,0)+Parameter!$B$5)</f>
        <v/>
      </c>
      <c r="P1233" s="32" t="str">
        <f aca="false">IF(E1233="","",EOMONTH(E1233,Parameter!$B$4))</f>
        <v/>
      </c>
      <c r="Q1233" s="33" t="str">
        <f aca="false">IF(OR(E1233="",L1233&lt;&gt;""),"",P1233-Parameter!$B$9)</f>
        <v/>
      </c>
      <c r="R1233" s="34" t="str">
        <f aca="false">IF(OR(G1233="",G1233=0,H1233=""),"",H1233/G1233)</f>
        <v/>
      </c>
      <c r="S1233" s="35" t="str">
        <f aca="false">IF(C1233="","",IFERROR(INDEX('Validasi Vendor'!$J$5:$J$505,MATCH(C1233,'Validasi Vendor'!$C$5:$C$505,0)),"Belum terdaftar"))</f>
        <v/>
      </c>
      <c r="T1233" s="35" t="str">
        <f aca="false">IF(E1233="","",IF(L1233&lt;&gt;"",IF(EOMONTH(L1233,0)&gt;P1233,"Dikreditkan lewat batas: periksa","Sudah dikreditkan"),IF(S1233&lt;&gt;"Boleh diproses","Titik 1: periksa status vendor",IF(OR(I1233&lt;&gt;"Cocok",J1233&lt;&gt;"Valid"),"Titik 3: faktur bermasalah",IF(K1233="Ya","Titik 2: periksa pembebanan biaya",IF(Q1233&lt;0,"Titik 2: lewat batas kredit",IF(Q1233&lt;=Parameter!$B$6,"Titik 2: segera kreditkan","Siap dikreditkan")))))))</f>
        <v/>
      </c>
    </row>
    <row r="1234" customFormat="false" ht="15" hidden="false" customHeight="false" outlineLevel="0" collapsed="false">
      <c r="A1234" s="27"/>
      <c r="B1234" s="27"/>
      <c r="C1234" s="28"/>
      <c r="D1234" s="28"/>
      <c r="E1234" s="29"/>
      <c r="F1234" s="27"/>
      <c r="G1234" s="30"/>
      <c r="H1234" s="30"/>
      <c r="I1234" s="27"/>
      <c r="J1234" s="27"/>
      <c r="K1234" s="27"/>
      <c r="L1234" s="29"/>
      <c r="M1234" s="27"/>
      <c r="N1234" s="31" t="str">
        <f aca="false">IF(E1234="","",EOMONTH(E1234,0))</f>
        <v/>
      </c>
      <c r="O1234" s="32" t="str">
        <f aca="false">IF(E1234="","",EOMONTH(E1234,0)+Parameter!$B$5)</f>
        <v/>
      </c>
      <c r="P1234" s="32" t="str">
        <f aca="false">IF(E1234="","",EOMONTH(E1234,Parameter!$B$4))</f>
        <v/>
      </c>
      <c r="Q1234" s="33" t="str">
        <f aca="false">IF(OR(E1234="",L1234&lt;&gt;""),"",P1234-Parameter!$B$9)</f>
        <v/>
      </c>
      <c r="R1234" s="34" t="str">
        <f aca="false">IF(OR(G1234="",G1234=0,H1234=""),"",H1234/G1234)</f>
        <v/>
      </c>
      <c r="S1234" s="35" t="str">
        <f aca="false">IF(C1234="","",IFERROR(INDEX('Validasi Vendor'!$J$5:$J$505,MATCH(C1234,'Validasi Vendor'!$C$5:$C$505,0)),"Belum terdaftar"))</f>
        <v/>
      </c>
      <c r="T1234" s="35" t="str">
        <f aca="false">IF(E1234="","",IF(L1234&lt;&gt;"",IF(EOMONTH(L1234,0)&gt;P1234,"Dikreditkan lewat batas: periksa","Sudah dikreditkan"),IF(S1234&lt;&gt;"Boleh diproses","Titik 1: periksa status vendor",IF(OR(I1234&lt;&gt;"Cocok",J1234&lt;&gt;"Valid"),"Titik 3: faktur bermasalah",IF(K1234="Ya","Titik 2: periksa pembebanan biaya",IF(Q1234&lt;0,"Titik 2: lewat batas kredit",IF(Q1234&lt;=Parameter!$B$6,"Titik 2: segera kreditkan","Siap dikreditkan")))))))</f>
        <v/>
      </c>
    </row>
    <row r="1235" customFormat="false" ht="15" hidden="false" customHeight="false" outlineLevel="0" collapsed="false">
      <c r="A1235" s="27"/>
      <c r="B1235" s="27"/>
      <c r="C1235" s="28"/>
      <c r="D1235" s="28"/>
      <c r="E1235" s="29"/>
      <c r="F1235" s="27"/>
      <c r="G1235" s="30"/>
      <c r="H1235" s="30"/>
      <c r="I1235" s="27"/>
      <c r="J1235" s="27"/>
      <c r="K1235" s="27"/>
      <c r="L1235" s="29"/>
      <c r="M1235" s="27"/>
      <c r="N1235" s="31" t="str">
        <f aca="false">IF(E1235="","",EOMONTH(E1235,0))</f>
        <v/>
      </c>
      <c r="O1235" s="32" t="str">
        <f aca="false">IF(E1235="","",EOMONTH(E1235,0)+Parameter!$B$5)</f>
        <v/>
      </c>
      <c r="P1235" s="32" t="str">
        <f aca="false">IF(E1235="","",EOMONTH(E1235,Parameter!$B$4))</f>
        <v/>
      </c>
      <c r="Q1235" s="33" t="str">
        <f aca="false">IF(OR(E1235="",L1235&lt;&gt;""),"",P1235-Parameter!$B$9)</f>
        <v/>
      </c>
      <c r="R1235" s="34" t="str">
        <f aca="false">IF(OR(G1235="",G1235=0,H1235=""),"",H1235/G1235)</f>
        <v/>
      </c>
      <c r="S1235" s="35" t="str">
        <f aca="false">IF(C1235="","",IFERROR(INDEX('Validasi Vendor'!$J$5:$J$505,MATCH(C1235,'Validasi Vendor'!$C$5:$C$505,0)),"Belum terdaftar"))</f>
        <v/>
      </c>
      <c r="T1235" s="35" t="str">
        <f aca="false">IF(E1235="","",IF(L1235&lt;&gt;"",IF(EOMONTH(L1235,0)&gt;P1235,"Dikreditkan lewat batas: periksa","Sudah dikreditkan"),IF(S1235&lt;&gt;"Boleh diproses","Titik 1: periksa status vendor",IF(OR(I1235&lt;&gt;"Cocok",J1235&lt;&gt;"Valid"),"Titik 3: faktur bermasalah",IF(K1235="Ya","Titik 2: periksa pembebanan biaya",IF(Q1235&lt;0,"Titik 2: lewat batas kredit",IF(Q1235&lt;=Parameter!$B$6,"Titik 2: segera kreditkan","Siap dikreditkan")))))))</f>
        <v/>
      </c>
    </row>
    <row r="1236" customFormat="false" ht="15" hidden="false" customHeight="false" outlineLevel="0" collapsed="false">
      <c r="A1236" s="27"/>
      <c r="B1236" s="27"/>
      <c r="C1236" s="28"/>
      <c r="D1236" s="28"/>
      <c r="E1236" s="29"/>
      <c r="F1236" s="27"/>
      <c r="G1236" s="30"/>
      <c r="H1236" s="30"/>
      <c r="I1236" s="27"/>
      <c r="J1236" s="27"/>
      <c r="K1236" s="27"/>
      <c r="L1236" s="29"/>
      <c r="M1236" s="27"/>
      <c r="N1236" s="31" t="str">
        <f aca="false">IF(E1236="","",EOMONTH(E1236,0))</f>
        <v/>
      </c>
      <c r="O1236" s="32" t="str">
        <f aca="false">IF(E1236="","",EOMONTH(E1236,0)+Parameter!$B$5)</f>
        <v/>
      </c>
      <c r="P1236" s="32" t="str">
        <f aca="false">IF(E1236="","",EOMONTH(E1236,Parameter!$B$4))</f>
        <v/>
      </c>
      <c r="Q1236" s="33" t="str">
        <f aca="false">IF(OR(E1236="",L1236&lt;&gt;""),"",P1236-Parameter!$B$9)</f>
        <v/>
      </c>
      <c r="R1236" s="34" t="str">
        <f aca="false">IF(OR(G1236="",G1236=0,H1236=""),"",H1236/G1236)</f>
        <v/>
      </c>
      <c r="S1236" s="35" t="str">
        <f aca="false">IF(C1236="","",IFERROR(INDEX('Validasi Vendor'!$J$5:$J$505,MATCH(C1236,'Validasi Vendor'!$C$5:$C$505,0)),"Belum terdaftar"))</f>
        <v/>
      </c>
      <c r="T1236" s="35" t="str">
        <f aca="false">IF(E1236="","",IF(L1236&lt;&gt;"",IF(EOMONTH(L1236,0)&gt;P1236,"Dikreditkan lewat batas: periksa","Sudah dikreditkan"),IF(S1236&lt;&gt;"Boleh diproses","Titik 1: periksa status vendor",IF(OR(I1236&lt;&gt;"Cocok",J1236&lt;&gt;"Valid"),"Titik 3: faktur bermasalah",IF(K1236="Ya","Titik 2: periksa pembebanan biaya",IF(Q1236&lt;0,"Titik 2: lewat batas kredit",IF(Q1236&lt;=Parameter!$B$6,"Titik 2: segera kreditkan","Siap dikreditkan")))))))</f>
        <v/>
      </c>
    </row>
    <row r="1237" customFormat="false" ht="15" hidden="false" customHeight="false" outlineLevel="0" collapsed="false">
      <c r="A1237" s="27"/>
      <c r="B1237" s="27"/>
      <c r="C1237" s="28"/>
      <c r="D1237" s="28"/>
      <c r="E1237" s="29"/>
      <c r="F1237" s="27"/>
      <c r="G1237" s="30"/>
      <c r="H1237" s="30"/>
      <c r="I1237" s="27"/>
      <c r="J1237" s="27"/>
      <c r="K1237" s="27"/>
      <c r="L1237" s="29"/>
      <c r="M1237" s="27"/>
      <c r="N1237" s="31" t="str">
        <f aca="false">IF(E1237="","",EOMONTH(E1237,0))</f>
        <v/>
      </c>
      <c r="O1237" s="32" t="str">
        <f aca="false">IF(E1237="","",EOMONTH(E1237,0)+Parameter!$B$5)</f>
        <v/>
      </c>
      <c r="P1237" s="32" t="str">
        <f aca="false">IF(E1237="","",EOMONTH(E1237,Parameter!$B$4))</f>
        <v/>
      </c>
      <c r="Q1237" s="33" t="str">
        <f aca="false">IF(OR(E1237="",L1237&lt;&gt;""),"",P1237-Parameter!$B$9)</f>
        <v/>
      </c>
      <c r="R1237" s="34" t="str">
        <f aca="false">IF(OR(G1237="",G1237=0,H1237=""),"",H1237/G1237)</f>
        <v/>
      </c>
      <c r="S1237" s="35" t="str">
        <f aca="false">IF(C1237="","",IFERROR(INDEX('Validasi Vendor'!$J$5:$J$505,MATCH(C1237,'Validasi Vendor'!$C$5:$C$505,0)),"Belum terdaftar"))</f>
        <v/>
      </c>
      <c r="T1237" s="35" t="str">
        <f aca="false">IF(E1237="","",IF(L1237&lt;&gt;"",IF(EOMONTH(L1237,0)&gt;P1237,"Dikreditkan lewat batas: periksa","Sudah dikreditkan"),IF(S1237&lt;&gt;"Boleh diproses","Titik 1: periksa status vendor",IF(OR(I1237&lt;&gt;"Cocok",J1237&lt;&gt;"Valid"),"Titik 3: faktur bermasalah",IF(K1237="Ya","Titik 2: periksa pembebanan biaya",IF(Q1237&lt;0,"Titik 2: lewat batas kredit",IF(Q1237&lt;=Parameter!$B$6,"Titik 2: segera kreditkan","Siap dikreditkan")))))))</f>
        <v/>
      </c>
    </row>
    <row r="1238" customFormat="false" ht="15" hidden="false" customHeight="false" outlineLevel="0" collapsed="false">
      <c r="A1238" s="27"/>
      <c r="B1238" s="27"/>
      <c r="C1238" s="28"/>
      <c r="D1238" s="28"/>
      <c r="E1238" s="29"/>
      <c r="F1238" s="27"/>
      <c r="G1238" s="30"/>
      <c r="H1238" s="30"/>
      <c r="I1238" s="27"/>
      <c r="J1238" s="27"/>
      <c r="K1238" s="27"/>
      <c r="L1238" s="29"/>
      <c r="M1238" s="27"/>
      <c r="N1238" s="31" t="str">
        <f aca="false">IF(E1238="","",EOMONTH(E1238,0))</f>
        <v/>
      </c>
      <c r="O1238" s="32" t="str">
        <f aca="false">IF(E1238="","",EOMONTH(E1238,0)+Parameter!$B$5)</f>
        <v/>
      </c>
      <c r="P1238" s="32" t="str">
        <f aca="false">IF(E1238="","",EOMONTH(E1238,Parameter!$B$4))</f>
        <v/>
      </c>
      <c r="Q1238" s="33" t="str">
        <f aca="false">IF(OR(E1238="",L1238&lt;&gt;""),"",P1238-Parameter!$B$9)</f>
        <v/>
      </c>
      <c r="R1238" s="34" t="str">
        <f aca="false">IF(OR(G1238="",G1238=0,H1238=""),"",H1238/G1238)</f>
        <v/>
      </c>
      <c r="S1238" s="35" t="str">
        <f aca="false">IF(C1238="","",IFERROR(INDEX('Validasi Vendor'!$J$5:$J$505,MATCH(C1238,'Validasi Vendor'!$C$5:$C$505,0)),"Belum terdaftar"))</f>
        <v/>
      </c>
      <c r="T1238" s="35" t="str">
        <f aca="false">IF(E1238="","",IF(L1238&lt;&gt;"",IF(EOMONTH(L1238,0)&gt;P1238,"Dikreditkan lewat batas: periksa","Sudah dikreditkan"),IF(S1238&lt;&gt;"Boleh diproses","Titik 1: periksa status vendor",IF(OR(I1238&lt;&gt;"Cocok",J1238&lt;&gt;"Valid"),"Titik 3: faktur bermasalah",IF(K1238="Ya","Titik 2: periksa pembebanan biaya",IF(Q1238&lt;0,"Titik 2: lewat batas kredit",IF(Q1238&lt;=Parameter!$B$6,"Titik 2: segera kreditkan","Siap dikreditkan")))))))</f>
        <v/>
      </c>
    </row>
    <row r="1239" customFormat="false" ht="15" hidden="false" customHeight="false" outlineLevel="0" collapsed="false">
      <c r="A1239" s="27"/>
      <c r="B1239" s="27"/>
      <c r="C1239" s="28"/>
      <c r="D1239" s="28"/>
      <c r="E1239" s="29"/>
      <c r="F1239" s="27"/>
      <c r="G1239" s="30"/>
      <c r="H1239" s="30"/>
      <c r="I1239" s="27"/>
      <c r="J1239" s="27"/>
      <c r="K1239" s="27"/>
      <c r="L1239" s="29"/>
      <c r="M1239" s="27"/>
      <c r="N1239" s="31" t="str">
        <f aca="false">IF(E1239="","",EOMONTH(E1239,0))</f>
        <v/>
      </c>
      <c r="O1239" s="32" t="str">
        <f aca="false">IF(E1239="","",EOMONTH(E1239,0)+Parameter!$B$5)</f>
        <v/>
      </c>
      <c r="P1239" s="32" t="str">
        <f aca="false">IF(E1239="","",EOMONTH(E1239,Parameter!$B$4))</f>
        <v/>
      </c>
      <c r="Q1239" s="33" t="str">
        <f aca="false">IF(OR(E1239="",L1239&lt;&gt;""),"",P1239-Parameter!$B$9)</f>
        <v/>
      </c>
      <c r="R1239" s="34" t="str">
        <f aca="false">IF(OR(G1239="",G1239=0,H1239=""),"",H1239/G1239)</f>
        <v/>
      </c>
      <c r="S1239" s="35" t="str">
        <f aca="false">IF(C1239="","",IFERROR(INDEX('Validasi Vendor'!$J$5:$J$505,MATCH(C1239,'Validasi Vendor'!$C$5:$C$505,0)),"Belum terdaftar"))</f>
        <v/>
      </c>
      <c r="T1239" s="35" t="str">
        <f aca="false">IF(E1239="","",IF(L1239&lt;&gt;"",IF(EOMONTH(L1239,0)&gt;P1239,"Dikreditkan lewat batas: periksa","Sudah dikreditkan"),IF(S1239&lt;&gt;"Boleh diproses","Titik 1: periksa status vendor",IF(OR(I1239&lt;&gt;"Cocok",J1239&lt;&gt;"Valid"),"Titik 3: faktur bermasalah",IF(K1239="Ya","Titik 2: periksa pembebanan biaya",IF(Q1239&lt;0,"Titik 2: lewat batas kredit",IF(Q1239&lt;=Parameter!$B$6,"Titik 2: segera kreditkan","Siap dikreditkan")))))))</f>
        <v/>
      </c>
    </row>
    <row r="1240" customFormat="false" ht="15" hidden="false" customHeight="false" outlineLevel="0" collapsed="false">
      <c r="A1240" s="27"/>
      <c r="B1240" s="27"/>
      <c r="C1240" s="28"/>
      <c r="D1240" s="28"/>
      <c r="E1240" s="29"/>
      <c r="F1240" s="27"/>
      <c r="G1240" s="30"/>
      <c r="H1240" s="30"/>
      <c r="I1240" s="27"/>
      <c r="J1240" s="27"/>
      <c r="K1240" s="27"/>
      <c r="L1240" s="29"/>
      <c r="M1240" s="27"/>
      <c r="N1240" s="31" t="str">
        <f aca="false">IF(E1240="","",EOMONTH(E1240,0))</f>
        <v/>
      </c>
      <c r="O1240" s="32" t="str">
        <f aca="false">IF(E1240="","",EOMONTH(E1240,0)+Parameter!$B$5)</f>
        <v/>
      </c>
      <c r="P1240" s="32" t="str">
        <f aca="false">IF(E1240="","",EOMONTH(E1240,Parameter!$B$4))</f>
        <v/>
      </c>
      <c r="Q1240" s="33" t="str">
        <f aca="false">IF(OR(E1240="",L1240&lt;&gt;""),"",P1240-Parameter!$B$9)</f>
        <v/>
      </c>
      <c r="R1240" s="34" t="str">
        <f aca="false">IF(OR(G1240="",G1240=0,H1240=""),"",H1240/G1240)</f>
        <v/>
      </c>
      <c r="S1240" s="35" t="str">
        <f aca="false">IF(C1240="","",IFERROR(INDEX('Validasi Vendor'!$J$5:$J$505,MATCH(C1240,'Validasi Vendor'!$C$5:$C$505,0)),"Belum terdaftar"))</f>
        <v/>
      </c>
      <c r="T1240" s="35" t="str">
        <f aca="false">IF(E1240="","",IF(L1240&lt;&gt;"",IF(EOMONTH(L1240,0)&gt;P1240,"Dikreditkan lewat batas: periksa","Sudah dikreditkan"),IF(S1240&lt;&gt;"Boleh diproses","Titik 1: periksa status vendor",IF(OR(I1240&lt;&gt;"Cocok",J1240&lt;&gt;"Valid"),"Titik 3: faktur bermasalah",IF(K1240="Ya","Titik 2: periksa pembebanan biaya",IF(Q1240&lt;0,"Titik 2: lewat batas kredit",IF(Q1240&lt;=Parameter!$B$6,"Titik 2: segera kreditkan","Siap dikreditkan")))))))</f>
        <v/>
      </c>
    </row>
    <row r="1241" customFormat="false" ht="15" hidden="false" customHeight="false" outlineLevel="0" collapsed="false">
      <c r="A1241" s="27"/>
      <c r="B1241" s="27"/>
      <c r="C1241" s="28"/>
      <c r="D1241" s="28"/>
      <c r="E1241" s="29"/>
      <c r="F1241" s="27"/>
      <c r="G1241" s="30"/>
      <c r="H1241" s="30"/>
      <c r="I1241" s="27"/>
      <c r="J1241" s="27"/>
      <c r="K1241" s="27"/>
      <c r="L1241" s="29"/>
      <c r="M1241" s="27"/>
      <c r="N1241" s="31" t="str">
        <f aca="false">IF(E1241="","",EOMONTH(E1241,0))</f>
        <v/>
      </c>
      <c r="O1241" s="32" t="str">
        <f aca="false">IF(E1241="","",EOMONTH(E1241,0)+Parameter!$B$5)</f>
        <v/>
      </c>
      <c r="P1241" s="32" t="str">
        <f aca="false">IF(E1241="","",EOMONTH(E1241,Parameter!$B$4))</f>
        <v/>
      </c>
      <c r="Q1241" s="33" t="str">
        <f aca="false">IF(OR(E1241="",L1241&lt;&gt;""),"",P1241-Parameter!$B$9)</f>
        <v/>
      </c>
      <c r="R1241" s="34" t="str">
        <f aca="false">IF(OR(G1241="",G1241=0,H1241=""),"",H1241/G1241)</f>
        <v/>
      </c>
      <c r="S1241" s="35" t="str">
        <f aca="false">IF(C1241="","",IFERROR(INDEX('Validasi Vendor'!$J$5:$J$505,MATCH(C1241,'Validasi Vendor'!$C$5:$C$505,0)),"Belum terdaftar"))</f>
        <v/>
      </c>
      <c r="T1241" s="35" t="str">
        <f aca="false">IF(E1241="","",IF(L1241&lt;&gt;"",IF(EOMONTH(L1241,0)&gt;P1241,"Dikreditkan lewat batas: periksa","Sudah dikreditkan"),IF(S1241&lt;&gt;"Boleh diproses","Titik 1: periksa status vendor",IF(OR(I1241&lt;&gt;"Cocok",J1241&lt;&gt;"Valid"),"Titik 3: faktur bermasalah",IF(K1241="Ya","Titik 2: periksa pembebanan biaya",IF(Q1241&lt;0,"Titik 2: lewat batas kredit",IF(Q1241&lt;=Parameter!$B$6,"Titik 2: segera kreditkan","Siap dikreditkan")))))))</f>
        <v/>
      </c>
    </row>
    <row r="1242" customFormat="false" ht="15" hidden="false" customHeight="false" outlineLevel="0" collapsed="false">
      <c r="A1242" s="27"/>
      <c r="B1242" s="27"/>
      <c r="C1242" s="28"/>
      <c r="D1242" s="28"/>
      <c r="E1242" s="29"/>
      <c r="F1242" s="27"/>
      <c r="G1242" s="30"/>
      <c r="H1242" s="30"/>
      <c r="I1242" s="27"/>
      <c r="J1242" s="27"/>
      <c r="K1242" s="27"/>
      <c r="L1242" s="29"/>
      <c r="M1242" s="27"/>
      <c r="N1242" s="31" t="str">
        <f aca="false">IF(E1242="","",EOMONTH(E1242,0))</f>
        <v/>
      </c>
      <c r="O1242" s="32" t="str">
        <f aca="false">IF(E1242="","",EOMONTH(E1242,0)+Parameter!$B$5)</f>
        <v/>
      </c>
      <c r="P1242" s="32" t="str">
        <f aca="false">IF(E1242="","",EOMONTH(E1242,Parameter!$B$4))</f>
        <v/>
      </c>
      <c r="Q1242" s="33" t="str">
        <f aca="false">IF(OR(E1242="",L1242&lt;&gt;""),"",P1242-Parameter!$B$9)</f>
        <v/>
      </c>
      <c r="R1242" s="34" t="str">
        <f aca="false">IF(OR(G1242="",G1242=0,H1242=""),"",H1242/G1242)</f>
        <v/>
      </c>
      <c r="S1242" s="35" t="str">
        <f aca="false">IF(C1242="","",IFERROR(INDEX('Validasi Vendor'!$J$5:$J$505,MATCH(C1242,'Validasi Vendor'!$C$5:$C$505,0)),"Belum terdaftar"))</f>
        <v/>
      </c>
      <c r="T1242" s="35" t="str">
        <f aca="false">IF(E1242="","",IF(L1242&lt;&gt;"",IF(EOMONTH(L1242,0)&gt;P1242,"Dikreditkan lewat batas: periksa","Sudah dikreditkan"),IF(S1242&lt;&gt;"Boleh diproses","Titik 1: periksa status vendor",IF(OR(I1242&lt;&gt;"Cocok",J1242&lt;&gt;"Valid"),"Titik 3: faktur bermasalah",IF(K1242="Ya","Titik 2: periksa pembebanan biaya",IF(Q1242&lt;0,"Titik 2: lewat batas kredit",IF(Q1242&lt;=Parameter!$B$6,"Titik 2: segera kreditkan","Siap dikreditkan")))))))</f>
        <v/>
      </c>
    </row>
    <row r="1243" customFormat="false" ht="15" hidden="false" customHeight="false" outlineLevel="0" collapsed="false">
      <c r="A1243" s="27"/>
      <c r="B1243" s="27"/>
      <c r="C1243" s="28"/>
      <c r="D1243" s="28"/>
      <c r="E1243" s="29"/>
      <c r="F1243" s="27"/>
      <c r="G1243" s="30"/>
      <c r="H1243" s="30"/>
      <c r="I1243" s="27"/>
      <c r="J1243" s="27"/>
      <c r="K1243" s="27"/>
      <c r="L1243" s="29"/>
      <c r="M1243" s="27"/>
      <c r="N1243" s="31" t="str">
        <f aca="false">IF(E1243="","",EOMONTH(E1243,0))</f>
        <v/>
      </c>
      <c r="O1243" s="32" t="str">
        <f aca="false">IF(E1243="","",EOMONTH(E1243,0)+Parameter!$B$5)</f>
        <v/>
      </c>
      <c r="P1243" s="32" t="str">
        <f aca="false">IF(E1243="","",EOMONTH(E1243,Parameter!$B$4))</f>
        <v/>
      </c>
      <c r="Q1243" s="33" t="str">
        <f aca="false">IF(OR(E1243="",L1243&lt;&gt;""),"",P1243-Parameter!$B$9)</f>
        <v/>
      </c>
      <c r="R1243" s="34" t="str">
        <f aca="false">IF(OR(G1243="",G1243=0,H1243=""),"",H1243/G1243)</f>
        <v/>
      </c>
      <c r="S1243" s="35" t="str">
        <f aca="false">IF(C1243="","",IFERROR(INDEX('Validasi Vendor'!$J$5:$J$505,MATCH(C1243,'Validasi Vendor'!$C$5:$C$505,0)),"Belum terdaftar"))</f>
        <v/>
      </c>
      <c r="T1243" s="35" t="str">
        <f aca="false">IF(E1243="","",IF(L1243&lt;&gt;"",IF(EOMONTH(L1243,0)&gt;P1243,"Dikreditkan lewat batas: periksa","Sudah dikreditkan"),IF(S1243&lt;&gt;"Boleh diproses","Titik 1: periksa status vendor",IF(OR(I1243&lt;&gt;"Cocok",J1243&lt;&gt;"Valid"),"Titik 3: faktur bermasalah",IF(K1243="Ya","Titik 2: periksa pembebanan biaya",IF(Q1243&lt;0,"Titik 2: lewat batas kredit",IF(Q1243&lt;=Parameter!$B$6,"Titik 2: segera kreditkan","Siap dikreditkan")))))))</f>
        <v/>
      </c>
    </row>
    <row r="1244" customFormat="false" ht="15" hidden="false" customHeight="false" outlineLevel="0" collapsed="false">
      <c r="A1244" s="27"/>
      <c r="B1244" s="27"/>
      <c r="C1244" s="28"/>
      <c r="D1244" s="28"/>
      <c r="E1244" s="29"/>
      <c r="F1244" s="27"/>
      <c r="G1244" s="30"/>
      <c r="H1244" s="30"/>
      <c r="I1244" s="27"/>
      <c r="J1244" s="27"/>
      <c r="K1244" s="27"/>
      <c r="L1244" s="29"/>
      <c r="M1244" s="27"/>
      <c r="N1244" s="31" t="str">
        <f aca="false">IF(E1244="","",EOMONTH(E1244,0))</f>
        <v/>
      </c>
      <c r="O1244" s="32" t="str">
        <f aca="false">IF(E1244="","",EOMONTH(E1244,0)+Parameter!$B$5)</f>
        <v/>
      </c>
      <c r="P1244" s="32" t="str">
        <f aca="false">IF(E1244="","",EOMONTH(E1244,Parameter!$B$4))</f>
        <v/>
      </c>
      <c r="Q1244" s="33" t="str">
        <f aca="false">IF(OR(E1244="",L1244&lt;&gt;""),"",P1244-Parameter!$B$9)</f>
        <v/>
      </c>
      <c r="R1244" s="34" t="str">
        <f aca="false">IF(OR(G1244="",G1244=0,H1244=""),"",H1244/G1244)</f>
        <v/>
      </c>
      <c r="S1244" s="35" t="str">
        <f aca="false">IF(C1244="","",IFERROR(INDEX('Validasi Vendor'!$J$5:$J$505,MATCH(C1244,'Validasi Vendor'!$C$5:$C$505,0)),"Belum terdaftar"))</f>
        <v/>
      </c>
      <c r="T1244" s="35" t="str">
        <f aca="false">IF(E1244="","",IF(L1244&lt;&gt;"",IF(EOMONTH(L1244,0)&gt;P1244,"Dikreditkan lewat batas: periksa","Sudah dikreditkan"),IF(S1244&lt;&gt;"Boleh diproses","Titik 1: periksa status vendor",IF(OR(I1244&lt;&gt;"Cocok",J1244&lt;&gt;"Valid"),"Titik 3: faktur bermasalah",IF(K1244="Ya","Titik 2: periksa pembebanan biaya",IF(Q1244&lt;0,"Titik 2: lewat batas kredit",IF(Q1244&lt;=Parameter!$B$6,"Titik 2: segera kreditkan","Siap dikreditkan")))))))</f>
        <v/>
      </c>
    </row>
    <row r="1245" customFormat="false" ht="15" hidden="false" customHeight="false" outlineLevel="0" collapsed="false">
      <c r="A1245" s="27"/>
      <c r="B1245" s="27"/>
      <c r="C1245" s="28"/>
      <c r="D1245" s="28"/>
      <c r="E1245" s="29"/>
      <c r="F1245" s="27"/>
      <c r="G1245" s="30"/>
      <c r="H1245" s="30"/>
      <c r="I1245" s="27"/>
      <c r="J1245" s="27"/>
      <c r="K1245" s="27"/>
      <c r="L1245" s="29"/>
      <c r="M1245" s="27"/>
      <c r="N1245" s="31" t="str">
        <f aca="false">IF(E1245="","",EOMONTH(E1245,0))</f>
        <v/>
      </c>
      <c r="O1245" s="32" t="str">
        <f aca="false">IF(E1245="","",EOMONTH(E1245,0)+Parameter!$B$5)</f>
        <v/>
      </c>
      <c r="P1245" s="32" t="str">
        <f aca="false">IF(E1245="","",EOMONTH(E1245,Parameter!$B$4))</f>
        <v/>
      </c>
      <c r="Q1245" s="33" t="str">
        <f aca="false">IF(OR(E1245="",L1245&lt;&gt;""),"",P1245-Parameter!$B$9)</f>
        <v/>
      </c>
      <c r="R1245" s="34" t="str">
        <f aca="false">IF(OR(G1245="",G1245=0,H1245=""),"",H1245/G1245)</f>
        <v/>
      </c>
      <c r="S1245" s="35" t="str">
        <f aca="false">IF(C1245="","",IFERROR(INDEX('Validasi Vendor'!$J$5:$J$505,MATCH(C1245,'Validasi Vendor'!$C$5:$C$505,0)),"Belum terdaftar"))</f>
        <v/>
      </c>
      <c r="T1245" s="35" t="str">
        <f aca="false">IF(E1245="","",IF(L1245&lt;&gt;"",IF(EOMONTH(L1245,0)&gt;P1245,"Dikreditkan lewat batas: periksa","Sudah dikreditkan"),IF(S1245&lt;&gt;"Boleh diproses","Titik 1: periksa status vendor",IF(OR(I1245&lt;&gt;"Cocok",J1245&lt;&gt;"Valid"),"Titik 3: faktur bermasalah",IF(K1245="Ya","Titik 2: periksa pembebanan biaya",IF(Q1245&lt;0,"Titik 2: lewat batas kredit",IF(Q1245&lt;=Parameter!$B$6,"Titik 2: segera kreditkan","Siap dikreditkan")))))))</f>
        <v/>
      </c>
    </row>
    <row r="1246" customFormat="false" ht="15" hidden="false" customHeight="false" outlineLevel="0" collapsed="false">
      <c r="A1246" s="27"/>
      <c r="B1246" s="27"/>
      <c r="C1246" s="28"/>
      <c r="D1246" s="28"/>
      <c r="E1246" s="29"/>
      <c r="F1246" s="27"/>
      <c r="G1246" s="30"/>
      <c r="H1246" s="30"/>
      <c r="I1246" s="27"/>
      <c r="J1246" s="27"/>
      <c r="K1246" s="27"/>
      <c r="L1246" s="29"/>
      <c r="M1246" s="27"/>
      <c r="N1246" s="31" t="str">
        <f aca="false">IF(E1246="","",EOMONTH(E1246,0))</f>
        <v/>
      </c>
      <c r="O1246" s="32" t="str">
        <f aca="false">IF(E1246="","",EOMONTH(E1246,0)+Parameter!$B$5)</f>
        <v/>
      </c>
      <c r="P1246" s="32" t="str">
        <f aca="false">IF(E1246="","",EOMONTH(E1246,Parameter!$B$4))</f>
        <v/>
      </c>
      <c r="Q1246" s="33" t="str">
        <f aca="false">IF(OR(E1246="",L1246&lt;&gt;""),"",P1246-Parameter!$B$9)</f>
        <v/>
      </c>
      <c r="R1246" s="34" t="str">
        <f aca="false">IF(OR(G1246="",G1246=0,H1246=""),"",H1246/G1246)</f>
        <v/>
      </c>
      <c r="S1246" s="35" t="str">
        <f aca="false">IF(C1246="","",IFERROR(INDEX('Validasi Vendor'!$J$5:$J$505,MATCH(C1246,'Validasi Vendor'!$C$5:$C$505,0)),"Belum terdaftar"))</f>
        <v/>
      </c>
      <c r="T1246" s="35" t="str">
        <f aca="false">IF(E1246="","",IF(L1246&lt;&gt;"",IF(EOMONTH(L1246,0)&gt;P1246,"Dikreditkan lewat batas: periksa","Sudah dikreditkan"),IF(S1246&lt;&gt;"Boleh diproses","Titik 1: periksa status vendor",IF(OR(I1246&lt;&gt;"Cocok",J1246&lt;&gt;"Valid"),"Titik 3: faktur bermasalah",IF(K1246="Ya","Titik 2: periksa pembebanan biaya",IF(Q1246&lt;0,"Titik 2: lewat batas kredit",IF(Q1246&lt;=Parameter!$B$6,"Titik 2: segera kreditkan","Siap dikreditkan")))))))</f>
        <v/>
      </c>
    </row>
    <row r="1247" customFormat="false" ht="15" hidden="false" customHeight="false" outlineLevel="0" collapsed="false">
      <c r="A1247" s="27"/>
      <c r="B1247" s="27"/>
      <c r="C1247" s="28"/>
      <c r="D1247" s="28"/>
      <c r="E1247" s="29"/>
      <c r="F1247" s="27"/>
      <c r="G1247" s="30"/>
      <c r="H1247" s="30"/>
      <c r="I1247" s="27"/>
      <c r="J1247" s="27"/>
      <c r="K1247" s="27"/>
      <c r="L1247" s="29"/>
      <c r="M1247" s="27"/>
      <c r="N1247" s="31" t="str">
        <f aca="false">IF(E1247="","",EOMONTH(E1247,0))</f>
        <v/>
      </c>
      <c r="O1247" s="32" t="str">
        <f aca="false">IF(E1247="","",EOMONTH(E1247,0)+Parameter!$B$5)</f>
        <v/>
      </c>
      <c r="P1247" s="32" t="str">
        <f aca="false">IF(E1247="","",EOMONTH(E1247,Parameter!$B$4))</f>
        <v/>
      </c>
      <c r="Q1247" s="33" t="str">
        <f aca="false">IF(OR(E1247="",L1247&lt;&gt;""),"",P1247-Parameter!$B$9)</f>
        <v/>
      </c>
      <c r="R1247" s="34" t="str">
        <f aca="false">IF(OR(G1247="",G1247=0,H1247=""),"",H1247/G1247)</f>
        <v/>
      </c>
      <c r="S1247" s="35" t="str">
        <f aca="false">IF(C1247="","",IFERROR(INDEX('Validasi Vendor'!$J$5:$J$505,MATCH(C1247,'Validasi Vendor'!$C$5:$C$505,0)),"Belum terdaftar"))</f>
        <v/>
      </c>
      <c r="T1247" s="35" t="str">
        <f aca="false">IF(E1247="","",IF(L1247&lt;&gt;"",IF(EOMONTH(L1247,0)&gt;P1247,"Dikreditkan lewat batas: periksa","Sudah dikreditkan"),IF(S1247&lt;&gt;"Boleh diproses","Titik 1: periksa status vendor",IF(OR(I1247&lt;&gt;"Cocok",J1247&lt;&gt;"Valid"),"Titik 3: faktur bermasalah",IF(K1247="Ya","Titik 2: periksa pembebanan biaya",IF(Q1247&lt;0,"Titik 2: lewat batas kredit",IF(Q1247&lt;=Parameter!$B$6,"Titik 2: segera kreditkan","Siap dikreditkan")))))))</f>
        <v/>
      </c>
    </row>
    <row r="1248" customFormat="false" ht="15" hidden="false" customHeight="false" outlineLevel="0" collapsed="false">
      <c r="A1248" s="27"/>
      <c r="B1248" s="27"/>
      <c r="C1248" s="28"/>
      <c r="D1248" s="28"/>
      <c r="E1248" s="29"/>
      <c r="F1248" s="27"/>
      <c r="G1248" s="30"/>
      <c r="H1248" s="30"/>
      <c r="I1248" s="27"/>
      <c r="J1248" s="27"/>
      <c r="K1248" s="27"/>
      <c r="L1248" s="29"/>
      <c r="M1248" s="27"/>
      <c r="N1248" s="31" t="str">
        <f aca="false">IF(E1248="","",EOMONTH(E1248,0))</f>
        <v/>
      </c>
      <c r="O1248" s="32" t="str">
        <f aca="false">IF(E1248="","",EOMONTH(E1248,0)+Parameter!$B$5)</f>
        <v/>
      </c>
      <c r="P1248" s="32" t="str">
        <f aca="false">IF(E1248="","",EOMONTH(E1248,Parameter!$B$4))</f>
        <v/>
      </c>
      <c r="Q1248" s="33" t="str">
        <f aca="false">IF(OR(E1248="",L1248&lt;&gt;""),"",P1248-Parameter!$B$9)</f>
        <v/>
      </c>
      <c r="R1248" s="34" t="str">
        <f aca="false">IF(OR(G1248="",G1248=0,H1248=""),"",H1248/G1248)</f>
        <v/>
      </c>
      <c r="S1248" s="35" t="str">
        <f aca="false">IF(C1248="","",IFERROR(INDEX('Validasi Vendor'!$J$5:$J$505,MATCH(C1248,'Validasi Vendor'!$C$5:$C$505,0)),"Belum terdaftar"))</f>
        <v/>
      </c>
      <c r="T1248" s="35" t="str">
        <f aca="false">IF(E1248="","",IF(L1248&lt;&gt;"",IF(EOMONTH(L1248,0)&gt;P1248,"Dikreditkan lewat batas: periksa","Sudah dikreditkan"),IF(S1248&lt;&gt;"Boleh diproses","Titik 1: periksa status vendor",IF(OR(I1248&lt;&gt;"Cocok",J1248&lt;&gt;"Valid"),"Titik 3: faktur bermasalah",IF(K1248="Ya","Titik 2: periksa pembebanan biaya",IF(Q1248&lt;0,"Titik 2: lewat batas kredit",IF(Q1248&lt;=Parameter!$B$6,"Titik 2: segera kreditkan","Siap dikreditkan")))))))</f>
        <v/>
      </c>
    </row>
    <row r="1249" customFormat="false" ht="15" hidden="false" customHeight="false" outlineLevel="0" collapsed="false">
      <c r="A1249" s="27"/>
      <c r="B1249" s="27"/>
      <c r="C1249" s="28"/>
      <c r="D1249" s="28"/>
      <c r="E1249" s="29"/>
      <c r="F1249" s="27"/>
      <c r="G1249" s="30"/>
      <c r="H1249" s="30"/>
      <c r="I1249" s="27"/>
      <c r="J1249" s="27"/>
      <c r="K1249" s="27"/>
      <c r="L1249" s="29"/>
      <c r="M1249" s="27"/>
      <c r="N1249" s="31" t="str">
        <f aca="false">IF(E1249="","",EOMONTH(E1249,0))</f>
        <v/>
      </c>
      <c r="O1249" s="32" t="str">
        <f aca="false">IF(E1249="","",EOMONTH(E1249,0)+Parameter!$B$5)</f>
        <v/>
      </c>
      <c r="P1249" s="32" t="str">
        <f aca="false">IF(E1249="","",EOMONTH(E1249,Parameter!$B$4))</f>
        <v/>
      </c>
      <c r="Q1249" s="33" t="str">
        <f aca="false">IF(OR(E1249="",L1249&lt;&gt;""),"",P1249-Parameter!$B$9)</f>
        <v/>
      </c>
      <c r="R1249" s="34" t="str">
        <f aca="false">IF(OR(G1249="",G1249=0,H1249=""),"",H1249/G1249)</f>
        <v/>
      </c>
      <c r="S1249" s="35" t="str">
        <f aca="false">IF(C1249="","",IFERROR(INDEX('Validasi Vendor'!$J$5:$J$505,MATCH(C1249,'Validasi Vendor'!$C$5:$C$505,0)),"Belum terdaftar"))</f>
        <v/>
      </c>
      <c r="T1249" s="35" t="str">
        <f aca="false">IF(E1249="","",IF(L1249&lt;&gt;"",IF(EOMONTH(L1249,0)&gt;P1249,"Dikreditkan lewat batas: periksa","Sudah dikreditkan"),IF(S1249&lt;&gt;"Boleh diproses","Titik 1: periksa status vendor",IF(OR(I1249&lt;&gt;"Cocok",J1249&lt;&gt;"Valid"),"Titik 3: faktur bermasalah",IF(K1249="Ya","Titik 2: periksa pembebanan biaya",IF(Q1249&lt;0,"Titik 2: lewat batas kredit",IF(Q1249&lt;=Parameter!$B$6,"Titik 2: segera kreditkan","Siap dikreditkan")))))))</f>
        <v/>
      </c>
    </row>
    <row r="1250" customFormat="false" ht="15" hidden="false" customHeight="false" outlineLevel="0" collapsed="false">
      <c r="A1250" s="27"/>
      <c r="B1250" s="27"/>
      <c r="C1250" s="28"/>
      <c r="D1250" s="28"/>
      <c r="E1250" s="29"/>
      <c r="F1250" s="27"/>
      <c r="G1250" s="30"/>
      <c r="H1250" s="30"/>
      <c r="I1250" s="27"/>
      <c r="J1250" s="27"/>
      <c r="K1250" s="27"/>
      <c r="L1250" s="29"/>
      <c r="M1250" s="27"/>
      <c r="N1250" s="31" t="str">
        <f aca="false">IF(E1250="","",EOMONTH(E1250,0))</f>
        <v/>
      </c>
      <c r="O1250" s="32" t="str">
        <f aca="false">IF(E1250="","",EOMONTH(E1250,0)+Parameter!$B$5)</f>
        <v/>
      </c>
      <c r="P1250" s="32" t="str">
        <f aca="false">IF(E1250="","",EOMONTH(E1250,Parameter!$B$4))</f>
        <v/>
      </c>
      <c r="Q1250" s="33" t="str">
        <f aca="false">IF(OR(E1250="",L1250&lt;&gt;""),"",P1250-Parameter!$B$9)</f>
        <v/>
      </c>
      <c r="R1250" s="34" t="str">
        <f aca="false">IF(OR(G1250="",G1250=0,H1250=""),"",H1250/G1250)</f>
        <v/>
      </c>
      <c r="S1250" s="35" t="str">
        <f aca="false">IF(C1250="","",IFERROR(INDEX('Validasi Vendor'!$J$5:$J$505,MATCH(C1250,'Validasi Vendor'!$C$5:$C$505,0)),"Belum terdaftar"))</f>
        <v/>
      </c>
      <c r="T1250" s="35" t="str">
        <f aca="false">IF(E1250="","",IF(L1250&lt;&gt;"",IF(EOMONTH(L1250,0)&gt;P1250,"Dikreditkan lewat batas: periksa","Sudah dikreditkan"),IF(S1250&lt;&gt;"Boleh diproses","Titik 1: periksa status vendor",IF(OR(I1250&lt;&gt;"Cocok",J1250&lt;&gt;"Valid"),"Titik 3: faktur bermasalah",IF(K1250="Ya","Titik 2: periksa pembebanan biaya",IF(Q1250&lt;0,"Titik 2: lewat batas kredit",IF(Q1250&lt;=Parameter!$B$6,"Titik 2: segera kreditkan","Siap dikreditkan")))))))</f>
        <v/>
      </c>
    </row>
    <row r="1251" customFormat="false" ht="15" hidden="false" customHeight="false" outlineLevel="0" collapsed="false">
      <c r="A1251" s="27"/>
      <c r="B1251" s="27"/>
      <c r="C1251" s="28"/>
      <c r="D1251" s="28"/>
      <c r="E1251" s="29"/>
      <c r="F1251" s="27"/>
      <c r="G1251" s="30"/>
      <c r="H1251" s="30"/>
      <c r="I1251" s="27"/>
      <c r="J1251" s="27"/>
      <c r="K1251" s="27"/>
      <c r="L1251" s="29"/>
      <c r="M1251" s="27"/>
      <c r="N1251" s="31" t="str">
        <f aca="false">IF(E1251="","",EOMONTH(E1251,0))</f>
        <v/>
      </c>
      <c r="O1251" s="32" t="str">
        <f aca="false">IF(E1251="","",EOMONTH(E1251,0)+Parameter!$B$5)</f>
        <v/>
      </c>
      <c r="P1251" s="32" t="str">
        <f aca="false">IF(E1251="","",EOMONTH(E1251,Parameter!$B$4))</f>
        <v/>
      </c>
      <c r="Q1251" s="33" t="str">
        <f aca="false">IF(OR(E1251="",L1251&lt;&gt;""),"",P1251-Parameter!$B$9)</f>
        <v/>
      </c>
      <c r="R1251" s="34" t="str">
        <f aca="false">IF(OR(G1251="",G1251=0,H1251=""),"",H1251/G1251)</f>
        <v/>
      </c>
      <c r="S1251" s="35" t="str">
        <f aca="false">IF(C1251="","",IFERROR(INDEX('Validasi Vendor'!$J$5:$J$505,MATCH(C1251,'Validasi Vendor'!$C$5:$C$505,0)),"Belum terdaftar"))</f>
        <v/>
      </c>
      <c r="T1251" s="35" t="str">
        <f aca="false">IF(E1251="","",IF(L1251&lt;&gt;"",IF(EOMONTH(L1251,0)&gt;P1251,"Dikreditkan lewat batas: periksa","Sudah dikreditkan"),IF(S1251&lt;&gt;"Boleh diproses","Titik 1: periksa status vendor",IF(OR(I1251&lt;&gt;"Cocok",J1251&lt;&gt;"Valid"),"Titik 3: faktur bermasalah",IF(K1251="Ya","Titik 2: periksa pembebanan biaya",IF(Q1251&lt;0,"Titik 2: lewat batas kredit",IF(Q1251&lt;=Parameter!$B$6,"Titik 2: segera kreditkan","Siap dikreditkan")))))))</f>
        <v/>
      </c>
    </row>
    <row r="1252" customFormat="false" ht="15" hidden="false" customHeight="false" outlineLevel="0" collapsed="false">
      <c r="A1252" s="27"/>
      <c r="B1252" s="27"/>
      <c r="C1252" s="28"/>
      <c r="D1252" s="28"/>
      <c r="E1252" s="29"/>
      <c r="F1252" s="27"/>
      <c r="G1252" s="30"/>
      <c r="H1252" s="30"/>
      <c r="I1252" s="27"/>
      <c r="J1252" s="27"/>
      <c r="K1252" s="27"/>
      <c r="L1252" s="29"/>
      <c r="M1252" s="27"/>
      <c r="N1252" s="31" t="str">
        <f aca="false">IF(E1252="","",EOMONTH(E1252,0))</f>
        <v/>
      </c>
      <c r="O1252" s="32" t="str">
        <f aca="false">IF(E1252="","",EOMONTH(E1252,0)+Parameter!$B$5)</f>
        <v/>
      </c>
      <c r="P1252" s="32" t="str">
        <f aca="false">IF(E1252="","",EOMONTH(E1252,Parameter!$B$4))</f>
        <v/>
      </c>
      <c r="Q1252" s="33" t="str">
        <f aca="false">IF(OR(E1252="",L1252&lt;&gt;""),"",P1252-Parameter!$B$9)</f>
        <v/>
      </c>
      <c r="R1252" s="34" t="str">
        <f aca="false">IF(OR(G1252="",G1252=0,H1252=""),"",H1252/G1252)</f>
        <v/>
      </c>
      <c r="S1252" s="35" t="str">
        <f aca="false">IF(C1252="","",IFERROR(INDEX('Validasi Vendor'!$J$5:$J$505,MATCH(C1252,'Validasi Vendor'!$C$5:$C$505,0)),"Belum terdaftar"))</f>
        <v/>
      </c>
      <c r="T1252" s="35" t="str">
        <f aca="false">IF(E1252="","",IF(L1252&lt;&gt;"",IF(EOMONTH(L1252,0)&gt;P1252,"Dikreditkan lewat batas: periksa","Sudah dikreditkan"),IF(S1252&lt;&gt;"Boleh diproses","Titik 1: periksa status vendor",IF(OR(I1252&lt;&gt;"Cocok",J1252&lt;&gt;"Valid"),"Titik 3: faktur bermasalah",IF(K1252="Ya","Titik 2: periksa pembebanan biaya",IF(Q1252&lt;0,"Titik 2: lewat batas kredit",IF(Q1252&lt;=Parameter!$B$6,"Titik 2: segera kreditkan","Siap dikreditkan")))))))</f>
        <v/>
      </c>
    </row>
    <row r="1253" customFormat="false" ht="15" hidden="false" customHeight="false" outlineLevel="0" collapsed="false">
      <c r="A1253" s="27"/>
      <c r="B1253" s="27"/>
      <c r="C1253" s="28"/>
      <c r="D1253" s="28"/>
      <c r="E1253" s="29"/>
      <c r="F1253" s="27"/>
      <c r="G1253" s="30"/>
      <c r="H1253" s="30"/>
      <c r="I1253" s="27"/>
      <c r="J1253" s="27"/>
      <c r="K1253" s="27"/>
      <c r="L1253" s="29"/>
      <c r="M1253" s="27"/>
      <c r="N1253" s="31" t="str">
        <f aca="false">IF(E1253="","",EOMONTH(E1253,0))</f>
        <v/>
      </c>
      <c r="O1253" s="32" t="str">
        <f aca="false">IF(E1253="","",EOMONTH(E1253,0)+Parameter!$B$5)</f>
        <v/>
      </c>
      <c r="P1253" s="32" t="str">
        <f aca="false">IF(E1253="","",EOMONTH(E1253,Parameter!$B$4))</f>
        <v/>
      </c>
      <c r="Q1253" s="33" t="str">
        <f aca="false">IF(OR(E1253="",L1253&lt;&gt;""),"",P1253-Parameter!$B$9)</f>
        <v/>
      </c>
      <c r="R1253" s="34" t="str">
        <f aca="false">IF(OR(G1253="",G1253=0,H1253=""),"",H1253/G1253)</f>
        <v/>
      </c>
      <c r="S1253" s="35" t="str">
        <f aca="false">IF(C1253="","",IFERROR(INDEX('Validasi Vendor'!$J$5:$J$505,MATCH(C1253,'Validasi Vendor'!$C$5:$C$505,0)),"Belum terdaftar"))</f>
        <v/>
      </c>
      <c r="T1253" s="35" t="str">
        <f aca="false">IF(E1253="","",IF(L1253&lt;&gt;"",IF(EOMONTH(L1253,0)&gt;P1253,"Dikreditkan lewat batas: periksa","Sudah dikreditkan"),IF(S1253&lt;&gt;"Boleh diproses","Titik 1: periksa status vendor",IF(OR(I1253&lt;&gt;"Cocok",J1253&lt;&gt;"Valid"),"Titik 3: faktur bermasalah",IF(K1253="Ya","Titik 2: periksa pembebanan biaya",IF(Q1253&lt;0,"Titik 2: lewat batas kredit",IF(Q1253&lt;=Parameter!$B$6,"Titik 2: segera kreditkan","Siap dikreditkan")))))))</f>
        <v/>
      </c>
    </row>
    <row r="1254" customFormat="false" ht="15" hidden="false" customHeight="false" outlineLevel="0" collapsed="false">
      <c r="A1254" s="27"/>
      <c r="B1254" s="27"/>
      <c r="C1254" s="28"/>
      <c r="D1254" s="28"/>
      <c r="E1254" s="29"/>
      <c r="F1254" s="27"/>
      <c r="G1254" s="30"/>
      <c r="H1254" s="30"/>
      <c r="I1254" s="27"/>
      <c r="J1254" s="27"/>
      <c r="K1254" s="27"/>
      <c r="L1254" s="29"/>
      <c r="M1254" s="27"/>
      <c r="N1254" s="31" t="str">
        <f aca="false">IF(E1254="","",EOMONTH(E1254,0))</f>
        <v/>
      </c>
      <c r="O1254" s="32" t="str">
        <f aca="false">IF(E1254="","",EOMONTH(E1254,0)+Parameter!$B$5)</f>
        <v/>
      </c>
      <c r="P1254" s="32" t="str">
        <f aca="false">IF(E1254="","",EOMONTH(E1254,Parameter!$B$4))</f>
        <v/>
      </c>
      <c r="Q1254" s="33" t="str">
        <f aca="false">IF(OR(E1254="",L1254&lt;&gt;""),"",P1254-Parameter!$B$9)</f>
        <v/>
      </c>
      <c r="R1254" s="34" t="str">
        <f aca="false">IF(OR(G1254="",G1254=0,H1254=""),"",H1254/G1254)</f>
        <v/>
      </c>
      <c r="S1254" s="35" t="str">
        <f aca="false">IF(C1254="","",IFERROR(INDEX('Validasi Vendor'!$J$5:$J$505,MATCH(C1254,'Validasi Vendor'!$C$5:$C$505,0)),"Belum terdaftar"))</f>
        <v/>
      </c>
      <c r="T1254" s="35" t="str">
        <f aca="false">IF(E1254="","",IF(L1254&lt;&gt;"",IF(EOMONTH(L1254,0)&gt;P1254,"Dikreditkan lewat batas: periksa","Sudah dikreditkan"),IF(S1254&lt;&gt;"Boleh diproses","Titik 1: periksa status vendor",IF(OR(I1254&lt;&gt;"Cocok",J1254&lt;&gt;"Valid"),"Titik 3: faktur bermasalah",IF(K1254="Ya","Titik 2: periksa pembebanan biaya",IF(Q1254&lt;0,"Titik 2: lewat batas kredit",IF(Q1254&lt;=Parameter!$B$6,"Titik 2: segera kreditkan","Siap dikreditkan")))))))</f>
        <v/>
      </c>
    </row>
    <row r="1255" customFormat="false" ht="15" hidden="false" customHeight="false" outlineLevel="0" collapsed="false">
      <c r="A1255" s="27"/>
      <c r="B1255" s="27"/>
      <c r="C1255" s="28"/>
      <c r="D1255" s="28"/>
      <c r="E1255" s="29"/>
      <c r="F1255" s="27"/>
      <c r="G1255" s="30"/>
      <c r="H1255" s="30"/>
      <c r="I1255" s="27"/>
      <c r="J1255" s="27"/>
      <c r="K1255" s="27"/>
      <c r="L1255" s="29"/>
      <c r="M1255" s="27"/>
      <c r="N1255" s="31" t="str">
        <f aca="false">IF(E1255="","",EOMONTH(E1255,0))</f>
        <v/>
      </c>
      <c r="O1255" s="32" t="str">
        <f aca="false">IF(E1255="","",EOMONTH(E1255,0)+Parameter!$B$5)</f>
        <v/>
      </c>
      <c r="P1255" s="32" t="str">
        <f aca="false">IF(E1255="","",EOMONTH(E1255,Parameter!$B$4))</f>
        <v/>
      </c>
      <c r="Q1255" s="33" t="str">
        <f aca="false">IF(OR(E1255="",L1255&lt;&gt;""),"",P1255-Parameter!$B$9)</f>
        <v/>
      </c>
      <c r="R1255" s="34" t="str">
        <f aca="false">IF(OR(G1255="",G1255=0,H1255=""),"",H1255/G1255)</f>
        <v/>
      </c>
      <c r="S1255" s="35" t="str">
        <f aca="false">IF(C1255="","",IFERROR(INDEX('Validasi Vendor'!$J$5:$J$505,MATCH(C1255,'Validasi Vendor'!$C$5:$C$505,0)),"Belum terdaftar"))</f>
        <v/>
      </c>
      <c r="T1255" s="35" t="str">
        <f aca="false">IF(E1255="","",IF(L1255&lt;&gt;"",IF(EOMONTH(L1255,0)&gt;P1255,"Dikreditkan lewat batas: periksa","Sudah dikreditkan"),IF(S1255&lt;&gt;"Boleh diproses","Titik 1: periksa status vendor",IF(OR(I1255&lt;&gt;"Cocok",J1255&lt;&gt;"Valid"),"Titik 3: faktur bermasalah",IF(K1255="Ya","Titik 2: periksa pembebanan biaya",IF(Q1255&lt;0,"Titik 2: lewat batas kredit",IF(Q1255&lt;=Parameter!$B$6,"Titik 2: segera kreditkan","Siap dikreditkan")))))))</f>
        <v/>
      </c>
    </row>
    <row r="1256" customFormat="false" ht="15" hidden="false" customHeight="false" outlineLevel="0" collapsed="false">
      <c r="A1256" s="27"/>
      <c r="B1256" s="27"/>
      <c r="C1256" s="28"/>
      <c r="D1256" s="28"/>
      <c r="E1256" s="29"/>
      <c r="F1256" s="27"/>
      <c r="G1256" s="30"/>
      <c r="H1256" s="30"/>
      <c r="I1256" s="27"/>
      <c r="J1256" s="27"/>
      <c r="K1256" s="27"/>
      <c r="L1256" s="29"/>
      <c r="M1256" s="27"/>
      <c r="N1256" s="31" t="str">
        <f aca="false">IF(E1256="","",EOMONTH(E1256,0))</f>
        <v/>
      </c>
      <c r="O1256" s="32" t="str">
        <f aca="false">IF(E1256="","",EOMONTH(E1256,0)+Parameter!$B$5)</f>
        <v/>
      </c>
      <c r="P1256" s="32" t="str">
        <f aca="false">IF(E1256="","",EOMONTH(E1256,Parameter!$B$4))</f>
        <v/>
      </c>
      <c r="Q1256" s="33" t="str">
        <f aca="false">IF(OR(E1256="",L1256&lt;&gt;""),"",P1256-Parameter!$B$9)</f>
        <v/>
      </c>
      <c r="R1256" s="34" t="str">
        <f aca="false">IF(OR(G1256="",G1256=0,H1256=""),"",H1256/G1256)</f>
        <v/>
      </c>
      <c r="S1256" s="35" t="str">
        <f aca="false">IF(C1256="","",IFERROR(INDEX('Validasi Vendor'!$J$5:$J$505,MATCH(C1256,'Validasi Vendor'!$C$5:$C$505,0)),"Belum terdaftar"))</f>
        <v/>
      </c>
      <c r="T1256" s="35" t="str">
        <f aca="false">IF(E1256="","",IF(L1256&lt;&gt;"",IF(EOMONTH(L1256,0)&gt;P1256,"Dikreditkan lewat batas: periksa","Sudah dikreditkan"),IF(S1256&lt;&gt;"Boleh diproses","Titik 1: periksa status vendor",IF(OR(I1256&lt;&gt;"Cocok",J1256&lt;&gt;"Valid"),"Titik 3: faktur bermasalah",IF(K1256="Ya","Titik 2: periksa pembebanan biaya",IF(Q1256&lt;0,"Titik 2: lewat batas kredit",IF(Q1256&lt;=Parameter!$B$6,"Titik 2: segera kreditkan","Siap dikreditkan")))))))</f>
        <v/>
      </c>
    </row>
    <row r="1257" customFormat="false" ht="15" hidden="false" customHeight="false" outlineLevel="0" collapsed="false">
      <c r="A1257" s="27"/>
      <c r="B1257" s="27"/>
      <c r="C1257" s="28"/>
      <c r="D1257" s="28"/>
      <c r="E1257" s="29"/>
      <c r="F1257" s="27"/>
      <c r="G1257" s="30"/>
      <c r="H1257" s="30"/>
      <c r="I1257" s="27"/>
      <c r="J1257" s="27"/>
      <c r="K1257" s="27"/>
      <c r="L1257" s="29"/>
      <c r="M1257" s="27"/>
      <c r="N1257" s="31" t="str">
        <f aca="false">IF(E1257="","",EOMONTH(E1257,0))</f>
        <v/>
      </c>
      <c r="O1257" s="32" t="str">
        <f aca="false">IF(E1257="","",EOMONTH(E1257,0)+Parameter!$B$5)</f>
        <v/>
      </c>
      <c r="P1257" s="32" t="str">
        <f aca="false">IF(E1257="","",EOMONTH(E1257,Parameter!$B$4))</f>
        <v/>
      </c>
      <c r="Q1257" s="33" t="str">
        <f aca="false">IF(OR(E1257="",L1257&lt;&gt;""),"",P1257-Parameter!$B$9)</f>
        <v/>
      </c>
      <c r="R1257" s="34" t="str">
        <f aca="false">IF(OR(G1257="",G1257=0,H1257=""),"",H1257/G1257)</f>
        <v/>
      </c>
      <c r="S1257" s="35" t="str">
        <f aca="false">IF(C1257="","",IFERROR(INDEX('Validasi Vendor'!$J$5:$J$505,MATCH(C1257,'Validasi Vendor'!$C$5:$C$505,0)),"Belum terdaftar"))</f>
        <v/>
      </c>
      <c r="T1257" s="35" t="str">
        <f aca="false">IF(E1257="","",IF(L1257&lt;&gt;"",IF(EOMONTH(L1257,0)&gt;P1257,"Dikreditkan lewat batas: periksa","Sudah dikreditkan"),IF(S1257&lt;&gt;"Boleh diproses","Titik 1: periksa status vendor",IF(OR(I1257&lt;&gt;"Cocok",J1257&lt;&gt;"Valid"),"Titik 3: faktur bermasalah",IF(K1257="Ya","Titik 2: periksa pembebanan biaya",IF(Q1257&lt;0,"Titik 2: lewat batas kredit",IF(Q1257&lt;=Parameter!$B$6,"Titik 2: segera kreditkan","Siap dikreditkan")))))))</f>
        <v/>
      </c>
    </row>
    <row r="1258" customFormat="false" ht="15" hidden="false" customHeight="false" outlineLevel="0" collapsed="false">
      <c r="A1258" s="27"/>
      <c r="B1258" s="27"/>
      <c r="C1258" s="28"/>
      <c r="D1258" s="28"/>
      <c r="E1258" s="29"/>
      <c r="F1258" s="27"/>
      <c r="G1258" s="30"/>
      <c r="H1258" s="30"/>
      <c r="I1258" s="27"/>
      <c r="J1258" s="27"/>
      <c r="K1258" s="27"/>
      <c r="L1258" s="29"/>
      <c r="M1258" s="27"/>
      <c r="N1258" s="31" t="str">
        <f aca="false">IF(E1258="","",EOMONTH(E1258,0))</f>
        <v/>
      </c>
      <c r="O1258" s="32" t="str">
        <f aca="false">IF(E1258="","",EOMONTH(E1258,0)+Parameter!$B$5)</f>
        <v/>
      </c>
      <c r="P1258" s="32" t="str">
        <f aca="false">IF(E1258="","",EOMONTH(E1258,Parameter!$B$4))</f>
        <v/>
      </c>
      <c r="Q1258" s="33" t="str">
        <f aca="false">IF(OR(E1258="",L1258&lt;&gt;""),"",P1258-Parameter!$B$9)</f>
        <v/>
      </c>
      <c r="R1258" s="34" t="str">
        <f aca="false">IF(OR(G1258="",G1258=0,H1258=""),"",H1258/G1258)</f>
        <v/>
      </c>
      <c r="S1258" s="35" t="str">
        <f aca="false">IF(C1258="","",IFERROR(INDEX('Validasi Vendor'!$J$5:$J$505,MATCH(C1258,'Validasi Vendor'!$C$5:$C$505,0)),"Belum terdaftar"))</f>
        <v/>
      </c>
      <c r="T1258" s="35" t="str">
        <f aca="false">IF(E1258="","",IF(L1258&lt;&gt;"",IF(EOMONTH(L1258,0)&gt;P1258,"Dikreditkan lewat batas: periksa","Sudah dikreditkan"),IF(S1258&lt;&gt;"Boleh diproses","Titik 1: periksa status vendor",IF(OR(I1258&lt;&gt;"Cocok",J1258&lt;&gt;"Valid"),"Titik 3: faktur bermasalah",IF(K1258="Ya","Titik 2: periksa pembebanan biaya",IF(Q1258&lt;0,"Titik 2: lewat batas kredit",IF(Q1258&lt;=Parameter!$B$6,"Titik 2: segera kreditkan","Siap dikreditkan")))))))</f>
        <v/>
      </c>
    </row>
    <row r="1259" customFormat="false" ht="15" hidden="false" customHeight="false" outlineLevel="0" collapsed="false">
      <c r="A1259" s="27"/>
      <c r="B1259" s="27"/>
      <c r="C1259" s="28"/>
      <c r="D1259" s="28"/>
      <c r="E1259" s="29"/>
      <c r="F1259" s="27"/>
      <c r="G1259" s="30"/>
      <c r="H1259" s="30"/>
      <c r="I1259" s="27"/>
      <c r="J1259" s="27"/>
      <c r="K1259" s="27"/>
      <c r="L1259" s="29"/>
      <c r="M1259" s="27"/>
      <c r="N1259" s="31" t="str">
        <f aca="false">IF(E1259="","",EOMONTH(E1259,0))</f>
        <v/>
      </c>
      <c r="O1259" s="32" t="str">
        <f aca="false">IF(E1259="","",EOMONTH(E1259,0)+Parameter!$B$5)</f>
        <v/>
      </c>
      <c r="P1259" s="32" t="str">
        <f aca="false">IF(E1259="","",EOMONTH(E1259,Parameter!$B$4))</f>
        <v/>
      </c>
      <c r="Q1259" s="33" t="str">
        <f aca="false">IF(OR(E1259="",L1259&lt;&gt;""),"",P1259-Parameter!$B$9)</f>
        <v/>
      </c>
      <c r="R1259" s="34" t="str">
        <f aca="false">IF(OR(G1259="",G1259=0,H1259=""),"",H1259/G1259)</f>
        <v/>
      </c>
      <c r="S1259" s="35" t="str">
        <f aca="false">IF(C1259="","",IFERROR(INDEX('Validasi Vendor'!$J$5:$J$505,MATCH(C1259,'Validasi Vendor'!$C$5:$C$505,0)),"Belum terdaftar"))</f>
        <v/>
      </c>
      <c r="T1259" s="35" t="str">
        <f aca="false">IF(E1259="","",IF(L1259&lt;&gt;"",IF(EOMONTH(L1259,0)&gt;P1259,"Dikreditkan lewat batas: periksa","Sudah dikreditkan"),IF(S1259&lt;&gt;"Boleh diproses","Titik 1: periksa status vendor",IF(OR(I1259&lt;&gt;"Cocok",J1259&lt;&gt;"Valid"),"Titik 3: faktur bermasalah",IF(K1259="Ya","Titik 2: periksa pembebanan biaya",IF(Q1259&lt;0,"Titik 2: lewat batas kredit",IF(Q1259&lt;=Parameter!$B$6,"Titik 2: segera kreditkan","Siap dikreditkan")))))))</f>
        <v/>
      </c>
    </row>
    <row r="1260" customFormat="false" ht="15" hidden="false" customHeight="false" outlineLevel="0" collapsed="false">
      <c r="A1260" s="27"/>
      <c r="B1260" s="27"/>
      <c r="C1260" s="28"/>
      <c r="D1260" s="28"/>
      <c r="E1260" s="29"/>
      <c r="F1260" s="27"/>
      <c r="G1260" s="30"/>
      <c r="H1260" s="30"/>
      <c r="I1260" s="27"/>
      <c r="J1260" s="27"/>
      <c r="K1260" s="27"/>
      <c r="L1260" s="29"/>
      <c r="M1260" s="27"/>
      <c r="N1260" s="31" t="str">
        <f aca="false">IF(E1260="","",EOMONTH(E1260,0))</f>
        <v/>
      </c>
      <c r="O1260" s="32" t="str">
        <f aca="false">IF(E1260="","",EOMONTH(E1260,0)+Parameter!$B$5)</f>
        <v/>
      </c>
      <c r="P1260" s="32" t="str">
        <f aca="false">IF(E1260="","",EOMONTH(E1260,Parameter!$B$4))</f>
        <v/>
      </c>
      <c r="Q1260" s="33" t="str">
        <f aca="false">IF(OR(E1260="",L1260&lt;&gt;""),"",P1260-Parameter!$B$9)</f>
        <v/>
      </c>
      <c r="R1260" s="34" t="str">
        <f aca="false">IF(OR(G1260="",G1260=0,H1260=""),"",H1260/G1260)</f>
        <v/>
      </c>
      <c r="S1260" s="35" t="str">
        <f aca="false">IF(C1260="","",IFERROR(INDEX('Validasi Vendor'!$J$5:$J$505,MATCH(C1260,'Validasi Vendor'!$C$5:$C$505,0)),"Belum terdaftar"))</f>
        <v/>
      </c>
      <c r="T1260" s="35" t="str">
        <f aca="false">IF(E1260="","",IF(L1260&lt;&gt;"",IF(EOMONTH(L1260,0)&gt;P1260,"Dikreditkan lewat batas: periksa","Sudah dikreditkan"),IF(S1260&lt;&gt;"Boleh diproses","Titik 1: periksa status vendor",IF(OR(I1260&lt;&gt;"Cocok",J1260&lt;&gt;"Valid"),"Titik 3: faktur bermasalah",IF(K1260="Ya","Titik 2: periksa pembebanan biaya",IF(Q1260&lt;0,"Titik 2: lewat batas kredit",IF(Q1260&lt;=Parameter!$B$6,"Titik 2: segera kreditkan","Siap dikreditkan")))))))</f>
        <v/>
      </c>
    </row>
    <row r="1261" customFormat="false" ht="15" hidden="false" customHeight="false" outlineLevel="0" collapsed="false">
      <c r="A1261" s="27"/>
      <c r="B1261" s="27"/>
      <c r="C1261" s="28"/>
      <c r="D1261" s="28"/>
      <c r="E1261" s="29"/>
      <c r="F1261" s="27"/>
      <c r="G1261" s="30"/>
      <c r="H1261" s="30"/>
      <c r="I1261" s="27"/>
      <c r="J1261" s="27"/>
      <c r="K1261" s="27"/>
      <c r="L1261" s="29"/>
      <c r="M1261" s="27"/>
      <c r="N1261" s="31" t="str">
        <f aca="false">IF(E1261="","",EOMONTH(E1261,0))</f>
        <v/>
      </c>
      <c r="O1261" s="32" t="str">
        <f aca="false">IF(E1261="","",EOMONTH(E1261,0)+Parameter!$B$5)</f>
        <v/>
      </c>
      <c r="P1261" s="32" t="str">
        <f aca="false">IF(E1261="","",EOMONTH(E1261,Parameter!$B$4))</f>
        <v/>
      </c>
      <c r="Q1261" s="33" t="str">
        <f aca="false">IF(OR(E1261="",L1261&lt;&gt;""),"",P1261-Parameter!$B$9)</f>
        <v/>
      </c>
      <c r="R1261" s="34" t="str">
        <f aca="false">IF(OR(G1261="",G1261=0,H1261=""),"",H1261/G1261)</f>
        <v/>
      </c>
      <c r="S1261" s="35" t="str">
        <f aca="false">IF(C1261="","",IFERROR(INDEX('Validasi Vendor'!$J$5:$J$505,MATCH(C1261,'Validasi Vendor'!$C$5:$C$505,0)),"Belum terdaftar"))</f>
        <v/>
      </c>
      <c r="T1261" s="35" t="str">
        <f aca="false">IF(E1261="","",IF(L1261&lt;&gt;"",IF(EOMONTH(L1261,0)&gt;P1261,"Dikreditkan lewat batas: periksa","Sudah dikreditkan"),IF(S1261&lt;&gt;"Boleh diproses","Titik 1: periksa status vendor",IF(OR(I1261&lt;&gt;"Cocok",J1261&lt;&gt;"Valid"),"Titik 3: faktur bermasalah",IF(K1261="Ya","Titik 2: periksa pembebanan biaya",IF(Q1261&lt;0,"Titik 2: lewat batas kredit",IF(Q1261&lt;=Parameter!$B$6,"Titik 2: segera kreditkan","Siap dikreditkan")))))))</f>
        <v/>
      </c>
    </row>
    <row r="1262" customFormat="false" ht="15" hidden="false" customHeight="false" outlineLevel="0" collapsed="false">
      <c r="A1262" s="27"/>
      <c r="B1262" s="27"/>
      <c r="C1262" s="28"/>
      <c r="D1262" s="28"/>
      <c r="E1262" s="29"/>
      <c r="F1262" s="27"/>
      <c r="G1262" s="30"/>
      <c r="H1262" s="30"/>
      <c r="I1262" s="27"/>
      <c r="J1262" s="27"/>
      <c r="K1262" s="27"/>
      <c r="L1262" s="29"/>
      <c r="M1262" s="27"/>
      <c r="N1262" s="31" t="str">
        <f aca="false">IF(E1262="","",EOMONTH(E1262,0))</f>
        <v/>
      </c>
      <c r="O1262" s="32" t="str">
        <f aca="false">IF(E1262="","",EOMONTH(E1262,0)+Parameter!$B$5)</f>
        <v/>
      </c>
      <c r="P1262" s="32" t="str">
        <f aca="false">IF(E1262="","",EOMONTH(E1262,Parameter!$B$4))</f>
        <v/>
      </c>
      <c r="Q1262" s="33" t="str">
        <f aca="false">IF(OR(E1262="",L1262&lt;&gt;""),"",P1262-Parameter!$B$9)</f>
        <v/>
      </c>
      <c r="R1262" s="34" t="str">
        <f aca="false">IF(OR(G1262="",G1262=0,H1262=""),"",H1262/G1262)</f>
        <v/>
      </c>
      <c r="S1262" s="35" t="str">
        <f aca="false">IF(C1262="","",IFERROR(INDEX('Validasi Vendor'!$J$5:$J$505,MATCH(C1262,'Validasi Vendor'!$C$5:$C$505,0)),"Belum terdaftar"))</f>
        <v/>
      </c>
      <c r="T1262" s="35" t="str">
        <f aca="false">IF(E1262="","",IF(L1262&lt;&gt;"",IF(EOMONTH(L1262,0)&gt;P1262,"Dikreditkan lewat batas: periksa","Sudah dikreditkan"),IF(S1262&lt;&gt;"Boleh diproses","Titik 1: periksa status vendor",IF(OR(I1262&lt;&gt;"Cocok",J1262&lt;&gt;"Valid"),"Titik 3: faktur bermasalah",IF(K1262="Ya","Titik 2: periksa pembebanan biaya",IF(Q1262&lt;0,"Titik 2: lewat batas kredit",IF(Q1262&lt;=Parameter!$B$6,"Titik 2: segera kreditkan","Siap dikreditkan")))))))</f>
        <v/>
      </c>
    </row>
    <row r="1263" customFormat="false" ht="15" hidden="false" customHeight="false" outlineLevel="0" collapsed="false">
      <c r="A1263" s="27"/>
      <c r="B1263" s="27"/>
      <c r="C1263" s="28"/>
      <c r="D1263" s="28"/>
      <c r="E1263" s="29"/>
      <c r="F1263" s="27"/>
      <c r="G1263" s="30"/>
      <c r="H1263" s="30"/>
      <c r="I1263" s="27"/>
      <c r="J1263" s="27"/>
      <c r="K1263" s="27"/>
      <c r="L1263" s="29"/>
      <c r="M1263" s="27"/>
      <c r="N1263" s="31" t="str">
        <f aca="false">IF(E1263="","",EOMONTH(E1263,0))</f>
        <v/>
      </c>
      <c r="O1263" s="32" t="str">
        <f aca="false">IF(E1263="","",EOMONTH(E1263,0)+Parameter!$B$5)</f>
        <v/>
      </c>
      <c r="P1263" s="32" t="str">
        <f aca="false">IF(E1263="","",EOMONTH(E1263,Parameter!$B$4))</f>
        <v/>
      </c>
      <c r="Q1263" s="33" t="str">
        <f aca="false">IF(OR(E1263="",L1263&lt;&gt;""),"",P1263-Parameter!$B$9)</f>
        <v/>
      </c>
      <c r="R1263" s="34" t="str">
        <f aca="false">IF(OR(G1263="",G1263=0,H1263=""),"",H1263/G1263)</f>
        <v/>
      </c>
      <c r="S1263" s="35" t="str">
        <f aca="false">IF(C1263="","",IFERROR(INDEX('Validasi Vendor'!$J$5:$J$505,MATCH(C1263,'Validasi Vendor'!$C$5:$C$505,0)),"Belum terdaftar"))</f>
        <v/>
      </c>
      <c r="T1263" s="35" t="str">
        <f aca="false">IF(E1263="","",IF(L1263&lt;&gt;"",IF(EOMONTH(L1263,0)&gt;P1263,"Dikreditkan lewat batas: periksa","Sudah dikreditkan"),IF(S1263&lt;&gt;"Boleh diproses","Titik 1: periksa status vendor",IF(OR(I1263&lt;&gt;"Cocok",J1263&lt;&gt;"Valid"),"Titik 3: faktur bermasalah",IF(K1263="Ya","Titik 2: periksa pembebanan biaya",IF(Q1263&lt;0,"Titik 2: lewat batas kredit",IF(Q1263&lt;=Parameter!$B$6,"Titik 2: segera kreditkan","Siap dikreditkan")))))))</f>
        <v/>
      </c>
    </row>
    <row r="1264" customFormat="false" ht="15" hidden="false" customHeight="false" outlineLevel="0" collapsed="false">
      <c r="A1264" s="27"/>
      <c r="B1264" s="27"/>
      <c r="C1264" s="28"/>
      <c r="D1264" s="28"/>
      <c r="E1264" s="29"/>
      <c r="F1264" s="27"/>
      <c r="G1264" s="30"/>
      <c r="H1264" s="30"/>
      <c r="I1264" s="27"/>
      <c r="J1264" s="27"/>
      <c r="K1264" s="27"/>
      <c r="L1264" s="29"/>
      <c r="M1264" s="27"/>
      <c r="N1264" s="31" t="str">
        <f aca="false">IF(E1264="","",EOMONTH(E1264,0))</f>
        <v/>
      </c>
      <c r="O1264" s="32" t="str">
        <f aca="false">IF(E1264="","",EOMONTH(E1264,0)+Parameter!$B$5)</f>
        <v/>
      </c>
      <c r="P1264" s="32" t="str">
        <f aca="false">IF(E1264="","",EOMONTH(E1264,Parameter!$B$4))</f>
        <v/>
      </c>
      <c r="Q1264" s="33" t="str">
        <f aca="false">IF(OR(E1264="",L1264&lt;&gt;""),"",P1264-Parameter!$B$9)</f>
        <v/>
      </c>
      <c r="R1264" s="34" t="str">
        <f aca="false">IF(OR(G1264="",G1264=0,H1264=""),"",H1264/G1264)</f>
        <v/>
      </c>
      <c r="S1264" s="35" t="str">
        <f aca="false">IF(C1264="","",IFERROR(INDEX('Validasi Vendor'!$J$5:$J$505,MATCH(C1264,'Validasi Vendor'!$C$5:$C$505,0)),"Belum terdaftar"))</f>
        <v/>
      </c>
      <c r="T1264" s="35" t="str">
        <f aca="false">IF(E1264="","",IF(L1264&lt;&gt;"",IF(EOMONTH(L1264,0)&gt;P1264,"Dikreditkan lewat batas: periksa","Sudah dikreditkan"),IF(S1264&lt;&gt;"Boleh diproses","Titik 1: periksa status vendor",IF(OR(I1264&lt;&gt;"Cocok",J1264&lt;&gt;"Valid"),"Titik 3: faktur bermasalah",IF(K1264="Ya","Titik 2: periksa pembebanan biaya",IF(Q1264&lt;0,"Titik 2: lewat batas kredit",IF(Q1264&lt;=Parameter!$B$6,"Titik 2: segera kreditkan","Siap dikreditkan")))))))</f>
        <v/>
      </c>
    </row>
    <row r="1265" customFormat="false" ht="15" hidden="false" customHeight="false" outlineLevel="0" collapsed="false">
      <c r="A1265" s="27"/>
      <c r="B1265" s="27"/>
      <c r="C1265" s="28"/>
      <c r="D1265" s="28"/>
      <c r="E1265" s="29"/>
      <c r="F1265" s="27"/>
      <c r="G1265" s="30"/>
      <c r="H1265" s="30"/>
      <c r="I1265" s="27"/>
      <c r="J1265" s="27"/>
      <c r="K1265" s="27"/>
      <c r="L1265" s="29"/>
      <c r="M1265" s="27"/>
      <c r="N1265" s="31" t="str">
        <f aca="false">IF(E1265="","",EOMONTH(E1265,0))</f>
        <v/>
      </c>
      <c r="O1265" s="32" t="str">
        <f aca="false">IF(E1265="","",EOMONTH(E1265,0)+Parameter!$B$5)</f>
        <v/>
      </c>
      <c r="P1265" s="32" t="str">
        <f aca="false">IF(E1265="","",EOMONTH(E1265,Parameter!$B$4))</f>
        <v/>
      </c>
      <c r="Q1265" s="33" t="str">
        <f aca="false">IF(OR(E1265="",L1265&lt;&gt;""),"",P1265-Parameter!$B$9)</f>
        <v/>
      </c>
      <c r="R1265" s="34" t="str">
        <f aca="false">IF(OR(G1265="",G1265=0,H1265=""),"",H1265/G1265)</f>
        <v/>
      </c>
      <c r="S1265" s="35" t="str">
        <f aca="false">IF(C1265="","",IFERROR(INDEX('Validasi Vendor'!$J$5:$J$505,MATCH(C1265,'Validasi Vendor'!$C$5:$C$505,0)),"Belum terdaftar"))</f>
        <v/>
      </c>
      <c r="T1265" s="35" t="str">
        <f aca="false">IF(E1265="","",IF(L1265&lt;&gt;"",IF(EOMONTH(L1265,0)&gt;P1265,"Dikreditkan lewat batas: periksa","Sudah dikreditkan"),IF(S1265&lt;&gt;"Boleh diproses","Titik 1: periksa status vendor",IF(OR(I1265&lt;&gt;"Cocok",J1265&lt;&gt;"Valid"),"Titik 3: faktur bermasalah",IF(K1265="Ya","Titik 2: periksa pembebanan biaya",IF(Q1265&lt;0,"Titik 2: lewat batas kredit",IF(Q1265&lt;=Parameter!$B$6,"Titik 2: segera kreditkan","Siap dikreditkan")))))))</f>
        <v/>
      </c>
    </row>
    <row r="1266" customFormat="false" ht="15" hidden="false" customHeight="false" outlineLevel="0" collapsed="false">
      <c r="A1266" s="27"/>
      <c r="B1266" s="27"/>
      <c r="C1266" s="28"/>
      <c r="D1266" s="28"/>
      <c r="E1266" s="29"/>
      <c r="F1266" s="27"/>
      <c r="G1266" s="30"/>
      <c r="H1266" s="30"/>
      <c r="I1266" s="27"/>
      <c r="J1266" s="27"/>
      <c r="K1266" s="27"/>
      <c r="L1266" s="29"/>
      <c r="M1266" s="27"/>
      <c r="N1266" s="31" t="str">
        <f aca="false">IF(E1266="","",EOMONTH(E1266,0))</f>
        <v/>
      </c>
      <c r="O1266" s="32" t="str">
        <f aca="false">IF(E1266="","",EOMONTH(E1266,0)+Parameter!$B$5)</f>
        <v/>
      </c>
      <c r="P1266" s="32" t="str">
        <f aca="false">IF(E1266="","",EOMONTH(E1266,Parameter!$B$4))</f>
        <v/>
      </c>
      <c r="Q1266" s="33" t="str">
        <f aca="false">IF(OR(E1266="",L1266&lt;&gt;""),"",P1266-Parameter!$B$9)</f>
        <v/>
      </c>
      <c r="R1266" s="34" t="str">
        <f aca="false">IF(OR(G1266="",G1266=0,H1266=""),"",H1266/G1266)</f>
        <v/>
      </c>
      <c r="S1266" s="35" t="str">
        <f aca="false">IF(C1266="","",IFERROR(INDEX('Validasi Vendor'!$J$5:$J$505,MATCH(C1266,'Validasi Vendor'!$C$5:$C$505,0)),"Belum terdaftar"))</f>
        <v/>
      </c>
      <c r="T1266" s="35" t="str">
        <f aca="false">IF(E1266="","",IF(L1266&lt;&gt;"",IF(EOMONTH(L1266,0)&gt;P1266,"Dikreditkan lewat batas: periksa","Sudah dikreditkan"),IF(S1266&lt;&gt;"Boleh diproses","Titik 1: periksa status vendor",IF(OR(I1266&lt;&gt;"Cocok",J1266&lt;&gt;"Valid"),"Titik 3: faktur bermasalah",IF(K1266="Ya","Titik 2: periksa pembebanan biaya",IF(Q1266&lt;0,"Titik 2: lewat batas kredit",IF(Q1266&lt;=Parameter!$B$6,"Titik 2: segera kreditkan","Siap dikreditkan")))))))</f>
        <v/>
      </c>
    </row>
    <row r="1267" customFormat="false" ht="15" hidden="false" customHeight="false" outlineLevel="0" collapsed="false">
      <c r="A1267" s="27"/>
      <c r="B1267" s="27"/>
      <c r="C1267" s="28"/>
      <c r="D1267" s="28"/>
      <c r="E1267" s="29"/>
      <c r="F1267" s="27"/>
      <c r="G1267" s="30"/>
      <c r="H1267" s="30"/>
      <c r="I1267" s="27"/>
      <c r="J1267" s="27"/>
      <c r="K1267" s="27"/>
      <c r="L1267" s="29"/>
      <c r="M1267" s="27"/>
      <c r="N1267" s="31" t="str">
        <f aca="false">IF(E1267="","",EOMONTH(E1267,0))</f>
        <v/>
      </c>
      <c r="O1267" s="32" t="str">
        <f aca="false">IF(E1267="","",EOMONTH(E1267,0)+Parameter!$B$5)</f>
        <v/>
      </c>
      <c r="P1267" s="32" t="str">
        <f aca="false">IF(E1267="","",EOMONTH(E1267,Parameter!$B$4))</f>
        <v/>
      </c>
      <c r="Q1267" s="33" t="str">
        <f aca="false">IF(OR(E1267="",L1267&lt;&gt;""),"",P1267-Parameter!$B$9)</f>
        <v/>
      </c>
      <c r="R1267" s="34" t="str">
        <f aca="false">IF(OR(G1267="",G1267=0,H1267=""),"",H1267/G1267)</f>
        <v/>
      </c>
      <c r="S1267" s="35" t="str">
        <f aca="false">IF(C1267="","",IFERROR(INDEX('Validasi Vendor'!$J$5:$J$505,MATCH(C1267,'Validasi Vendor'!$C$5:$C$505,0)),"Belum terdaftar"))</f>
        <v/>
      </c>
      <c r="T1267" s="35" t="str">
        <f aca="false">IF(E1267="","",IF(L1267&lt;&gt;"",IF(EOMONTH(L1267,0)&gt;P1267,"Dikreditkan lewat batas: periksa","Sudah dikreditkan"),IF(S1267&lt;&gt;"Boleh diproses","Titik 1: periksa status vendor",IF(OR(I1267&lt;&gt;"Cocok",J1267&lt;&gt;"Valid"),"Titik 3: faktur bermasalah",IF(K1267="Ya","Titik 2: periksa pembebanan biaya",IF(Q1267&lt;0,"Titik 2: lewat batas kredit",IF(Q1267&lt;=Parameter!$B$6,"Titik 2: segera kreditkan","Siap dikreditkan")))))))</f>
        <v/>
      </c>
    </row>
    <row r="1268" customFormat="false" ht="15" hidden="false" customHeight="false" outlineLevel="0" collapsed="false">
      <c r="A1268" s="27"/>
      <c r="B1268" s="27"/>
      <c r="C1268" s="28"/>
      <c r="D1268" s="28"/>
      <c r="E1268" s="29"/>
      <c r="F1268" s="27"/>
      <c r="G1268" s="30"/>
      <c r="H1268" s="30"/>
      <c r="I1268" s="27"/>
      <c r="J1268" s="27"/>
      <c r="K1268" s="27"/>
      <c r="L1268" s="29"/>
      <c r="M1268" s="27"/>
      <c r="N1268" s="31" t="str">
        <f aca="false">IF(E1268="","",EOMONTH(E1268,0))</f>
        <v/>
      </c>
      <c r="O1268" s="32" t="str">
        <f aca="false">IF(E1268="","",EOMONTH(E1268,0)+Parameter!$B$5)</f>
        <v/>
      </c>
      <c r="P1268" s="32" t="str">
        <f aca="false">IF(E1268="","",EOMONTH(E1268,Parameter!$B$4))</f>
        <v/>
      </c>
      <c r="Q1268" s="33" t="str">
        <f aca="false">IF(OR(E1268="",L1268&lt;&gt;""),"",P1268-Parameter!$B$9)</f>
        <v/>
      </c>
      <c r="R1268" s="34" t="str">
        <f aca="false">IF(OR(G1268="",G1268=0,H1268=""),"",H1268/G1268)</f>
        <v/>
      </c>
      <c r="S1268" s="35" t="str">
        <f aca="false">IF(C1268="","",IFERROR(INDEX('Validasi Vendor'!$J$5:$J$505,MATCH(C1268,'Validasi Vendor'!$C$5:$C$505,0)),"Belum terdaftar"))</f>
        <v/>
      </c>
      <c r="T1268" s="35" t="str">
        <f aca="false">IF(E1268="","",IF(L1268&lt;&gt;"",IF(EOMONTH(L1268,0)&gt;P1268,"Dikreditkan lewat batas: periksa","Sudah dikreditkan"),IF(S1268&lt;&gt;"Boleh diproses","Titik 1: periksa status vendor",IF(OR(I1268&lt;&gt;"Cocok",J1268&lt;&gt;"Valid"),"Titik 3: faktur bermasalah",IF(K1268="Ya","Titik 2: periksa pembebanan biaya",IF(Q1268&lt;0,"Titik 2: lewat batas kredit",IF(Q1268&lt;=Parameter!$B$6,"Titik 2: segera kreditkan","Siap dikreditkan")))))))</f>
        <v/>
      </c>
    </row>
    <row r="1269" customFormat="false" ht="15" hidden="false" customHeight="false" outlineLevel="0" collapsed="false">
      <c r="A1269" s="27"/>
      <c r="B1269" s="27"/>
      <c r="C1269" s="28"/>
      <c r="D1269" s="28"/>
      <c r="E1269" s="29"/>
      <c r="F1269" s="27"/>
      <c r="G1269" s="30"/>
      <c r="H1269" s="30"/>
      <c r="I1269" s="27"/>
      <c r="J1269" s="27"/>
      <c r="K1269" s="27"/>
      <c r="L1269" s="29"/>
      <c r="M1269" s="27"/>
      <c r="N1269" s="31" t="str">
        <f aca="false">IF(E1269="","",EOMONTH(E1269,0))</f>
        <v/>
      </c>
      <c r="O1269" s="32" t="str">
        <f aca="false">IF(E1269="","",EOMONTH(E1269,0)+Parameter!$B$5)</f>
        <v/>
      </c>
      <c r="P1269" s="32" t="str">
        <f aca="false">IF(E1269="","",EOMONTH(E1269,Parameter!$B$4))</f>
        <v/>
      </c>
      <c r="Q1269" s="33" t="str">
        <f aca="false">IF(OR(E1269="",L1269&lt;&gt;""),"",P1269-Parameter!$B$9)</f>
        <v/>
      </c>
      <c r="R1269" s="34" t="str">
        <f aca="false">IF(OR(G1269="",G1269=0,H1269=""),"",H1269/G1269)</f>
        <v/>
      </c>
      <c r="S1269" s="35" t="str">
        <f aca="false">IF(C1269="","",IFERROR(INDEX('Validasi Vendor'!$J$5:$J$505,MATCH(C1269,'Validasi Vendor'!$C$5:$C$505,0)),"Belum terdaftar"))</f>
        <v/>
      </c>
      <c r="T1269" s="35" t="str">
        <f aca="false">IF(E1269="","",IF(L1269&lt;&gt;"",IF(EOMONTH(L1269,0)&gt;P1269,"Dikreditkan lewat batas: periksa","Sudah dikreditkan"),IF(S1269&lt;&gt;"Boleh diproses","Titik 1: periksa status vendor",IF(OR(I1269&lt;&gt;"Cocok",J1269&lt;&gt;"Valid"),"Titik 3: faktur bermasalah",IF(K1269="Ya","Titik 2: periksa pembebanan biaya",IF(Q1269&lt;0,"Titik 2: lewat batas kredit",IF(Q1269&lt;=Parameter!$B$6,"Titik 2: segera kreditkan","Siap dikreditkan")))))))</f>
        <v/>
      </c>
    </row>
    <row r="1270" customFormat="false" ht="15" hidden="false" customHeight="false" outlineLevel="0" collapsed="false">
      <c r="A1270" s="27"/>
      <c r="B1270" s="27"/>
      <c r="C1270" s="28"/>
      <c r="D1270" s="28"/>
      <c r="E1270" s="29"/>
      <c r="F1270" s="27"/>
      <c r="G1270" s="30"/>
      <c r="H1270" s="30"/>
      <c r="I1270" s="27"/>
      <c r="J1270" s="27"/>
      <c r="K1270" s="27"/>
      <c r="L1270" s="29"/>
      <c r="M1270" s="27"/>
      <c r="N1270" s="31" t="str">
        <f aca="false">IF(E1270="","",EOMONTH(E1270,0))</f>
        <v/>
      </c>
      <c r="O1270" s="32" t="str">
        <f aca="false">IF(E1270="","",EOMONTH(E1270,0)+Parameter!$B$5)</f>
        <v/>
      </c>
      <c r="P1270" s="32" t="str">
        <f aca="false">IF(E1270="","",EOMONTH(E1270,Parameter!$B$4))</f>
        <v/>
      </c>
      <c r="Q1270" s="33" t="str">
        <f aca="false">IF(OR(E1270="",L1270&lt;&gt;""),"",P1270-Parameter!$B$9)</f>
        <v/>
      </c>
      <c r="R1270" s="34" t="str">
        <f aca="false">IF(OR(G1270="",G1270=0,H1270=""),"",H1270/G1270)</f>
        <v/>
      </c>
      <c r="S1270" s="35" t="str">
        <f aca="false">IF(C1270="","",IFERROR(INDEX('Validasi Vendor'!$J$5:$J$505,MATCH(C1270,'Validasi Vendor'!$C$5:$C$505,0)),"Belum terdaftar"))</f>
        <v/>
      </c>
      <c r="T1270" s="35" t="str">
        <f aca="false">IF(E1270="","",IF(L1270&lt;&gt;"",IF(EOMONTH(L1270,0)&gt;P1270,"Dikreditkan lewat batas: periksa","Sudah dikreditkan"),IF(S1270&lt;&gt;"Boleh diproses","Titik 1: periksa status vendor",IF(OR(I1270&lt;&gt;"Cocok",J1270&lt;&gt;"Valid"),"Titik 3: faktur bermasalah",IF(K1270="Ya","Titik 2: periksa pembebanan biaya",IF(Q1270&lt;0,"Titik 2: lewat batas kredit",IF(Q1270&lt;=Parameter!$B$6,"Titik 2: segera kreditkan","Siap dikreditkan")))))))</f>
        <v/>
      </c>
    </row>
    <row r="1271" customFormat="false" ht="15" hidden="false" customHeight="false" outlineLevel="0" collapsed="false">
      <c r="A1271" s="27"/>
      <c r="B1271" s="27"/>
      <c r="C1271" s="28"/>
      <c r="D1271" s="28"/>
      <c r="E1271" s="29"/>
      <c r="F1271" s="27"/>
      <c r="G1271" s="30"/>
      <c r="H1271" s="30"/>
      <c r="I1271" s="27"/>
      <c r="J1271" s="27"/>
      <c r="K1271" s="27"/>
      <c r="L1271" s="29"/>
      <c r="M1271" s="27"/>
      <c r="N1271" s="31" t="str">
        <f aca="false">IF(E1271="","",EOMONTH(E1271,0))</f>
        <v/>
      </c>
      <c r="O1271" s="32" t="str">
        <f aca="false">IF(E1271="","",EOMONTH(E1271,0)+Parameter!$B$5)</f>
        <v/>
      </c>
      <c r="P1271" s="32" t="str">
        <f aca="false">IF(E1271="","",EOMONTH(E1271,Parameter!$B$4))</f>
        <v/>
      </c>
      <c r="Q1271" s="33" t="str">
        <f aca="false">IF(OR(E1271="",L1271&lt;&gt;""),"",P1271-Parameter!$B$9)</f>
        <v/>
      </c>
      <c r="R1271" s="34" t="str">
        <f aca="false">IF(OR(G1271="",G1271=0,H1271=""),"",H1271/G1271)</f>
        <v/>
      </c>
      <c r="S1271" s="35" t="str">
        <f aca="false">IF(C1271="","",IFERROR(INDEX('Validasi Vendor'!$J$5:$J$505,MATCH(C1271,'Validasi Vendor'!$C$5:$C$505,0)),"Belum terdaftar"))</f>
        <v/>
      </c>
      <c r="T1271" s="35" t="str">
        <f aca="false">IF(E1271="","",IF(L1271&lt;&gt;"",IF(EOMONTH(L1271,0)&gt;P1271,"Dikreditkan lewat batas: periksa","Sudah dikreditkan"),IF(S1271&lt;&gt;"Boleh diproses","Titik 1: periksa status vendor",IF(OR(I1271&lt;&gt;"Cocok",J1271&lt;&gt;"Valid"),"Titik 3: faktur bermasalah",IF(K1271="Ya","Titik 2: periksa pembebanan biaya",IF(Q1271&lt;0,"Titik 2: lewat batas kredit",IF(Q1271&lt;=Parameter!$B$6,"Titik 2: segera kreditkan","Siap dikreditkan")))))))</f>
        <v/>
      </c>
    </row>
    <row r="1272" customFormat="false" ht="15" hidden="false" customHeight="false" outlineLevel="0" collapsed="false">
      <c r="A1272" s="27"/>
      <c r="B1272" s="27"/>
      <c r="C1272" s="28"/>
      <c r="D1272" s="28"/>
      <c r="E1272" s="29"/>
      <c r="F1272" s="27"/>
      <c r="G1272" s="30"/>
      <c r="H1272" s="30"/>
      <c r="I1272" s="27"/>
      <c r="J1272" s="27"/>
      <c r="K1272" s="27"/>
      <c r="L1272" s="29"/>
      <c r="M1272" s="27"/>
      <c r="N1272" s="31" t="str">
        <f aca="false">IF(E1272="","",EOMONTH(E1272,0))</f>
        <v/>
      </c>
      <c r="O1272" s="32" t="str">
        <f aca="false">IF(E1272="","",EOMONTH(E1272,0)+Parameter!$B$5)</f>
        <v/>
      </c>
      <c r="P1272" s="32" t="str">
        <f aca="false">IF(E1272="","",EOMONTH(E1272,Parameter!$B$4))</f>
        <v/>
      </c>
      <c r="Q1272" s="33" t="str">
        <f aca="false">IF(OR(E1272="",L1272&lt;&gt;""),"",P1272-Parameter!$B$9)</f>
        <v/>
      </c>
      <c r="R1272" s="34" t="str">
        <f aca="false">IF(OR(G1272="",G1272=0,H1272=""),"",H1272/G1272)</f>
        <v/>
      </c>
      <c r="S1272" s="35" t="str">
        <f aca="false">IF(C1272="","",IFERROR(INDEX('Validasi Vendor'!$J$5:$J$505,MATCH(C1272,'Validasi Vendor'!$C$5:$C$505,0)),"Belum terdaftar"))</f>
        <v/>
      </c>
      <c r="T1272" s="35" t="str">
        <f aca="false">IF(E1272="","",IF(L1272&lt;&gt;"",IF(EOMONTH(L1272,0)&gt;P1272,"Dikreditkan lewat batas: periksa","Sudah dikreditkan"),IF(S1272&lt;&gt;"Boleh diproses","Titik 1: periksa status vendor",IF(OR(I1272&lt;&gt;"Cocok",J1272&lt;&gt;"Valid"),"Titik 3: faktur bermasalah",IF(K1272="Ya","Titik 2: periksa pembebanan biaya",IF(Q1272&lt;0,"Titik 2: lewat batas kredit",IF(Q1272&lt;=Parameter!$B$6,"Titik 2: segera kreditkan","Siap dikreditkan")))))))</f>
        <v/>
      </c>
    </row>
    <row r="1273" customFormat="false" ht="15" hidden="false" customHeight="false" outlineLevel="0" collapsed="false">
      <c r="A1273" s="27"/>
      <c r="B1273" s="27"/>
      <c r="C1273" s="28"/>
      <c r="D1273" s="28"/>
      <c r="E1273" s="29"/>
      <c r="F1273" s="27"/>
      <c r="G1273" s="30"/>
      <c r="H1273" s="30"/>
      <c r="I1273" s="27"/>
      <c r="J1273" s="27"/>
      <c r="K1273" s="27"/>
      <c r="L1273" s="29"/>
      <c r="M1273" s="27"/>
      <c r="N1273" s="31" t="str">
        <f aca="false">IF(E1273="","",EOMONTH(E1273,0))</f>
        <v/>
      </c>
      <c r="O1273" s="32" t="str">
        <f aca="false">IF(E1273="","",EOMONTH(E1273,0)+Parameter!$B$5)</f>
        <v/>
      </c>
      <c r="P1273" s="32" t="str">
        <f aca="false">IF(E1273="","",EOMONTH(E1273,Parameter!$B$4))</f>
        <v/>
      </c>
      <c r="Q1273" s="33" t="str">
        <f aca="false">IF(OR(E1273="",L1273&lt;&gt;""),"",P1273-Parameter!$B$9)</f>
        <v/>
      </c>
      <c r="R1273" s="34" t="str">
        <f aca="false">IF(OR(G1273="",G1273=0,H1273=""),"",H1273/G1273)</f>
        <v/>
      </c>
      <c r="S1273" s="35" t="str">
        <f aca="false">IF(C1273="","",IFERROR(INDEX('Validasi Vendor'!$J$5:$J$505,MATCH(C1273,'Validasi Vendor'!$C$5:$C$505,0)),"Belum terdaftar"))</f>
        <v/>
      </c>
      <c r="T1273" s="35" t="str">
        <f aca="false">IF(E1273="","",IF(L1273&lt;&gt;"",IF(EOMONTH(L1273,0)&gt;P1273,"Dikreditkan lewat batas: periksa","Sudah dikreditkan"),IF(S1273&lt;&gt;"Boleh diproses","Titik 1: periksa status vendor",IF(OR(I1273&lt;&gt;"Cocok",J1273&lt;&gt;"Valid"),"Titik 3: faktur bermasalah",IF(K1273="Ya","Titik 2: periksa pembebanan biaya",IF(Q1273&lt;0,"Titik 2: lewat batas kredit",IF(Q1273&lt;=Parameter!$B$6,"Titik 2: segera kreditkan","Siap dikreditkan")))))))</f>
        <v/>
      </c>
    </row>
    <row r="1274" customFormat="false" ht="15" hidden="false" customHeight="false" outlineLevel="0" collapsed="false">
      <c r="A1274" s="27"/>
      <c r="B1274" s="27"/>
      <c r="C1274" s="28"/>
      <c r="D1274" s="28"/>
      <c r="E1274" s="29"/>
      <c r="F1274" s="27"/>
      <c r="G1274" s="30"/>
      <c r="H1274" s="30"/>
      <c r="I1274" s="27"/>
      <c r="J1274" s="27"/>
      <c r="K1274" s="27"/>
      <c r="L1274" s="29"/>
      <c r="M1274" s="27"/>
      <c r="N1274" s="31" t="str">
        <f aca="false">IF(E1274="","",EOMONTH(E1274,0))</f>
        <v/>
      </c>
      <c r="O1274" s="32" t="str">
        <f aca="false">IF(E1274="","",EOMONTH(E1274,0)+Parameter!$B$5)</f>
        <v/>
      </c>
      <c r="P1274" s="32" t="str">
        <f aca="false">IF(E1274="","",EOMONTH(E1274,Parameter!$B$4))</f>
        <v/>
      </c>
      <c r="Q1274" s="33" t="str">
        <f aca="false">IF(OR(E1274="",L1274&lt;&gt;""),"",P1274-Parameter!$B$9)</f>
        <v/>
      </c>
      <c r="R1274" s="34" t="str">
        <f aca="false">IF(OR(G1274="",G1274=0,H1274=""),"",H1274/G1274)</f>
        <v/>
      </c>
      <c r="S1274" s="35" t="str">
        <f aca="false">IF(C1274="","",IFERROR(INDEX('Validasi Vendor'!$J$5:$J$505,MATCH(C1274,'Validasi Vendor'!$C$5:$C$505,0)),"Belum terdaftar"))</f>
        <v/>
      </c>
      <c r="T1274" s="35" t="str">
        <f aca="false">IF(E1274="","",IF(L1274&lt;&gt;"",IF(EOMONTH(L1274,0)&gt;P1274,"Dikreditkan lewat batas: periksa","Sudah dikreditkan"),IF(S1274&lt;&gt;"Boleh diproses","Titik 1: periksa status vendor",IF(OR(I1274&lt;&gt;"Cocok",J1274&lt;&gt;"Valid"),"Titik 3: faktur bermasalah",IF(K1274="Ya","Titik 2: periksa pembebanan biaya",IF(Q1274&lt;0,"Titik 2: lewat batas kredit",IF(Q1274&lt;=Parameter!$B$6,"Titik 2: segera kreditkan","Siap dikreditkan")))))))</f>
        <v/>
      </c>
    </row>
    <row r="1275" customFormat="false" ht="15" hidden="false" customHeight="false" outlineLevel="0" collapsed="false">
      <c r="A1275" s="27"/>
      <c r="B1275" s="27"/>
      <c r="C1275" s="28"/>
      <c r="D1275" s="28"/>
      <c r="E1275" s="29"/>
      <c r="F1275" s="27"/>
      <c r="G1275" s="30"/>
      <c r="H1275" s="30"/>
      <c r="I1275" s="27"/>
      <c r="J1275" s="27"/>
      <c r="K1275" s="27"/>
      <c r="L1275" s="29"/>
      <c r="M1275" s="27"/>
      <c r="N1275" s="31" t="str">
        <f aca="false">IF(E1275="","",EOMONTH(E1275,0))</f>
        <v/>
      </c>
      <c r="O1275" s="32" t="str">
        <f aca="false">IF(E1275="","",EOMONTH(E1275,0)+Parameter!$B$5)</f>
        <v/>
      </c>
      <c r="P1275" s="32" t="str">
        <f aca="false">IF(E1275="","",EOMONTH(E1275,Parameter!$B$4))</f>
        <v/>
      </c>
      <c r="Q1275" s="33" t="str">
        <f aca="false">IF(OR(E1275="",L1275&lt;&gt;""),"",P1275-Parameter!$B$9)</f>
        <v/>
      </c>
      <c r="R1275" s="34" t="str">
        <f aca="false">IF(OR(G1275="",G1275=0,H1275=""),"",H1275/G1275)</f>
        <v/>
      </c>
      <c r="S1275" s="35" t="str">
        <f aca="false">IF(C1275="","",IFERROR(INDEX('Validasi Vendor'!$J$5:$J$505,MATCH(C1275,'Validasi Vendor'!$C$5:$C$505,0)),"Belum terdaftar"))</f>
        <v/>
      </c>
      <c r="T1275" s="35" t="str">
        <f aca="false">IF(E1275="","",IF(L1275&lt;&gt;"",IF(EOMONTH(L1275,0)&gt;P1275,"Dikreditkan lewat batas: periksa","Sudah dikreditkan"),IF(S1275&lt;&gt;"Boleh diproses","Titik 1: periksa status vendor",IF(OR(I1275&lt;&gt;"Cocok",J1275&lt;&gt;"Valid"),"Titik 3: faktur bermasalah",IF(K1275="Ya","Titik 2: periksa pembebanan biaya",IF(Q1275&lt;0,"Titik 2: lewat batas kredit",IF(Q1275&lt;=Parameter!$B$6,"Titik 2: segera kreditkan","Siap dikreditkan")))))))</f>
        <v/>
      </c>
    </row>
    <row r="1276" customFormat="false" ht="15" hidden="false" customHeight="false" outlineLevel="0" collapsed="false">
      <c r="A1276" s="27"/>
      <c r="B1276" s="27"/>
      <c r="C1276" s="28"/>
      <c r="D1276" s="28"/>
      <c r="E1276" s="29"/>
      <c r="F1276" s="27"/>
      <c r="G1276" s="30"/>
      <c r="H1276" s="30"/>
      <c r="I1276" s="27"/>
      <c r="J1276" s="27"/>
      <c r="K1276" s="27"/>
      <c r="L1276" s="29"/>
      <c r="M1276" s="27"/>
      <c r="N1276" s="31" t="str">
        <f aca="false">IF(E1276="","",EOMONTH(E1276,0))</f>
        <v/>
      </c>
      <c r="O1276" s="32" t="str">
        <f aca="false">IF(E1276="","",EOMONTH(E1276,0)+Parameter!$B$5)</f>
        <v/>
      </c>
      <c r="P1276" s="32" t="str">
        <f aca="false">IF(E1276="","",EOMONTH(E1276,Parameter!$B$4))</f>
        <v/>
      </c>
      <c r="Q1276" s="33" t="str">
        <f aca="false">IF(OR(E1276="",L1276&lt;&gt;""),"",P1276-Parameter!$B$9)</f>
        <v/>
      </c>
      <c r="R1276" s="34" t="str">
        <f aca="false">IF(OR(G1276="",G1276=0,H1276=""),"",H1276/G1276)</f>
        <v/>
      </c>
      <c r="S1276" s="35" t="str">
        <f aca="false">IF(C1276="","",IFERROR(INDEX('Validasi Vendor'!$J$5:$J$505,MATCH(C1276,'Validasi Vendor'!$C$5:$C$505,0)),"Belum terdaftar"))</f>
        <v/>
      </c>
      <c r="T1276" s="35" t="str">
        <f aca="false">IF(E1276="","",IF(L1276&lt;&gt;"",IF(EOMONTH(L1276,0)&gt;P1276,"Dikreditkan lewat batas: periksa","Sudah dikreditkan"),IF(S1276&lt;&gt;"Boleh diproses","Titik 1: periksa status vendor",IF(OR(I1276&lt;&gt;"Cocok",J1276&lt;&gt;"Valid"),"Titik 3: faktur bermasalah",IF(K1276="Ya","Titik 2: periksa pembebanan biaya",IF(Q1276&lt;0,"Titik 2: lewat batas kredit",IF(Q1276&lt;=Parameter!$B$6,"Titik 2: segera kreditkan","Siap dikreditkan")))))))</f>
        <v/>
      </c>
    </row>
    <row r="1277" customFormat="false" ht="15" hidden="false" customHeight="false" outlineLevel="0" collapsed="false">
      <c r="A1277" s="27"/>
      <c r="B1277" s="27"/>
      <c r="C1277" s="28"/>
      <c r="D1277" s="28"/>
      <c r="E1277" s="29"/>
      <c r="F1277" s="27"/>
      <c r="G1277" s="30"/>
      <c r="H1277" s="30"/>
      <c r="I1277" s="27"/>
      <c r="J1277" s="27"/>
      <c r="K1277" s="27"/>
      <c r="L1277" s="29"/>
      <c r="M1277" s="27"/>
      <c r="N1277" s="31" t="str">
        <f aca="false">IF(E1277="","",EOMONTH(E1277,0))</f>
        <v/>
      </c>
      <c r="O1277" s="32" t="str">
        <f aca="false">IF(E1277="","",EOMONTH(E1277,0)+Parameter!$B$5)</f>
        <v/>
      </c>
      <c r="P1277" s="32" t="str">
        <f aca="false">IF(E1277="","",EOMONTH(E1277,Parameter!$B$4))</f>
        <v/>
      </c>
      <c r="Q1277" s="33" t="str">
        <f aca="false">IF(OR(E1277="",L1277&lt;&gt;""),"",P1277-Parameter!$B$9)</f>
        <v/>
      </c>
      <c r="R1277" s="34" t="str">
        <f aca="false">IF(OR(G1277="",G1277=0,H1277=""),"",H1277/G1277)</f>
        <v/>
      </c>
      <c r="S1277" s="35" t="str">
        <f aca="false">IF(C1277="","",IFERROR(INDEX('Validasi Vendor'!$J$5:$J$505,MATCH(C1277,'Validasi Vendor'!$C$5:$C$505,0)),"Belum terdaftar"))</f>
        <v/>
      </c>
      <c r="T1277" s="35" t="str">
        <f aca="false">IF(E1277="","",IF(L1277&lt;&gt;"",IF(EOMONTH(L1277,0)&gt;P1277,"Dikreditkan lewat batas: periksa","Sudah dikreditkan"),IF(S1277&lt;&gt;"Boleh diproses","Titik 1: periksa status vendor",IF(OR(I1277&lt;&gt;"Cocok",J1277&lt;&gt;"Valid"),"Titik 3: faktur bermasalah",IF(K1277="Ya","Titik 2: periksa pembebanan biaya",IF(Q1277&lt;0,"Titik 2: lewat batas kredit",IF(Q1277&lt;=Parameter!$B$6,"Titik 2: segera kreditkan","Siap dikreditkan")))))))</f>
        <v/>
      </c>
    </row>
    <row r="1278" customFormat="false" ht="15" hidden="false" customHeight="false" outlineLevel="0" collapsed="false">
      <c r="A1278" s="27"/>
      <c r="B1278" s="27"/>
      <c r="C1278" s="28"/>
      <c r="D1278" s="28"/>
      <c r="E1278" s="29"/>
      <c r="F1278" s="27"/>
      <c r="G1278" s="30"/>
      <c r="H1278" s="30"/>
      <c r="I1278" s="27"/>
      <c r="J1278" s="27"/>
      <c r="K1278" s="27"/>
      <c r="L1278" s="29"/>
      <c r="M1278" s="27"/>
      <c r="N1278" s="31" t="str">
        <f aca="false">IF(E1278="","",EOMONTH(E1278,0))</f>
        <v/>
      </c>
      <c r="O1278" s="32" t="str">
        <f aca="false">IF(E1278="","",EOMONTH(E1278,0)+Parameter!$B$5)</f>
        <v/>
      </c>
      <c r="P1278" s="32" t="str">
        <f aca="false">IF(E1278="","",EOMONTH(E1278,Parameter!$B$4))</f>
        <v/>
      </c>
      <c r="Q1278" s="33" t="str">
        <f aca="false">IF(OR(E1278="",L1278&lt;&gt;""),"",P1278-Parameter!$B$9)</f>
        <v/>
      </c>
      <c r="R1278" s="34" t="str">
        <f aca="false">IF(OR(G1278="",G1278=0,H1278=""),"",H1278/G1278)</f>
        <v/>
      </c>
      <c r="S1278" s="35" t="str">
        <f aca="false">IF(C1278="","",IFERROR(INDEX('Validasi Vendor'!$J$5:$J$505,MATCH(C1278,'Validasi Vendor'!$C$5:$C$505,0)),"Belum terdaftar"))</f>
        <v/>
      </c>
      <c r="T1278" s="35" t="str">
        <f aca="false">IF(E1278="","",IF(L1278&lt;&gt;"",IF(EOMONTH(L1278,0)&gt;P1278,"Dikreditkan lewat batas: periksa","Sudah dikreditkan"),IF(S1278&lt;&gt;"Boleh diproses","Titik 1: periksa status vendor",IF(OR(I1278&lt;&gt;"Cocok",J1278&lt;&gt;"Valid"),"Titik 3: faktur bermasalah",IF(K1278="Ya","Titik 2: periksa pembebanan biaya",IF(Q1278&lt;0,"Titik 2: lewat batas kredit",IF(Q1278&lt;=Parameter!$B$6,"Titik 2: segera kreditkan","Siap dikreditkan")))))))</f>
        <v/>
      </c>
    </row>
    <row r="1279" customFormat="false" ht="15" hidden="false" customHeight="false" outlineLevel="0" collapsed="false">
      <c r="A1279" s="27"/>
      <c r="B1279" s="27"/>
      <c r="C1279" s="28"/>
      <c r="D1279" s="28"/>
      <c r="E1279" s="29"/>
      <c r="F1279" s="27"/>
      <c r="G1279" s="30"/>
      <c r="H1279" s="30"/>
      <c r="I1279" s="27"/>
      <c r="J1279" s="27"/>
      <c r="K1279" s="27"/>
      <c r="L1279" s="29"/>
      <c r="M1279" s="27"/>
      <c r="N1279" s="31" t="str">
        <f aca="false">IF(E1279="","",EOMONTH(E1279,0))</f>
        <v/>
      </c>
      <c r="O1279" s="32" t="str">
        <f aca="false">IF(E1279="","",EOMONTH(E1279,0)+Parameter!$B$5)</f>
        <v/>
      </c>
      <c r="P1279" s="32" t="str">
        <f aca="false">IF(E1279="","",EOMONTH(E1279,Parameter!$B$4))</f>
        <v/>
      </c>
      <c r="Q1279" s="33" t="str">
        <f aca="false">IF(OR(E1279="",L1279&lt;&gt;""),"",P1279-Parameter!$B$9)</f>
        <v/>
      </c>
      <c r="R1279" s="34" t="str">
        <f aca="false">IF(OR(G1279="",G1279=0,H1279=""),"",H1279/G1279)</f>
        <v/>
      </c>
      <c r="S1279" s="35" t="str">
        <f aca="false">IF(C1279="","",IFERROR(INDEX('Validasi Vendor'!$J$5:$J$505,MATCH(C1279,'Validasi Vendor'!$C$5:$C$505,0)),"Belum terdaftar"))</f>
        <v/>
      </c>
      <c r="T1279" s="35" t="str">
        <f aca="false">IF(E1279="","",IF(L1279&lt;&gt;"",IF(EOMONTH(L1279,0)&gt;P1279,"Dikreditkan lewat batas: periksa","Sudah dikreditkan"),IF(S1279&lt;&gt;"Boleh diproses","Titik 1: periksa status vendor",IF(OR(I1279&lt;&gt;"Cocok",J1279&lt;&gt;"Valid"),"Titik 3: faktur bermasalah",IF(K1279="Ya","Titik 2: periksa pembebanan biaya",IF(Q1279&lt;0,"Titik 2: lewat batas kredit",IF(Q1279&lt;=Parameter!$B$6,"Titik 2: segera kreditkan","Siap dikreditkan")))))))</f>
        <v/>
      </c>
    </row>
    <row r="1280" customFormat="false" ht="15" hidden="false" customHeight="false" outlineLevel="0" collapsed="false">
      <c r="A1280" s="27"/>
      <c r="B1280" s="27"/>
      <c r="C1280" s="28"/>
      <c r="D1280" s="28"/>
      <c r="E1280" s="29"/>
      <c r="F1280" s="27"/>
      <c r="G1280" s="30"/>
      <c r="H1280" s="30"/>
      <c r="I1280" s="27"/>
      <c r="J1280" s="27"/>
      <c r="K1280" s="27"/>
      <c r="L1280" s="29"/>
      <c r="M1280" s="27"/>
      <c r="N1280" s="31" t="str">
        <f aca="false">IF(E1280="","",EOMONTH(E1280,0))</f>
        <v/>
      </c>
      <c r="O1280" s="32" t="str">
        <f aca="false">IF(E1280="","",EOMONTH(E1280,0)+Parameter!$B$5)</f>
        <v/>
      </c>
      <c r="P1280" s="32" t="str">
        <f aca="false">IF(E1280="","",EOMONTH(E1280,Parameter!$B$4))</f>
        <v/>
      </c>
      <c r="Q1280" s="33" t="str">
        <f aca="false">IF(OR(E1280="",L1280&lt;&gt;""),"",P1280-Parameter!$B$9)</f>
        <v/>
      </c>
      <c r="R1280" s="34" t="str">
        <f aca="false">IF(OR(G1280="",G1280=0,H1280=""),"",H1280/G1280)</f>
        <v/>
      </c>
      <c r="S1280" s="35" t="str">
        <f aca="false">IF(C1280="","",IFERROR(INDEX('Validasi Vendor'!$J$5:$J$505,MATCH(C1280,'Validasi Vendor'!$C$5:$C$505,0)),"Belum terdaftar"))</f>
        <v/>
      </c>
      <c r="T1280" s="35" t="str">
        <f aca="false">IF(E1280="","",IF(L1280&lt;&gt;"",IF(EOMONTH(L1280,0)&gt;P1280,"Dikreditkan lewat batas: periksa","Sudah dikreditkan"),IF(S1280&lt;&gt;"Boleh diproses","Titik 1: periksa status vendor",IF(OR(I1280&lt;&gt;"Cocok",J1280&lt;&gt;"Valid"),"Titik 3: faktur bermasalah",IF(K1280="Ya","Titik 2: periksa pembebanan biaya",IF(Q1280&lt;0,"Titik 2: lewat batas kredit",IF(Q1280&lt;=Parameter!$B$6,"Titik 2: segera kreditkan","Siap dikreditkan")))))))</f>
        <v/>
      </c>
    </row>
    <row r="1281" customFormat="false" ht="15" hidden="false" customHeight="false" outlineLevel="0" collapsed="false">
      <c r="A1281" s="27"/>
      <c r="B1281" s="27"/>
      <c r="C1281" s="28"/>
      <c r="D1281" s="28"/>
      <c r="E1281" s="29"/>
      <c r="F1281" s="27"/>
      <c r="G1281" s="30"/>
      <c r="H1281" s="30"/>
      <c r="I1281" s="27"/>
      <c r="J1281" s="27"/>
      <c r="K1281" s="27"/>
      <c r="L1281" s="29"/>
      <c r="M1281" s="27"/>
      <c r="N1281" s="31" t="str">
        <f aca="false">IF(E1281="","",EOMONTH(E1281,0))</f>
        <v/>
      </c>
      <c r="O1281" s="32" t="str">
        <f aca="false">IF(E1281="","",EOMONTH(E1281,0)+Parameter!$B$5)</f>
        <v/>
      </c>
      <c r="P1281" s="32" t="str">
        <f aca="false">IF(E1281="","",EOMONTH(E1281,Parameter!$B$4))</f>
        <v/>
      </c>
      <c r="Q1281" s="33" t="str">
        <f aca="false">IF(OR(E1281="",L1281&lt;&gt;""),"",P1281-Parameter!$B$9)</f>
        <v/>
      </c>
      <c r="R1281" s="34" t="str">
        <f aca="false">IF(OR(G1281="",G1281=0,H1281=""),"",H1281/G1281)</f>
        <v/>
      </c>
      <c r="S1281" s="35" t="str">
        <f aca="false">IF(C1281="","",IFERROR(INDEX('Validasi Vendor'!$J$5:$J$505,MATCH(C1281,'Validasi Vendor'!$C$5:$C$505,0)),"Belum terdaftar"))</f>
        <v/>
      </c>
      <c r="T1281" s="35" t="str">
        <f aca="false">IF(E1281="","",IF(L1281&lt;&gt;"",IF(EOMONTH(L1281,0)&gt;P1281,"Dikreditkan lewat batas: periksa","Sudah dikreditkan"),IF(S1281&lt;&gt;"Boleh diproses","Titik 1: periksa status vendor",IF(OR(I1281&lt;&gt;"Cocok",J1281&lt;&gt;"Valid"),"Titik 3: faktur bermasalah",IF(K1281="Ya","Titik 2: periksa pembebanan biaya",IF(Q1281&lt;0,"Titik 2: lewat batas kredit",IF(Q1281&lt;=Parameter!$B$6,"Titik 2: segera kreditkan","Siap dikreditkan")))))))</f>
        <v/>
      </c>
    </row>
    <row r="1282" customFormat="false" ht="15" hidden="false" customHeight="false" outlineLevel="0" collapsed="false">
      <c r="A1282" s="27"/>
      <c r="B1282" s="27"/>
      <c r="C1282" s="28"/>
      <c r="D1282" s="28"/>
      <c r="E1282" s="29"/>
      <c r="F1282" s="27"/>
      <c r="G1282" s="30"/>
      <c r="H1282" s="30"/>
      <c r="I1282" s="27"/>
      <c r="J1282" s="27"/>
      <c r="K1282" s="27"/>
      <c r="L1282" s="29"/>
      <c r="M1282" s="27"/>
      <c r="N1282" s="31" t="str">
        <f aca="false">IF(E1282="","",EOMONTH(E1282,0))</f>
        <v/>
      </c>
      <c r="O1282" s="32" t="str">
        <f aca="false">IF(E1282="","",EOMONTH(E1282,0)+Parameter!$B$5)</f>
        <v/>
      </c>
      <c r="P1282" s="32" t="str">
        <f aca="false">IF(E1282="","",EOMONTH(E1282,Parameter!$B$4))</f>
        <v/>
      </c>
      <c r="Q1282" s="33" t="str">
        <f aca="false">IF(OR(E1282="",L1282&lt;&gt;""),"",P1282-Parameter!$B$9)</f>
        <v/>
      </c>
      <c r="R1282" s="34" t="str">
        <f aca="false">IF(OR(G1282="",G1282=0,H1282=""),"",H1282/G1282)</f>
        <v/>
      </c>
      <c r="S1282" s="35" t="str">
        <f aca="false">IF(C1282="","",IFERROR(INDEX('Validasi Vendor'!$J$5:$J$505,MATCH(C1282,'Validasi Vendor'!$C$5:$C$505,0)),"Belum terdaftar"))</f>
        <v/>
      </c>
      <c r="T1282" s="35" t="str">
        <f aca="false">IF(E1282="","",IF(L1282&lt;&gt;"",IF(EOMONTH(L1282,0)&gt;P1282,"Dikreditkan lewat batas: periksa","Sudah dikreditkan"),IF(S1282&lt;&gt;"Boleh diproses","Titik 1: periksa status vendor",IF(OR(I1282&lt;&gt;"Cocok",J1282&lt;&gt;"Valid"),"Titik 3: faktur bermasalah",IF(K1282="Ya","Titik 2: periksa pembebanan biaya",IF(Q1282&lt;0,"Titik 2: lewat batas kredit",IF(Q1282&lt;=Parameter!$B$6,"Titik 2: segera kreditkan","Siap dikreditkan")))))))</f>
        <v/>
      </c>
    </row>
    <row r="1283" customFormat="false" ht="15" hidden="false" customHeight="false" outlineLevel="0" collapsed="false">
      <c r="A1283" s="27"/>
      <c r="B1283" s="27"/>
      <c r="C1283" s="28"/>
      <c r="D1283" s="28"/>
      <c r="E1283" s="29"/>
      <c r="F1283" s="27"/>
      <c r="G1283" s="30"/>
      <c r="H1283" s="30"/>
      <c r="I1283" s="27"/>
      <c r="J1283" s="27"/>
      <c r="K1283" s="27"/>
      <c r="L1283" s="29"/>
      <c r="M1283" s="27"/>
      <c r="N1283" s="31" t="str">
        <f aca="false">IF(E1283="","",EOMONTH(E1283,0))</f>
        <v/>
      </c>
      <c r="O1283" s="32" t="str">
        <f aca="false">IF(E1283="","",EOMONTH(E1283,0)+Parameter!$B$5)</f>
        <v/>
      </c>
      <c r="P1283" s="32" t="str">
        <f aca="false">IF(E1283="","",EOMONTH(E1283,Parameter!$B$4))</f>
        <v/>
      </c>
      <c r="Q1283" s="33" t="str">
        <f aca="false">IF(OR(E1283="",L1283&lt;&gt;""),"",P1283-Parameter!$B$9)</f>
        <v/>
      </c>
      <c r="R1283" s="34" t="str">
        <f aca="false">IF(OR(G1283="",G1283=0,H1283=""),"",H1283/G1283)</f>
        <v/>
      </c>
      <c r="S1283" s="35" t="str">
        <f aca="false">IF(C1283="","",IFERROR(INDEX('Validasi Vendor'!$J$5:$J$505,MATCH(C1283,'Validasi Vendor'!$C$5:$C$505,0)),"Belum terdaftar"))</f>
        <v/>
      </c>
      <c r="T1283" s="35" t="str">
        <f aca="false">IF(E1283="","",IF(L1283&lt;&gt;"",IF(EOMONTH(L1283,0)&gt;P1283,"Dikreditkan lewat batas: periksa","Sudah dikreditkan"),IF(S1283&lt;&gt;"Boleh diproses","Titik 1: periksa status vendor",IF(OR(I1283&lt;&gt;"Cocok",J1283&lt;&gt;"Valid"),"Titik 3: faktur bermasalah",IF(K1283="Ya","Titik 2: periksa pembebanan biaya",IF(Q1283&lt;0,"Titik 2: lewat batas kredit",IF(Q1283&lt;=Parameter!$B$6,"Titik 2: segera kreditkan","Siap dikreditkan")))))))</f>
        <v/>
      </c>
    </row>
    <row r="1284" customFormat="false" ht="15" hidden="false" customHeight="false" outlineLevel="0" collapsed="false">
      <c r="A1284" s="27"/>
      <c r="B1284" s="27"/>
      <c r="C1284" s="28"/>
      <c r="D1284" s="28"/>
      <c r="E1284" s="29"/>
      <c r="F1284" s="27"/>
      <c r="G1284" s="30"/>
      <c r="H1284" s="30"/>
      <c r="I1284" s="27"/>
      <c r="J1284" s="27"/>
      <c r="K1284" s="27"/>
      <c r="L1284" s="29"/>
      <c r="M1284" s="27"/>
      <c r="N1284" s="31" t="str">
        <f aca="false">IF(E1284="","",EOMONTH(E1284,0))</f>
        <v/>
      </c>
      <c r="O1284" s="32" t="str">
        <f aca="false">IF(E1284="","",EOMONTH(E1284,0)+Parameter!$B$5)</f>
        <v/>
      </c>
      <c r="P1284" s="32" t="str">
        <f aca="false">IF(E1284="","",EOMONTH(E1284,Parameter!$B$4))</f>
        <v/>
      </c>
      <c r="Q1284" s="33" t="str">
        <f aca="false">IF(OR(E1284="",L1284&lt;&gt;""),"",P1284-Parameter!$B$9)</f>
        <v/>
      </c>
      <c r="R1284" s="34" t="str">
        <f aca="false">IF(OR(G1284="",G1284=0,H1284=""),"",H1284/G1284)</f>
        <v/>
      </c>
      <c r="S1284" s="35" t="str">
        <f aca="false">IF(C1284="","",IFERROR(INDEX('Validasi Vendor'!$J$5:$J$505,MATCH(C1284,'Validasi Vendor'!$C$5:$C$505,0)),"Belum terdaftar"))</f>
        <v/>
      </c>
      <c r="T1284" s="35" t="str">
        <f aca="false">IF(E1284="","",IF(L1284&lt;&gt;"",IF(EOMONTH(L1284,0)&gt;P1284,"Dikreditkan lewat batas: periksa","Sudah dikreditkan"),IF(S1284&lt;&gt;"Boleh diproses","Titik 1: periksa status vendor",IF(OR(I1284&lt;&gt;"Cocok",J1284&lt;&gt;"Valid"),"Titik 3: faktur bermasalah",IF(K1284="Ya","Titik 2: periksa pembebanan biaya",IF(Q1284&lt;0,"Titik 2: lewat batas kredit",IF(Q1284&lt;=Parameter!$B$6,"Titik 2: segera kreditkan","Siap dikreditkan")))))))</f>
        <v/>
      </c>
    </row>
    <row r="1285" customFormat="false" ht="15" hidden="false" customHeight="false" outlineLevel="0" collapsed="false">
      <c r="A1285" s="27"/>
      <c r="B1285" s="27"/>
      <c r="C1285" s="28"/>
      <c r="D1285" s="28"/>
      <c r="E1285" s="29"/>
      <c r="F1285" s="27"/>
      <c r="G1285" s="30"/>
      <c r="H1285" s="30"/>
      <c r="I1285" s="27"/>
      <c r="J1285" s="27"/>
      <c r="K1285" s="27"/>
      <c r="L1285" s="29"/>
      <c r="M1285" s="27"/>
      <c r="N1285" s="31" t="str">
        <f aca="false">IF(E1285="","",EOMONTH(E1285,0))</f>
        <v/>
      </c>
      <c r="O1285" s="32" t="str">
        <f aca="false">IF(E1285="","",EOMONTH(E1285,0)+Parameter!$B$5)</f>
        <v/>
      </c>
      <c r="P1285" s="32" t="str">
        <f aca="false">IF(E1285="","",EOMONTH(E1285,Parameter!$B$4))</f>
        <v/>
      </c>
      <c r="Q1285" s="33" t="str">
        <f aca="false">IF(OR(E1285="",L1285&lt;&gt;""),"",P1285-Parameter!$B$9)</f>
        <v/>
      </c>
      <c r="R1285" s="34" t="str">
        <f aca="false">IF(OR(G1285="",G1285=0,H1285=""),"",H1285/G1285)</f>
        <v/>
      </c>
      <c r="S1285" s="35" t="str">
        <f aca="false">IF(C1285="","",IFERROR(INDEX('Validasi Vendor'!$J$5:$J$505,MATCH(C1285,'Validasi Vendor'!$C$5:$C$505,0)),"Belum terdaftar"))</f>
        <v/>
      </c>
      <c r="T1285" s="35" t="str">
        <f aca="false">IF(E1285="","",IF(L1285&lt;&gt;"",IF(EOMONTH(L1285,0)&gt;P1285,"Dikreditkan lewat batas: periksa","Sudah dikreditkan"),IF(S1285&lt;&gt;"Boleh diproses","Titik 1: periksa status vendor",IF(OR(I1285&lt;&gt;"Cocok",J1285&lt;&gt;"Valid"),"Titik 3: faktur bermasalah",IF(K1285="Ya","Titik 2: periksa pembebanan biaya",IF(Q1285&lt;0,"Titik 2: lewat batas kredit",IF(Q1285&lt;=Parameter!$B$6,"Titik 2: segera kreditkan","Siap dikreditkan")))))))</f>
        <v/>
      </c>
    </row>
    <row r="1286" customFormat="false" ht="15" hidden="false" customHeight="false" outlineLevel="0" collapsed="false">
      <c r="A1286" s="27"/>
      <c r="B1286" s="27"/>
      <c r="C1286" s="28"/>
      <c r="D1286" s="28"/>
      <c r="E1286" s="29"/>
      <c r="F1286" s="27"/>
      <c r="G1286" s="30"/>
      <c r="H1286" s="30"/>
      <c r="I1286" s="27"/>
      <c r="J1286" s="27"/>
      <c r="K1286" s="27"/>
      <c r="L1286" s="29"/>
      <c r="M1286" s="27"/>
      <c r="N1286" s="31" t="str">
        <f aca="false">IF(E1286="","",EOMONTH(E1286,0))</f>
        <v/>
      </c>
      <c r="O1286" s="32" t="str">
        <f aca="false">IF(E1286="","",EOMONTH(E1286,0)+Parameter!$B$5)</f>
        <v/>
      </c>
      <c r="P1286" s="32" t="str">
        <f aca="false">IF(E1286="","",EOMONTH(E1286,Parameter!$B$4))</f>
        <v/>
      </c>
      <c r="Q1286" s="33" t="str">
        <f aca="false">IF(OR(E1286="",L1286&lt;&gt;""),"",P1286-Parameter!$B$9)</f>
        <v/>
      </c>
      <c r="R1286" s="34" t="str">
        <f aca="false">IF(OR(G1286="",G1286=0,H1286=""),"",H1286/G1286)</f>
        <v/>
      </c>
      <c r="S1286" s="35" t="str">
        <f aca="false">IF(C1286="","",IFERROR(INDEX('Validasi Vendor'!$J$5:$J$505,MATCH(C1286,'Validasi Vendor'!$C$5:$C$505,0)),"Belum terdaftar"))</f>
        <v/>
      </c>
      <c r="T1286" s="35" t="str">
        <f aca="false">IF(E1286="","",IF(L1286&lt;&gt;"",IF(EOMONTH(L1286,0)&gt;P1286,"Dikreditkan lewat batas: periksa","Sudah dikreditkan"),IF(S1286&lt;&gt;"Boleh diproses","Titik 1: periksa status vendor",IF(OR(I1286&lt;&gt;"Cocok",J1286&lt;&gt;"Valid"),"Titik 3: faktur bermasalah",IF(K1286="Ya","Titik 2: periksa pembebanan biaya",IF(Q1286&lt;0,"Titik 2: lewat batas kredit",IF(Q1286&lt;=Parameter!$B$6,"Titik 2: segera kreditkan","Siap dikreditkan")))))))</f>
        <v/>
      </c>
    </row>
    <row r="1287" customFormat="false" ht="15" hidden="false" customHeight="false" outlineLevel="0" collapsed="false">
      <c r="A1287" s="27"/>
      <c r="B1287" s="27"/>
      <c r="C1287" s="28"/>
      <c r="D1287" s="28"/>
      <c r="E1287" s="29"/>
      <c r="F1287" s="27"/>
      <c r="G1287" s="30"/>
      <c r="H1287" s="30"/>
      <c r="I1287" s="27"/>
      <c r="J1287" s="27"/>
      <c r="K1287" s="27"/>
      <c r="L1287" s="29"/>
      <c r="M1287" s="27"/>
      <c r="N1287" s="31" t="str">
        <f aca="false">IF(E1287="","",EOMONTH(E1287,0))</f>
        <v/>
      </c>
      <c r="O1287" s="32" t="str">
        <f aca="false">IF(E1287="","",EOMONTH(E1287,0)+Parameter!$B$5)</f>
        <v/>
      </c>
      <c r="P1287" s="32" t="str">
        <f aca="false">IF(E1287="","",EOMONTH(E1287,Parameter!$B$4))</f>
        <v/>
      </c>
      <c r="Q1287" s="33" t="str">
        <f aca="false">IF(OR(E1287="",L1287&lt;&gt;""),"",P1287-Parameter!$B$9)</f>
        <v/>
      </c>
      <c r="R1287" s="34" t="str">
        <f aca="false">IF(OR(G1287="",G1287=0,H1287=""),"",H1287/G1287)</f>
        <v/>
      </c>
      <c r="S1287" s="35" t="str">
        <f aca="false">IF(C1287="","",IFERROR(INDEX('Validasi Vendor'!$J$5:$J$505,MATCH(C1287,'Validasi Vendor'!$C$5:$C$505,0)),"Belum terdaftar"))</f>
        <v/>
      </c>
      <c r="T1287" s="35" t="str">
        <f aca="false">IF(E1287="","",IF(L1287&lt;&gt;"",IF(EOMONTH(L1287,0)&gt;P1287,"Dikreditkan lewat batas: periksa","Sudah dikreditkan"),IF(S1287&lt;&gt;"Boleh diproses","Titik 1: periksa status vendor",IF(OR(I1287&lt;&gt;"Cocok",J1287&lt;&gt;"Valid"),"Titik 3: faktur bermasalah",IF(K1287="Ya","Titik 2: periksa pembebanan biaya",IF(Q1287&lt;0,"Titik 2: lewat batas kredit",IF(Q1287&lt;=Parameter!$B$6,"Titik 2: segera kreditkan","Siap dikreditkan")))))))</f>
        <v/>
      </c>
    </row>
    <row r="1288" customFormat="false" ht="15" hidden="false" customHeight="false" outlineLevel="0" collapsed="false">
      <c r="A1288" s="27"/>
      <c r="B1288" s="27"/>
      <c r="C1288" s="28"/>
      <c r="D1288" s="28"/>
      <c r="E1288" s="29"/>
      <c r="F1288" s="27"/>
      <c r="G1288" s="30"/>
      <c r="H1288" s="30"/>
      <c r="I1288" s="27"/>
      <c r="J1288" s="27"/>
      <c r="K1288" s="27"/>
      <c r="L1288" s="29"/>
      <c r="M1288" s="27"/>
      <c r="N1288" s="31" t="str">
        <f aca="false">IF(E1288="","",EOMONTH(E1288,0))</f>
        <v/>
      </c>
      <c r="O1288" s="32" t="str">
        <f aca="false">IF(E1288="","",EOMONTH(E1288,0)+Parameter!$B$5)</f>
        <v/>
      </c>
      <c r="P1288" s="32" t="str">
        <f aca="false">IF(E1288="","",EOMONTH(E1288,Parameter!$B$4))</f>
        <v/>
      </c>
      <c r="Q1288" s="33" t="str">
        <f aca="false">IF(OR(E1288="",L1288&lt;&gt;""),"",P1288-Parameter!$B$9)</f>
        <v/>
      </c>
      <c r="R1288" s="34" t="str">
        <f aca="false">IF(OR(G1288="",G1288=0,H1288=""),"",H1288/G1288)</f>
        <v/>
      </c>
      <c r="S1288" s="35" t="str">
        <f aca="false">IF(C1288="","",IFERROR(INDEX('Validasi Vendor'!$J$5:$J$505,MATCH(C1288,'Validasi Vendor'!$C$5:$C$505,0)),"Belum terdaftar"))</f>
        <v/>
      </c>
      <c r="T1288" s="35" t="str">
        <f aca="false">IF(E1288="","",IF(L1288&lt;&gt;"",IF(EOMONTH(L1288,0)&gt;P1288,"Dikreditkan lewat batas: periksa","Sudah dikreditkan"),IF(S1288&lt;&gt;"Boleh diproses","Titik 1: periksa status vendor",IF(OR(I1288&lt;&gt;"Cocok",J1288&lt;&gt;"Valid"),"Titik 3: faktur bermasalah",IF(K1288="Ya","Titik 2: periksa pembebanan biaya",IF(Q1288&lt;0,"Titik 2: lewat batas kredit",IF(Q1288&lt;=Parameter!$B$6,"Titik 2: segera kreditkan","Siap dikreditkan")))))))</f>
        <v/>
      </c>
    </row>
    <row r="1289" customFormat="false" ht="15" hidden="false" customHeight="false" outlineLevel="0" collapsed="false">
      <c r="A1289" s="27"/>
      <c r="B1289" s="27"/>
      <c r="C1289" s="28"/>
      <c r="D1289" s="28"/>
      <c r="E1289" s="29"/>
      <c r="F1289" s="27"/>
      <c r="G1289" s="30"/>
      <c r="H1289" s="30"/>
      <c r="I1289" s="27"/>
      <c r="J1289" s="27"/>
      <c r="K1289" s="27"/>
      <c r="L1289" s="29"/>
      <c r="M1289" s="27"/>
      <c r="N1289" s="31" t="str">
        <f aca="false">IF(E1289="","",EOMONTH(E1289,0))</f>
        <v/>
      </c>
      <c r="O1289" s="32" t="str">
        <f aca="false">IF(E1289="","",EOMONTH(E1289,0)+Parameter!$B$5)</f>
        <v/>
      </c>
      <c r="P1289" s="32" t="str">
        <f aca="false">IF(E1289="","",EOMONTH(E1289,Parameter!$B$4))</f>
        <v/>
      </c>
      <c r="Q1289" s="33" t="str">
        <f aca="false">IF(OR(E1289="",L1289&lt;&gt;""),"",P1289-Parameter!$B$9)</f>
        <v/>
      </c>
      <c r="R1289" s="34" t="str">
        <f aca="false">IF(OR(G1289="",G1289=0,H1289=""),"",H1289/G1289)</f>
        <v/>
      </c>
      <c r="S1289" s="35" t="str">
        <f aca="false">IF(C1289="","",IFERROR(INDEX('Validasi Vendor'!$J$5:$J$505,MATCH(C1289,'Validasi Vendor'!$C$5:$C$505,0)),"Belum terdaftar"))</f>
        <v/>
      </c>
      <c r="T1289" s="35" t="str">
        <f aca="false">IF(E1289="","",IF(L1289&lt;&gt;"",IF(EOMONTH(L1289,0)&gt;P1289,"Dikreditkan lewat batas: periksa","Sudah dikreditkan"),IF(S1289&lt;&gt;"Boleh diproses","Titik 1: periksa status vendor",IF(OR(I1289&lt;&gt;"Cocok",J1289&lt;&gt;"Valid"),"Titik 3: faktur bermasalah",IF(K1289="Ya","Titik 2: periksa pembebanan biaya",IF(Q1289&lt;0,"Titik 2: lewat batas kredit",IF(Q1289&lt;=Parameter!$B$6,"Titik 2: segera kreditkan","Siap dikreditkan")))))))</f>
        <v/>
      </c>
    </row>
    <row r="1290" customFormat="false" ht="15" hidden="false" customHeight="false" outlineLevel="0" collapsed="false">
      <c r="A1290" s="27"/>
      <c r="B1290" s="27"/>
      <c r="C1290" s="28"/>
      <c r="D1290" s="28"/>
      <c r="E1290" s="29"/>
      <c r="F1290" s="27"/>
      <c r="G1290" s="30"/>
      <c r="H1290" s="30"/>
      <c r="I1290" s="27"/>
      <c r="J1290" s="27"/>
      <c r="K1290" s="27"/>
      <c r="L1290" s="29"/>
      <c r="M1290" s="27"/>
      <c r="N1290" s="31" t="str">
        <f aca="false">IF(E1290="","",EOMONTH(E1290,0))</f>
        <v/>
      </c>
      <c r="O1290" s="32" t="str">
        <f aca="false">IF(E1290="","",EOMONTH(E1290,0)+Parameter!$B$5)</f>
        <v/>
      </c>
      <c r="P1290" s="32" t="str">
        <f aca="false">IF(E1290="","",EOMONTH(E1290,Parameter!$B$4))</f>
        <v/>
      </c>
      <c r="Q1290" s="33" t="str">
        <f aca="false">IF(OR(E1290="",L1290&lt;&gt;""),"",P1290-Parameter!$B$9)</f>
        <v/>
      </c>
      <c r="R1290" s="34" t="str">
        <f aca="false">IF(OR(G1290="",G1290=0,H1290=""),"",H1290/G1290)</f>
        <v/>
      </c>
      <c r="S1290" s="35" t="str">
        <f aca="false">IF(C1290="","",IFERROR(INDEX('Validasi Vendor'!$J$5:$J$505,MATCH(C1290,'Validasi Vendor'!$C$5:$C$505,0)),"Belum terdaftar"))</f>
        <v/>
      </c>
      <c r="T1290" s="35" t="str">
        <f aca="false">IF(E1290="","",IF(L1290&lt;&gt;"",IF(EOMONTH(L1290,0)&gt;P1290,"Dikreditkan lewat batas: periksa","Sudah dikreditkan"),IF(S1290&lt;&gt;"Boleh diproses","Titik 1: periksa status vendor",IF(OR(I1290&lt;&gt;"Cocok",J1290&lt;&gt;"Valid"),"Titik 3: faktur bermasalah",IF(K1290="Ya","Titik 2: periksa pembebanan biaya",IF(Q1290&lt;0,"Titik 2: lewat batas kredit",IF(Q1290&lt;=Parameter!$B$6,"Titik 2: segera kreditkan","Siap dikreditkan")))))))</f>
        <v/>
      </c>
    </row>
    <row r="1291" customFormat="false" ht="15" hidden="false" customHeight="false" outlineLevel="0" collapsed="false">
      <c r="A1291" s="27"/>
      <c r="B1291" s="27"/>
      <c r="C1291" s="28"/>
      <c r="D1291" s="28"/>
      <c r="E1291" s="29"/>
      <c r="F1291" s="27"/>
      <c r="G1291" s="30"/>
      <c r="H1291" s="30"/>
      <c r="I1291" s="27"/>
      <c r="J1291" s="27"/>
      <c r="K1291" s="27"/>
      <c r="L1291" s="29"/>
      <c r="M1291" s="27"/>
      <c r="N1291" s="31" t="str">
        <f aca="false">IF(E1291="","",EOMONTH(E1291,0))</f>
        <v/>
      </c>
      <c r="O1291" s="32" t="str">
        <f aca="false">IF(E1291="","",EOMONTH(E1291,0)+Parameter!$B$5)</f>
        <v/>
      </c>
      <c r="P1291" s="32" t="str">
        <f aca="false">IF(E1291="","",EOMONTH(E1291,Parameter!$B$4))</f>
        <v/>
      </c>
      <c r="Q1291" s="33" t="str">
        <f aca="false">IF(OR(E1291="",L1291&lt;&gt;""),"",P1291-Parameter!$B$9)</f>
        <v/>
      </c>
      <c r="R1291" s="34" t="str">
        <f aca="false">IF(OR(G1291="",G1291=0,H1291=""),"",H1291/G1291)</f>
        <v/>
      </c>
      <c r="S1291" s="35" t="str">
        <f aca="false">IF(C1291="","",IFERROR(INDEX('Validasi Vendor'!$J$5:$J$505,MATCH(C1291,'Validasi Vendor'!$C$5:$C$505,0)),"Belum terdaftar"))</f>
        <v/>
      </c>
      <c r="T1291" s="35" t="str">
        <f aca="false">IF(E1291="","",IF(L1291&lt;&gt;"",IF(EOMONTH(L1291,0)&gt;P1291,"Dikreditkan lewat batas: periksa","Sudah dikreditkan"),IF(S1291&lt;&gt;"Boleh diproses","Titik 1: periksa status vendor",IF(OR(I1291&lt;&gt;"Cocok",J1291&lt;&gt;"Valid"),"Titik 3: faktur bermasalah",IF(K1291="Ya","Titik 2: periksa pembebanan biaya",IF(Q1291&lt;0,"Titik 2: lewat batas kredit",IF(Q1291&lt;=Parameter!$B$6,"Titik 2: segera kreditkan","Siap dikreditkan")))))))</f>
        <v/>
      </c>
    </row>
    <row r="1292" customFormat="false" ht="15" hidden="false" customHeight="false" outlineLevel="0" collapsed="false">
      <c r="A1292" s="27"/>
      <c r="B1292" s="27"/>
      <c r="C1292" s="28"/>
      <c r="D1292" s="28"/>
      <c r="E1292" s="29"/>
      <c r="F1292" s="27"/>
      <c r="G1292" s="30"/>
      <c r="H1292" s="30"/>
      <c r="I1292" s="27"/>
      <c r="J1292" s="27"/>
      <c r="K1292" s="27"/>
      <c r="L1292" s="29"/>
      <c r="M1292" s="27"/>
      <c r="N1292" s="31" t="str">
        <f aca="false">IF(E1292="","",EOMONTH(E1292,0))</f>
        <v/>
      </c>
      <c r="O1292" s="32" t="str">
        <f aca="false">IF(E1292="","",EOMONTH(E1292,0)+Parameter!$B$5)</f>
        <v/>
      </c>
      <c r="P1292" s="32" t="str">
        <f aca="false">IF(E1292="","",EOMONTH(E1292,Parameter!$B$4))</f>
        <v/>
      </c>
      <c r="Q1292" s="33" t="str">
        <f aca="false">IF(OR(E1292="",L1292&lt;&gt;""),"",P1292-Parameter!$B$9)</f>
        <v/>
      </c>
      <c r="R1292" s="34" t="str">
        <f aca="false">IF(OR(G1292="",G1292=0,H1292=""),"",H1292/G1292)</f>
        <v/>
      </c>
      <c r="S1292" s="35" t="str">
        <f aca="false">IF(C1292="","",IFERROR(INDEX('Validasi Vendor'!$J$5:$J$505,MATCH(C1292,'Validasi Vendor'!$C$5:$C$505,0)),"Belum terdaftar"))</f>
        <v/>
      </c>
      <c r="T1292" s="35" t="str">
        <f aca="false">IF(E1292="","",IF(L1292&lt;&gt;"",IF(EOMONTH(L1292,0)&gt;P1292,"Dikreditkan lewat batas: periksa","Sudah dikreditkan"),IF(S1292&lt;&gt;"Boleh diproses","Titik 1: periksa status vendor",IF(OR(I1292&lt;&gt;"Cocok",J1292&lt;&gt;"Valid"),"Titik 3: faktur bermasalah",IF(K1292="Ya","Titik 2: periksa pembebanan biaya",IF(Q1292&lt;0,"Titik 2: lewat batas kredit",IF(Q1292&lt;=Parameter!$B$6,"Titik 2: segera kreditkan","Siap dikreditkan")))))))</f>
        <v/>
      </c>
    </row>
    <row r="1293" customFormat="false" ht="15" hidden="false" customHeight="false" outlineLevel="0" collapsed="false">
      <c r="A1293" s="27"/>
      <c r="B1293" s="27"/>
      <c r="C1293" s="28"/>
      <c r="D1293" s="28"/>
      <c r="E1293" s="29"/>
      <c r="F1293" s="27"/>
      <c r="G1293" s="30"/>
      <c r="H1293" s="30"/>
      <c r="I1293" s="27"/>
      <c r="J1293" s="27"/>
      <c r="K1293" s="27"/>
      <c r="L1293" s="29"/>
      <c r="M1293" s="27"/>
      <c r="N1293" s="31" t="str">
        <f aca="false">IF(E1293="","",EOMONTH(E1293,0))</f>
        <v/>
      </c>
      <c r="O1293" s="32" t="str">
        <f aca="false">IF(E1293="","",EOMONTH(E1293,0)+Parameter!$B$5)</f>
        <v/>
      </c>
      <c r="P1293" s="32" t="str">
        <f aca="false">IF(E1293="","",EOMONTH(E1293,Parameter!$B$4))</f>
        <v/>
      </c>
      <c r="Q1293" s="33" t="str">
        <f aca="false">IF(OR(E1293="",L1293&lt;&gt;""),"",P1293-Parameter!$B$9)</f>
        <v/>
      </c>
      <c r="R1293" s="34" t="str">
        <f aca="false">IF(OR(G1293="",G1293=0,H1293=""),"",H1293/G1293)</f>
        <v/>
      </c>
      <c r="S1293" s="35" t="str">
        <f aca="false">IF(C1293="","",IFERROR(INDEX('Validasi Vendor'!$J$5:$J$505,MATCH(C1293,'Validasi Vendor'!$C$5:$C$505,0)),"Belum terdaftar"))</f>
        <v/>
      </c>
      <c r="T1293" s="35" t="str">
        <f aca="false">IF(E1293="","",IF(L1293&lt;&gt;"",IF(EOMONTH(L1293,0)&gt;P1293,"Dikreditkan lewat batas: periksa","Sudah dikreditkan"),IF(S1293&lt;&gt;"Boleh diproses","Titik 1: periksa status vendor",IF(OR(I1293&lt;&gt;"Cocok",J1293&lt;&gt;"Valid"),"Titik 3: faktur bermasalah",IF(K1293="Ya","Titik 2: periksa pembebanan biaya",IF(Q1293&lt;0,"Titik 2: lewat batas kredit",IF(Q1293&lt;=Parameter!$B$6,"Titik 2: segera kreditkan","Siap dikreditkan")))))))</f>
        <v/>
      </c>
    </row>
    <row r="1294" customFormat="false" ht="15" hidden="false" customHeight="false" outlineLevel="0" collapsed="false">
      <c r="A1294" s="27"/>
      <c r="B1294" s="27"/>
      <c r="C1294" s="28"/>
      <c r="D1294" s="28"/>
      <c r="E1294" s="29"/>
      <c r="F1294" s="27"/>
      <c r="G1294" s="30"/>
      <c r="H1294" s="30"/>
      <c r="I1294" s="27"/>
      <c r="J1294" s="27"/>
      <c r="K1294" s="27"/>
      <c r="L1294" s="29"/>
      <c r="M1294" s="27"/>
      <c r="N1294" s="31" t="str">
        <f aca="false">IF(E1294="","",EOMONTH(E1294,0))</f>
        <v/>
      </c>
      <c r="O1294" s="32" t="str">
        <f aca="false">IF(E1294="","",EOMONTH(E1294,0)+Parameter!$B$5)</f>
        <v/>
      </c>
      <c r="P1294" s="32" t="str">
        <f aca="false">IF(E1294="","",EOMONTH(E1294,Parameter!$B$4))</f>
        <v/>
      </c>
      <c r="Q1294" s="33" t="str">
        <f aca="false">IF(OR(E1294="",L1294&lt;&gt;""),"",P1294-Parameter!$B$9)</f>
        <v/>
      </c>
      <c r="R1294" s="34" t="str">
        <f aca="false">IF(OR(G1294="",G1294=0,H1294=""),"",H1294/G1294)</f>
        <v/>
      </c>
      <c r="S1294" s="35" t="str">
        <f aca="false">IF(C1294="","",IFERROR(INDEX('Validasi Vendor'!$J$5:$J$505,MATCH(C1294,'Validasi Vendor'!$C$5:$C$505,0)),"Belum terdaftar"))</f>
        <v/>
      </c>
      <c r="T1294" s="35" t="str">
        <f aca="false">IF(E1294="","",IF(L1294&lt;&gt;"",IF(EOMONTH(L1294,0)&gt;P1294,"Dikreditkan lewat batas: periksa","Sudah dikreditkan"),IF(S1294&lt;&gt;"Boleh diproses","Titik 1: periksa status vendor",IF(OR(I1294&lt;&gt;"Cocok",J1294&lt;&gt;"Valid"),"Titik 3: faktur bermasalah",IF(K1294="Ya","Titik 2: periksa pembebanan biaya",IF(Q1294&lt;0,"Titik 2: lewat batas kredit",IF(Q1294&lt;=Parameter!$B$6,"Titik 2: segera kreditkan","Siap dikreditkan")))))))</f>
        <v/>
      </c>
    </row>
    <row r="1295" customFormat="false" ht="15" hidden="false" customHeight="false" outlineLevel="0" collapsed="false">
      <c r="A1295" s="27"/>
      <c r="B1295" s="27"/>
      <c r="C1295" s="28"/>
      <c r="D1295" s="28"/>
      <c r="E1295" s="29"/>
      <c r="F1295" s="27"/>
      <c r="G1295" s="30"/>
      <c r="H1295" s="30"/>
      <c r="I1295" s="27"/>
      <c r="J1295" s="27"/>
      <c r="K1295" s="27"/>
      <c r="L1295" s="29"/>
      <c r="M1295" s="27"/>
      <c r="N1295" s="31" t="str">
        <f aca="false">IF(E1295="","",EOMONTH(E1295,0))</f>
        <v/>
      </c>
      <c r="O1295" s="32" t="str">
        <f aca="false">IF(E1295="","",EOMONTH(E1295,0)+Parameter!$B$5)</f>
        <v/>
      </c>
      <c r="P1295" s="32" t="str">
        <f aca="false">IF(E1295="","",EOMONTH(E1295,Parameter!$B$4))</f>
        <v/>
      </c>
      <c r="Q1295" s="33" t="str">
        <f aca="false">IF(OR(E1295="",L1295&lt;&gt;""),"",P1295-Parameter!$B$9)</f>
        <v/>
      </c>
      <c r="R1295" s="34" t="str">
        <f aca="false">IF(OR(G1295="",G1295=0,H1295=""),"",H1295/G1295)</f>
        <v/>
      </c>
      <c r="S1295" s="35" t="str">
        <f aca="false">IF(C1295="","",IFERROR(INDEX('Validasi Vendor'!$J$5:$J$505,MATCH(C1295,'Validasi Vendor'!$C$5:$C$505,0)),"Belum terdaftar"))</f>
        <v/>
      </c>
      <c r="T1295" s="35" t="str">
        <f aca="false">IF(E1295="","",IF(L1295&lt;&gt;"",IF(EOMONTH(L1295,0)&gt;P1295,"Dikreditkan lewat batas: periksa","Sudah dikreditkan"),IF(S1295&lt;&gt;"Boleh diproses","Titik 1: periksa status vendor",IF(OR(I1295&lt;&gt;"Cocok",J1295&lt;&gt;"Valid"),"Titik 3: faktur bermasalah",IF(K1295="Ya","Titik 2: periksa pembebanan biaya",IF(Q1295&lt;0,"Titik 2: lewat batas kredit",IF(Q1295&lt;=Parameter!$B$6,"Titik 2: segera kreditkan","Siap dikreditkan")))))))</f>
        <v/>
      </c>
    </row>
    <row r="1296" customFormat="false" ht="15" hidden="false" customHeight="false" outlineLevel="0" collapsed="false">
      <c r="A1296" s="27"/>
      <c r="B1296" s="27"/>
      <c r="C1296" s="28"/>
      <c r="D1296" s="28"/>
      <c r="E1296" s="29"/>
      <c r="F1296" s="27"/>
      <c r="G1296" s="30"/>
      <c r="H1296" s="30"/>
      <c r="I1296" s="27"/>
      <c r="J1296" s="27"/>
      <c r="K1296" s="27"/>
      <c r="L1296" s="29"/>
      <c r="M1296" s="27"/>
      <c r="N1296" s="31" t="str">
        <f aca="false">IF(E1296="","",EOMONTH(E1296,0))</f>
        <v/>
      </c>
      <c r="O1296" s="32" t="str">
        <f aca="false">IF(E1296="","",EOMONTH(E1296,0)+Parameter!$B$5)</f>
        <v/>
      </c>
      <c r="P1296" s="32" t="str">
        <f aca="false">IF(E1296="","",EOMONTH(E1296,Parameter!$B$4))</f>
        <v/>
      </c>
      <c r="Q1296" s="33" t="str">
        <f aca="false">IF(OR(E1296="",L1296&lt;&gt;""),"",P1296-Parameter!$B$9)</f>
        <v/>
      </c>
      <c r="R1296" s="34" t="str">
        <f aca="false">IF(OR(G1296="",G1296=0,H1296=""),"",H1296/G1296)</f>
        <v/>
      </c>
      <c r="S1296" s="35" t="str">
        <f aca="false">IF(C1296="","",IFERROR(INDEX('Validasi Vendor'!$J$5:$J$505,MATCH(C1296,'Validasi Vendor'!$C$5:$C$505,0)),"Belum terdaftar"))</f>
        <v/>
      </c>
      <c r="T1296" s="35" t="str">
        <f aca="false">IF(E1296="","",IF(L1296&lt;&gt;"",IF(EOMONTH(L1296,0)&gt;P1296,"Dikreditkan lewat batas: periksa","Sudah dikreditkan"),IF(S1296&lt;&gt;"Boleh diproses","Titik 1: periksa status vendor",IF(OR(I1296&lt;&gt;"Cocok",J1296&lt;&gt;"Valid"),"Titik 3: faktur bermasalah",IF(K1296="Ya","Titik 2: periksa pembebanan biaya",IF(Q1296&lt;0,"Titik 2: lewat batas kredit",IF(Q1296&lt;=Parameter!$B$6,"Titik 2: segera kreditkan","Siap dikreditkan")))))))</f>
        <v/>
      </c>
    </row>
    <row r="1297" customFormat="false" ht="15" hidden="false" customHeight="false" outlineLevel="0" collapsed="false">
      <c r="A1297" s="27"/>
      <c r="B1297" s="27"/>
      <c r="C1297" s="28"/>
      <c r="D1297" s="28"/>
      <c r="E1297" s="29"/>
      <c r="F1297" s="27"/>
      <c r="G1297" s="30"/>
      <c r="H1297" s="30"/>
      <c r="I1297" s="27"/>
      <c r="J1297" s="27"/>
      <c r="K1297" s="27"/>
      <c r="L1297" s="29"/>
      <c r="M1297" s="27"/>
      <c r="N1297" s="31" t="str">
        <f aca="false">IF(E1297="","",EOMONTH(E1297,0))</f>
        <v/>
      </c>
      <c r="O1297" s="32" t="str">
        <f aca="false">IF(E1297="","",EOMONTH(E1297,0)+Parameter!$B$5)</f>
        <v/>
      </c>
      <c r="P1297" s="32" t="str">
        <f aca="false">IF(E1297="","",EOMONTH(E1297,Parameter!$B$4))</f>
        <v/>
      </c>
      <c r="Q1297" s="33" t="str">
        <f aca="false">IF(OR(E1297="",L1297&lt;&gt;""),"",P1297-Parameter!$B$9)</f>
        <v/>
      </c>
      <c r="R1297" s="34" t="str">
        <f aca="false">IF(OR(G1297="",G1297=0,H1297=""),"",H1297/G1297)</f>
        <v/>
      </c>
      <c r="S1297" s="35" t="str">
        <f aca="false">IF(C1297="","",IFERROR(INDEX('Validasi Vendor'!$J$5:$J$505,MATCH(C1297,'Validasi Vendor'!$C$5:$C$505,0)),"Belum terdaftar"))</f>
        <v/>
      </c>
      <c r="T1297" s="35" t="str">
        <f aca="false">IF(E1297="","",IF(L1297&lt;&gt;"",IF(EOMONTH(L1297,0)&gt;P1297,"Dikreditkan lewat batas: periksa","Sudah dikreditkan"),IF(S1297&lt;&gt;"Boleh diproses","Titik 1: periksa status vendor",IF(OR(I1297&lt;&gt;"Cocok",J1297&lt;&gt;"Valid"),"Titik 3: faktur bermasalah",IF(K1297="Ya","Titik 2: periksa pembebanan biaya",IF(Q1297&lt;0,"Titik 2: lewat batas kredit",IF(Q1297&lt;=Parameter!$B$6,"Titik 2: segera kreditkan","Siap dikreditkan")))))))</f>
        <v/>
      </c>
    </row>
    <row r="1298" customFormat="false" ht="15" hidden="false" customHeight="false" outlineLevel="0" collapsed="false">
      <c r="A1298" s="27"/>
      <c r="B1298" s="27"/>
      <c r="C1298" s="28"/>
      <c r="D1298" s="28"/>
      <c r="E1298" s="29"/>
      <c r="F1298" s="27"/>
      <c r="G1298" s="30"/>
      <c r="H1298" s="30"/>
      <c r="I1298" s="27"/>
      <c r="J1298" s="27"/>
      <c r="K1298" s="27"/>
      <c r="L1298" s="29"/>
      <c r="M1298" s="27"/>
      <c r="N1298" s="31" t="str">
        <f aca="false">IF(E1298="","",EOMONTH(E1298,0))</f>
        <v/>
      </c>
      <c r="O1298" s="32" t="str">
        <f aca="false">IF(E1298="","",EOMONTH(E1298,0)+Parameter!$B$5)</f>
        <v/>
      </c>
      <c r="P1298" s="32" t="str">
        <f aca="false">IF(E1298="","",EOMONTH(E1298,Parameter!$B$4))</f>
        <v/>
      </c>
      <c r="Q1298" s="33" t="str">
        <f aca="false">IF(OR(E1298="",L1298&lt;&gt;""),"",P1298-Parameter!$B$9)</f>
        <v/>
      </c>
      <c r="R1298" s="34" t="str">
        <f aca="false">IF(OR(G1298="",G1298=0,H1298=""),"",H1298/G1298)</f>
        <v/>
      </c>
      <c r="S1298" s="35" t="str">
        <f aca="false">IF(C1298="","",IFERROR(INDEX('Validasi Vendor'!$J$5:$J$505,MATCH(C1298,'Validasi Vendor'!$C$5:$C$505,0)),"Belum terdaftar"))</f>
        <v/>
      </c>
      <c r="T1298" s="35" t="str">
        <f aca="false">IF(E1298="","",IF(L1298&lt;&gt;"",IF(EOMONTH(L1298,0)&gt;P1298,"Dikreditkan lewat batas: periksa","Sudah dikreditkan"),IF(S1298&lt;&gt;"Boleh diproses","Titik 1: periksa status vendor",IF(OR(I1298&lt;&gt;"Cocok",J1298&lt;&gt;"Valid"),"Titik 3: faktur bermasalah",IF(K1298="Ya","Titik 2: periksa pembebanan biaya",IF(Q1298&lt;0,"Titik 2: lewat batas kredit",IF(Q1298&lt;=Parameter!$B$6,"Titik 2: segera kreditkan","Siap dikreditkan")))))))</f>
        <v/>
      </c>
    </row>
    <row r="1299" customFormat="false" ht="15" hidden="false" customHeight="false" outlineLevel="0" collapsed="false">
      <c r="A1299" s="27"/>
      <c r="B1299" s="27"/>
      <c r="C1299" s="28"/>
      <c r="D1299" s="28"/>
      <c r="E1299" s="29"/>
      <c r="F1299" s="27"/>
      <c r="G1299" s="30"/>
      <c r="H1299" s="30"/>
      <c r="I1299" s="27"/>
      <c r="J1299" s="27"/>
      <c r="K1299" s="27"/>
      <c r="L1299" s="29"/>
      <c r="M1299" s="27"/>
      <c r="N1299" s="31" t="str">
        <f aca="false">IF(E1299="","",EOMONTH(E1299,0))</f>
        <v/>
      </c>
      <c r="O1299" s="32" t="str">
        <f aca="false">IF(E1299="","",EOMONTH(E1299,0)+Parameter!$B$5)</f>
        <v/>
      </c>
      <c r="P1299" s="32" t="str">
        <f aca="false">IF(E1299="","",EOMONTH(E1299,Parameter!$B$4))</f>
        <v/>
      </c>
      <c r="Q1299" s="33" t="str">
        <f aca="false">IF(OR(E1299="",L1299&lt;&gt;""),"",P1299-Parameter!$B$9)</f>
        <v/>
      </c>
      <c r="R1299" s="34" t="str">
        <f aca="false">IF(OR(G1299="",G1299=0,H1299=""),"",H1299/G1299)</f>
        <v/>
      </c>
      <c r="S1299" s="35" t="str">
        <f aca="false">IF(C1299="","",IFERROR(INDEX('Validasi Vendor'!$J$5:$J$505,MATCH(C1299,'Validasi Vendor'!$C$5:$C$505,0)),"Belum terdaftar"))</f>
        <v/>
      </c>
      <c r="T1299" s="35" t="str">
        <f aca="false">IF(E1299="","",IF(L1299&lt;&gt;"",IF(EOMONTH(L1299,0)&gt;P1299,"Dikreditkan lewat batas: periksa","Sudah dikreditkan"),IF(S1299&lt;&gt;"Boleh diproses","Titik 1: periksa status vendor",IF(OR(I1299&lt;&gt;"Cocok",J1299&lt;&gt;"Valid"),"Titik 3: faktur bermasalah",IF(K1299="Ya","Titik 2: periksa pembebanan biaya",IF(Q1299&lt;0,"Titik 2: lewat batas kredit",IF(Q1299&lt;=Parameter!$B$6,"Titik 2: segera kreditkan","Siap dikreditkan")))))))</f>
        <v/>
      </c>
    </row>
    <row r="1300" customFormat="false" ht="15" hidden="false" customHeight="false" outlineLevel="0" collapsed="false">
      <c r="A1300" s="27"/>
      <c r="B1300" s="27"/>
      <c r="C1300" s="28"/>
      <c r="D1300" s="28"/>
      <c r="E1300" s="29"/>
      <c r="F1300" s="27"/>
      <c r="G1300" s="30"/>
      <c r="H1300" s="30"/>
      <c r="I1300" s="27"/>
      <c r="J1300" s="27"/>
      <c r="K1300" s="27"/>
      <c r="L1300" s="29"/>
      <c r="M1300" s="27"/>
      <c r="N1300" s="31" t="str">
        <f aca="false">IF(E1300="","",EOMONTH(E1300,0))</f>
        <v/>
      </c>
      <c r="O1300" s="32" t="str">
        <f aca="false">IF(E1300="","",EOMONTH(E1300,0)+Parameter!$B$5)</f>
        <v/>
      </c>
      <c r="P1300" s="32" t="str">
        <f aca="false">IF(E1300="","",EOMONTH(E1300,Parameter!$B$4))</f>
        <v/>
      </c>
      <c r="Q1300" s="33" t="str">
        <f aca="false">IF(OR(E1300="",L1300&lt;&gt;""),"",P1300-Parameter!$B$9)</f>
        <v/>
      </c>
      <c r="R1300" s="34" t="str">
        <f aca="false">IF(OR(G1300="",G1300=0,H1300=""),"",H1300/G1300)</f>
        <v/>
      </c>
      <c r="S1300" s="35" t="str">
        <f aca="false">IF(C1300="","",IFERROR(INDEX('Validasi Vendor'!$J$5:$J$505,MATCH(C1300,'Validasi Vendor'!$C$5:$C$505,0)),"Belum terdaftar"))</f>
        <v/>
      </c>
      <c r="T1300" s="35" t="str">
        <f aca="false">IF(E1300="","",IF(L1300&lt;&gt;"",IF(EOMONTH(L1300,0)&gt;P1300,"Dikreditkan lewat batas: periksa","Sudah dikreditkan"),IF(S1300&lt;&gt;"Boleh diproses","Titik 1: periksa status vendor",IF(OR(I1300&lt;&gt;"Cocok",J1300&lt;&gt;"Valid"),"Titik 3: faktur bermasalah",IF(K1300="Ya","Titik 2: periksa pembebanan biaya",IF(Q1300&lt;0,"Titik 2: lewat batas kredit",IF(Q1300&lt;=Parameter!$B$6,"Titik 2: segera kreditkan","Siap dikreditkan")))))))</f>
        <v/>
      </c>
    </row>
    <row r="1301" customFormat="false" ht="15" hidden="false" customHeight="false" outlineLevel="0" collapsed="false">
      <c r="A1301" s="27"/>
      <c r="B1301" s="27"/>
      <c r="C1301" s="28"/>
      <c r="D1301" s="28"/>
      <c r="E1301" s="29"/>
      <c r="F1301" s="27"/>
      <c r="G1301" s="30"/>
      <c r="H1301" s="30"/>
      <c r="I1301" s="27"/>
      <c r="J1301" s="27"/>
      <c r="K1301" s="27"/>
      <c r="L1301" s="29"/>
      <c r="M1301" s="27"/>
      <c r="N1301" s="31" t="str">
        <f aca="false">IF(E1301="","",EOMONTH(E1301,0))</f>
        <v/>
      </c>
      <c r="O1301" s="32" t="str">
        <f aca="false">IF(E1301="","",EOMONTH(E1301,0)+Parameter!$B$5)</f>
        <v/>
      </c>
      <c r="P1301" s="32" t="str">
        <f aca="false">IF(E1301="","",EOMONTH(E1301,Parameter!$B$4))</f>
        <v/>
      </c>
      <c r="Q1301" s="33" t="str">
        <f aca="false">IF(OR(E1301="",L1301&lt;&gt;""),"",P1301-Parameter!$B$9)</f>
        <v/>
      </c>
      <c r="R1301" s="34" t="str">
        <f aca="false">IF(OR(G1301="",G1301=0,H1301=""),"",H1301/G1301)</f>
        <v/>
      </c>
      <c r="S1301" s="35" t="str">
        <f aca="false">IF(C1301="","",IFERROR(INDEX('Validasi Vendor'!$J$5:$J$505,MATCH(C1301,'Validasi Vendor'!$C$5:$C$505,0)),"Belum terdaftar"))</f>
        <v/>
      </c>
      <c r="T1301" s="35" t="str">
        <f aca="false">IF(E1301="","",IF(L1301&lt;&gt;"",IF(EOMONTH(L1301,0)&gt;P1301,"Dikreditkan lewat batas: periksa","Sudah dikreditkan"),IF(S1301&lt;&gt;"Boleh diproses","Titik 1: periksa status vendor",IF(OR(I1301&lt;&gt;"Cocok",J1301&lt;&gt;"Valid"),"Titik 3: faktur bermasalah",IF(K1301="Ya","Titik 2: periksa pembebanan biaya",IF(Q1301&lt;0,"Titik 2: lewat batas kredit",IF(Q1301&lt;=Parameter!$B$6,"Titik 2: segera kreditkan","Siap dikreditkan")))))))</f>
        <v/>
      </c>
    </row>
    <row r="1302" customFormat="false" ht="15" hidden="false" customHeight="false" outlineLevel="0" collapsed="false">
      <c r="A1302" s="27"/>
      <c r="B1302" s="27"/>
      <c r="C1302" s="28"/>
      <c r="D1302" s="28"/>
      <c r="E1302" s="29"/>
      <c r="F1302" s="27"/>
      <c r="G1302" s="30"/>
      <c r="H1302" s="30"/>
      <c r="I1302" s="27"/>
      <c r="J1302" s="27"/>
      <c r="K1302" s="27"/>
      <c r="L1302" s="29"/>
      <c r="M1302" s="27"/>
      <c r="N1302" s="31" t="str">
        <f aca="false">IF(E1302="","",EOMONTH(E1302,0))</f>
        <v/>
      </c>
      <c r="O1302" s="32" t="str">
        <f aca="false">IF(E1302="","",EOMONTH(E1302,0)+Parameter!$B$5)</f>
        <v/>
      </c>
      <c r="P1302" s="32" t="str">
        <f aca="false">IF(E1302="","",EOMONTH(E1302,Parameter!$B$4))</f>
        <v/>
      </c>
      <c r="Q1302" s="33" t="str">
        <f aca="false">IF(OR(E1302="",L1302&lt;&gt;""),"",P1302-Parameter!$B$9)</f>
        <v/>
      </c>
      <c r="R1302" s="34" t="str">
        <f aca="false">IF(OR(G1302="",G1302=0,H1302=""),"",H1302/G1302)</f>
        <v/>
      </c>
      <c r="S1302" s="35" t="str">
        <f aca="false">IF(C1302="","",IFERROR(INDEX('Validasi Vendor'!$J$5:$J$505,MATCH(C1302,'Validasi Vendor'!$C$5:$C$505,0)),"Belum terdaftar"))</f>
        <v/>
      </c>
      <c r="T1302" s="35" t="str">
        <f aca="false">IF(E1302="","",IF(L1302&lt;&gt;"",IF(EOMONTH(L1302,0)&gt;P1302,"Dikreditkan lewat batas: periksa","Sudah dikreditkan"),IF(S1302&lt;&gt;"Boleh diproses","Titik 1: periksa status vendor",IF(OR(I1302&lt;&gt;"Cocok",J1302&lt;&gt;"Valid"),"Titik 3: faktur bermasalah",IF(K1302="Ya","Titik 2: periksa pembebanan biaya",IF(Q1302&lt;0,"Titik 2: lewat batas kredit",IF(Q1302&lt;=Parameter!$B$6,"Titik 2: segera kreditkan","Siap dikreditkan")))))))</f>
        <v/>
      </c>
    </row>
    <row r="1303" customFormat="false" ht="15" hidden="false" customHeight="false" outlineLevel="0" collapsed="false">
      <c r="A1303" s="27"/>
      <c r="B1303" s="27"/>
      <c r="C1303" s="28"/>
      <c r="D1303" s="28"/>
      <c r="E1303" s="29"/>
      <c r="F1303" s="27"/>
      <c r="G1303" s="30"/>
      <c r="H1303" s="30"/>
      <c r="I1303" s="27"/>
      <c r="J1303" s="27"/>
      <c r="K1303" s="27"/>
      <c r="L1303" s="29"/>
      <c r="M1303" s="27"/>
      <c r="N1303" s="31" t="str">
        <f aca="false">IF(E1303="","",EOMONTH(E1303,0))</f>
        <v/>
      </c>
      <c r="O1303" s="32" t="str">
        <f aca="false">IF(E1303="","",EOMONTH(E1303,0)+Parameter!$B$5)</f>
        <v/>
      </c>
      <c r="P1303" s="32" t="str">
        <f aca="false">IF(E1303="","",EOMONTH(E1303,Parameter!$B$4))</f>
        <v/>
      </c>
      <c r="Q1303" s="33" t="str">
        <f aca="false">IF(OR(E1303="",L1303&lt;&gt;""),"",P1303-Parameter!$B$9)</f>
        <v/>
      </c>
      <c r="R1303" s="34" t="str">
        <f aca="false">IF(OR(G1303="",G1303=0,H1303=""),"",H1303/G1303)</f>
        <v/>
      </c>
      <c r="S1303" s="35" t="str">
        <f aca="false">IF(C1303="","",IFERROR(INDEX('Validasi Vendor'!$J$5:$J$505,MATCH(C1303,'Validasi Vendor'!$C$5:$C$505,0)),"Belum terdaftar"))</f>
        <v/>
      </c>
      <c r="T1303" s="35" t="str">
        <f aca="false">IF(E1303="","",IF(L1303&lt;&gt;"",IF(EOMONTH(L1303,0)&gt;P1303,"Dikreditkan lewat batas: periksa","Sudah dikreditkan"),IF(S1303&lt;&gt;"Boleh diproses","Titik 1: periksa status vendor",IF(OR(I1303&lt;&gt;"Cocok",J1303&lt;&gt;"Valid"),"Titik 3: faktur bermasalah",IF(K1303="Ya","Titik 2: periksa pembebanan biaya",IF(Q1303&lt;0,"Titik 2: lewat batas kredit",IF(Q1303&lt;=Parameter!$B$6,"Titik 2: segera kreditkan","Siap dikreditkan")))))))</f>
        <v/>
      </c>
    </row>
    <row r="1304" customFormat="false" ht="15" hidden="false" customHeight="false" outlineLevel="0" collapsed="false">
      <c r="A1304" s="27"/>
      <c r="B1304" s="27"/>
      <c r="C1304" s="28"/>
      <c r="D1304" s="28"/>
      <c r="E1304" s="29"/>
      <c r="F1304" s="27"/>
      <c r="G1304" s="30"/>
      <c r="H1304" s="30"/>
      <c r="I1304" s="27"/>
      <c r="J1304" s="27"/>
      <c r="K1304" s="27"/>
      <c r="L1304" s="29"/>
      <c r="M1304" s="27"/>
      <c r="N1304" s="31" t="str">
        <f aca="false">IF(E1304="","",EOMONTH(E1304,0))</f>
        <v/>
      </c>
      <c r="O1304" s="32" t="str">
        <f aca="false">IF(E1304="","",EOMONTH(E1304,0)+Parameter!$B$5)</f>
        <v/>
      </c>
      <c r="P1304" s="32" t="str">
        <f aca="false">IF(E1304="","",EOMONTH(E1304,Parameter!$B$4))</f>
        <v/>
      </c>
      <c r="Q1304" s="33" t="str">
        <f aca="false">IF(OR(E1304="",L1304&lt;&gt;""),"",P1304-Parameter!$B$9)</f>
        <v/>
      </c>
      <c r="R1304" s="34" t="str">
        <f aca="false">IF(OR(G1304="",G1304=0,H1304=""),"",H1304/G1304)</f>
        <v/>
      </c>
      <c r="S1304" s="35" t="str">
        <f aca="false">IF(C1304="","",IFERROR(INDEX('Validasi Vendor'!$J$5:$J$505,MATCH(C1304,'Validasi Vendor'!$C$5:$C$505,0)),"Belum terdaftar"))</f>
        <v/>
      </c>
      <c r="T1304" s="35" t="str">
        <f aca="false">IF(E1304="","",IF(L1304&lt;&gt;"",IF(EOMONTH(L1304,0)&gt;P1304,"Dikreditkan lewat batas: periksa","Sudah dikreditkan"),IF(S1304&lt;&gt;"Boleh diproses","Titik 1: periksa status vendor",IF(OR(I1304&lt;&gt;"Cocok",J1304&lt;&gt;"Valid"),"Titik 3: faktur bermasalah",IF(K1304="Ya","Titik 2: periksa pembebanan biaya",IF(Q1304&lt;0,"Titik 2: lewat batas kredit",IF(Q1304&lt;=Parameter!$B$6,"Titik 2: segera kreditkan","Siap dikreditkan")))))))</f>
        <v/>
      </c>
    </row>
    <row r="1305" customFormat="false" ht="15" hidden="false" customHeight="false" outlineLevel="0" collapsed="false">
      <c r="A1305" s="27"/>
      <c r="B1305" s="27"/>
      <c r="C1305" s="28"/>
      <c r="D1305" s="28"/>
      <c r="E1305" s="29"/>
      <c r="F1305" s="27"/>
      <c r="G1305" s="30"/>
      <c r="H1305" s="30"/>
      <c r="I1305" s="27"/>
      <c r="J1305" s="27"/>
      <c r="K1305" s="27"/>
      <c r="L1305" s="29"/>
      <c r="M1305" s="27"/>
      <c r="N1305" s="31" t="str">
        <f aca="false">IF(E1305="","",EOMONTH(E1305,0))</f>
        <v/>
      </c>
      <c r="O1305" s="32" t="str">
        <f aca="false">IF(E1305="","",EOMONTH(E1305,0)+Parameter!$B$5)</f>
        <v/>
      </c>
      <c r="P1305" s="32" t="str">
        <f aca="false">IF(E1305="","",EOMONTH(E1305,Parameter!$B$4))</f>
        <v/>
      </c>
      <c r="Q1305" s="33" t="str">
        <f aca="false">IF(OR(E1305="",L1305&lt;&gt;""),"",P1305-Parameter!$B$9)</f>
        <v/>
      </c>
      <c r="R1305" s="34" t="str">
        <f aca="false">IF(OR(G1305="",G1305=0,H1305=""),"",H1305/G1305)</f>
        <v/>
      </c>
      <c r="S1305" s="35" t="str">
        <f aca="false">IF(C1305="","",IFERROR(INDEX('Validasi Vendor'!$J$5:$J$505,MATCH(C1305,'Validasi Vendor'!$C$5:$C$505,0)),"Belum terdaftar"))</f>
        <v/>
      </c>
      <c r="T1305" s="35" t="str">
        <f aca="false">IF(E1305="","",IF(L1305&lt;&gt;"",IF(EOMONTH(L1305,0)&gt;P1305,"Dikreditkan lewat batas: periksa","Sudah dikreditkan"),IF(S1305&lt;&gt;"Boleh diproses","Titik 1: periksa status vendor",IF(OR(I1305&lt;&gt;"Cocok",J1305&lt;&gt;"Valid"),"Titik 3: faktur bermasalah",IF(K1305="Ya","Titik 2: periksa pembebanan biaya",IF(Q1305&lt;0,"Titik 2: lewat batas kredit",IF(Q1305&lt;=Parameter!$B$6,"Titik 2: segera kreditkan","Siap dikreditkan")))))))</f>
        <v/>
      </c>
    </row>
    <row r="1306" customFormat="false" ht="15" hidden="false" customHeight="false" outlineLevel="0" collapsed="false">
      <c r="A1306" s="27"/>
      <c r="B1306" s="27"/>
      <c r="C1306" s="28"/>
      <c r="D1306" s="28"/>
      <c r="E1306" s="29"/>
      <c r="F1306" s="27"/>
      <c r="G1306" s="30"/>
      <c r="H1306" s="30"/>
      <c r="I1306" s="27"/>
      <c r="J1306" s="27"/>
      <c r="K1306" s="27"/>
      <c r="L1306" s="29"/>
      <c r="M1306" s="27"/>
      <c r="N1306" s="31" t="str">
        <f aca="false">IF(E1306="","",EOMONTH(E1306,0))</f>
        <v/>
      </c>
      <c r="O1306" s="32" t="str">
        <f aca="false">IF(E1306="","",EOMONTH(E1306,0)+Parameter!$B$5)</f>
        <v/>
      </c>
      <c r="P1306" s="32" t="str">
        <f aca="false">IF(E1306="","",EOMONTH(E1306,Parameter!$B$4))</f>
        <v/>
      </c>
      <c r="Q1306" s="33" t="str">
        <f aca="false">IF(OR(E1306="",L1306&lt;&gt;""),"",P1306-Parameter!$B$9)</f>
        <v/>
      </c>
      <c r="R1306" s="34" t="str">
        <f aca="false">IF(OR(G1306="",G1306=0,H1306=""),"",H1306/G1306)</f>
        <v/>
      </c>
      <c r="S1306" s="35" t="str">
        <f aca="false">IF(C1306="","",IFERROR(INDEX('Validasi Vendor'!$J$5:$J$505,MATCH(C1306,'Validasi Vendor'!$C$5:$C$505,0)),"Belum terdaftar"))</f>
        <v/>
      </c>
      <c r="T1306" s="35" t="str">
        <f aca="false">IF(E1306="","",IF(L1306&lt;&gt;"",IF(EOMONTH(L1306,0)&gt;P1306,"Dikreditkan lewat batas: periksa","Sudah dikreditkan"),IF(S1306&lt;&gt;"Boleh diproses","Titik 1: periksa status vendor",IF(OR(I1306&lt;&gt;"Cocok",J1306&lt;&gt;"Valid"),"Titik 3: faktur bermasalah",IF(K1306="Ya","Titik 2: periksa pembebanan biaya",IF(Q1306&lt;0,"Titik 2: lewat batas kredit",IF(Q1306&lt;=Parameter!$B$6,"Titik 2: segera kreditkan","Siap dikreditkan")))))))</f>
        <v/>
      </c>
    </row>
    <row r="1307" customFormat="false" ht="15" hidden="false" customHeight="false" outlineLevel="0" collapsed="false">
      <c r="A1307" s="27"/>
      <c r="B1307" s="27"/>
      <c r="C1307" s="28"/>
      <c r="D1307" s="28"/>
      <c r="E1307" s="29"/>
      <c r="F1307" s="27"/>
      <c r="G1307" s="30"/>
      <c r="H1307" s="30"/>
      <c r="I1307" s="27"/>
      <c r="J1307" s="27"/>
      <c r="K1307" s="27"/>
      <c r="L1307" s="29"/>
      <c r="M1307" s="27"/>
      <c r="N1307" s="31" t="str">
        <f aca="false">IF(E1307="","",EOMONTH(E1307,0))</f>
        <v/>
      </c>
      <c r="O1307" s="32" t="str">
        <f aca="false">IF(E1307="","",EOMONTH(E1307,0)+Parameter!$B$5)</f>
        <v/>
      </c>
      <c r="P1307" s="32" t="str">
        <f aca="false">IF(E1307="","",EOMONTH(E1307,Parameter!$B$4))</f>
        <v/>
      </c>
      <c r="Q1307" s="33" t="str">
        <f aca="false">IF(OR(E1307="",L1307&lt;&gt;""),"",P1307-Parameter!$B$9)</f>
        <v/>
      </c>
      <c r="R1307" s="34" t="str">
        <f aca="false">IF(OR(G1307="",G1307=0,H1307=""),"",H1307/G1307)</f>
        <v/>
      </c>
      <c r="S1307" s="35" t="str">
        <f aca="false">IF(C1307="","",IFERROR(INDEX('Validasi Vendor'!$J$5:$J$505,MATCH(C1307,'Validasi Vendor'!$C$5:$C$505,0)),"Belum terdaftar"))</f>
        <v/>
      </c>
      <c r="T1307" s="35" t="str">
        <f aca="false">IF(E1307="","",IF(L1307&lt;&gt;"",IF(EOMONTH(L1307,0)&gt;P1307,"Dikreditkan lewat batas: periksa","Sudah dikreditkan"),IF(S1307&lt;&gt;"Boleh diproses","Titik 1: periksa status vendor",IF(OR(I1307&lt;&gt;"Cocok",J1307&lt;&gt;"Valid"),"Titik 3: faktur bermasalah",IF(K1307="Ya","Titik 2: periksa pembebanan biaya",IF(Q1307&lt;0,"Titik 2: lewat batas kredit",IF(Q1307&lt;=Parameter!$B$6,"Titik 2: segera kreditkan","Siap dikreditkan")))))))</f>
        <v/>
      </c>
    </row>
    <row r="1308" customFormat="false" ht="15" hidden="false" customHeight="false" outlineLevel="0" collapsed="false">
      <c r="A1308" s="27"/>
      <c r="B1308" s="27"/>
      <c r="C1308" s="28"/>
      <c r="D1308" s="28"/>
      <c r="E1308" s="29"/>
      <c r="F1308" s="27"/>
      <c r="G1308" s="30"/>
      <c r="H1308" s="30"/>
      <c r="I1308" s="27"/>
      <c r="J1308" s="27"/>
      <c r="K1308" s="27"/>
      <c r="L1308" s="29"/>
      <c r="M1308" s="27"/>
      <c r="N1308" s="31" t="str">
        <f aca="false">IF(E1308="","",EOMONTH(E1308,0))</f>
        <v/>
      </c>
      <c r="O1308" s="32" t="str">
        <f aca="false">IF(E1308="","",EOMONTH(E1308,0)+Parameter!$B$5)</f>
        <v/>
      </c>
      <c r="P1308" s="32" t="str">
        <f aca="false">IF(E1308="","",EOMONTH(E1308,Parameter!$B$4))</f>
        <v/>
      </c>
      <c r="Q1308" s="33" t="str">
        <f aca="false">IF(OR(E1308="",L1308&lt;&gt;""),"",P1308-Parameter!$B$9)</f>
        <v/>
      </c>
      <c r="R1308" s="34" t="str">
        <f aca="false">IF(OR(G1308="",G1308=0,H1308=""),"",H1308/G1308)</f>
        <v/>
      </c>
      <c r="S1308" s="35" t="str">
        <f aca="false">IF(C1308="","",IFERROR(INDEX('Validasi Vendor'!$J$5:$J$505,MATCH(C1308,'Validasi Vendor'!$C$5:$C$505,0)),"Belum terdaftar"))</f>
        <v/>
      </c>
      <c r="T1308" s="35" t="str">
        <f aca="false">IF(E1308="","",IF(L1308&lt;&gt;"",IF(EOMONTH(L1308,0)&gt;P1308,"Dikreditkan lewat batas: periksa","Sudah dikreditkan"),IF(S1308&lt;&gt;"Boleh diproses","Titik 1: periksa status vendor",IF(OR(I1308&lt;&gt;"Cocok",J1308&lt;&gt;"Valid"),"Titik 3: faktur bermasalah",IF(K1308="Ya","Titik 2: periksa pembebanan biaya",IF(Q1308&lt;0,"Titik 2: lewat batas kredit",IF(Q1308&lt;=Parameter!$B$6,"Titik 2: segera kreditkan","Siap dikreditkan")))))))</f>
        <v/>
      </c>
    </row>
    <row r="1309" customFormat="false" ht="15" hidden="false" customHeight="false" outlineLevel="0" collapsed="false">
      <c r="A1309" s="27"/>
      <c r="B1309" s="27"/>
      <c r="C1309" s="28"/>
      <c r="D1309" s="28"/>
      <c r="E1309" s="29"/>
      <c r="F1309" s="27"/>
      <c r="G1309" s="30"/>
      <c r="H1309" s="30"/>
      <c r="I1309" s="27"/>
      <c r="J1309" s="27"/>
      <c r="K1309" s="27"/>
      <c r="L1309" s="29"/>
      <c r="M1309" s="27"/>
      <c r="N1309" s="31" t="str">
        <f aca="false">IF(E1309="","",EOMONTH(E1309,0))</f>
        <v/>
      </c>
      <c r="O1309" s="32" t="str">
        <f aca="false">IF(E1309="","",EOMONTH(E1309,0)+Parameter!$B$5)</f>
        <v/>
      </c>
      <c r="P1309" s="32" t="str">
        <f aca="false">IF(E1309="","",EOMONTH(E1309,Parameter!$B$4))</f>
        <v/>
      </c>
      <c r="Q1309" s="33" t="str">
        <f aca="false">IF(OR(E1309="",L1309&lt;&gt;""),"",P1309-Parameter!$B$9)</f>
        <v/>
      </c>
      <c r="R1309" s="34" t="str">
        <f aca="false">IF(OR(G1309="",G1309=0,H1309=""),"",H1309/G1309)</f>
        <v/>
      </c>
      <c r="S1309" s="35" t="str">
        <f aca="false">IF(C1309="","",IFERROR(INDEX('Validasi Vendor'!$J$5:$J$505,MATCH(C1309,'Validasi Vendor'!$C$5:$C$505,0)),"Belum terdaftar"))</f>
        <v/>
      </c>
      <c r="T1309" s="35" t="str">
        <f aca="false">IF(E1309="","",IF(L1309&lt;&gt;"",IF(EOMONTH(L1309,0)&gt;P1309,"Dikreditkan lewat batas: periksa","Sudah dikreditkan"),IF(S1309&lt;&gt;"Boleh diproses","Titik 1: periksa status vendor",IF(OR(I1309&lt;&gt;"Cocok",J1309&lt;&gt;"Valid"),"Titik 3: faktur bermasalah",IF(K1309="Ya","Titik 2: periksa pembebanan biaya",IF(Q1309&lt;0,"Titik 2: lewat batas kredit",IF(Q1309&lt;=Parameter!$B$6,"Titik 2: segera kreditkan","Siap dikreditkan")))))))</f>
        <v/>
      </c>
    </row>
    <row r="1310" customFormat="false" ht="15" hidden="false" customHeight="false" outlineLevel="0" collapsed="false">
      <c r="A1310" s="27"/>
      <c r="B1310" s="27"/>
      <c r="C1310" s="28"/>
      <c r="D1310" s="28"/>
      <c r="E1310" s="29"/>
      <c r="F1310" s="27"/>
      <c r="G1310" s="30"/>
      <c r="H1310" s="30"/>
      <c r="I1310" s="27"/>
      <c r="J1310" s="27"/>
      <c r="K1310" s="27"/>
      <c r="L1310" s="29"/>
      <c r="M1310" s="27"/>
      <c r="N1310" s="31" t="str">
        <f aca="false">IF(E1310="","",EOMONTH(E1310,0))</f>
        <v/>
      </c>
      <c r="O1310" s="32" t="str">
        <f aca="false">IF(E1310="","",EOMONTH(E1310,0)+Parameter!$B$5)</f>
        <v/>
      </c>
      <c r="P1310" s="32" t="str">
        <f aca="false">IF(E1310="","",EOMONTH(E1310,Parameter!$B$4))</f>
        <v/>
      </c>
      <c r="Q1310" s="33" t="str">
        <f aca="false">IF(OR(E1310="",L1310&lt;&gt;""),"",P1310-Parameter!$B$9)</f>
        <v/>
      </c>
      <c r="R1310" s="34" t="str">
        <f aca="false">IF(OR(G1310="",G1310=0,H1310=""),"",H1310/G1310)</f>
        <v/>
      </c>
      <c r="S1310" s="35" t="str">
        <f aca="false">IF(C1310="","",IFERROR(INDEX('Validasi Vendor'!$J$5:$J$505,MATCH(C1310,'Validasi Vendor'!$C$5:$C$505,0)),"Belum terdaftar"))</f>
        <v/>
      </c>
      <c r="T1310" s="35" t="str">
        <f aca="false">IF(E1310="","",IF(L1310&lt;&gt;"",IF(EOMONTH(L1310,0)&gt;P1310,"Dikreditkan lewat batas: periksa","Sudah dikreditkan"),IF(S1310&lt;&gt;"Boleh diproses","Titik 1: periksa status vendor",IF(OR(I1310&lt;&gt;"Cocok",J1310&lt;&gt;"Valid"),"Titik 3: faktur bermasalah",IF(K1310="Ya","Titik 2: periksa pembebanan biaya",IF(Q1310&lt;0,"Titik 2: lewat batas kredit",IF(Q1310&lt;=Parameter!$B$6,"Titik 2: segera kreditkan","Siap dikreditkan")))))))</f>
        <v/>
      </c>
    </row>
    <row r="1311" customFormat="false" ht="15" hidden="false" customHeight="false" outlineLevel="0" collapsed="false">
      <c r="A1311" s="27"/>
      <c r="B1311" s="27"/>
      <c r="C1311" s="28"/>
      <c r="D1311" s="28"/>
      <c r="E1311" s="29"/>
      <c r="F1311" s="27"/>
      <c r="G1311" s="30"/>
      <c r="H1311" s="30"/>
      <c r="I1311" s="27"/>
      <c r="J1311" s="27"/>
      <c r="K1311" s="27"/>
      <c r="L1311" s="29"/>
      <c r="M1311" s="27"/>
      <c r="N1311" s="31" t="str">
        <f aca="false">IF(E1311="","",EOMONTH(E1311,0))</f>
        <v/>
      </c>
      <c r="O1311" s="32" t="str">
        <f aca="false">IF(E1311="","",EOMONTH(E1311,0)+Parameter!$B$5)</f>
        <v/>
      </c>
      <c r="P1311" s="32" t="str">
        <f aca="false">IF(E1311="","",EOMONTH(E1311,Parameter!$B$4))</f>
        <v/>
      </c>
      <c r="Q1311" s="33" t="str">
        <f aca="false">IF(OR(E1311="",L1311&lt;&gt;""),"",P1311-Parameter!$B$9)</f>
        <v/>
      </c>
      <c r="R1311" s="34" t="str">
        <f aca="false">IF(OR(G1311="",G1311=0,H1311=""),"",H1311/G1311)</f>
        <v/>
      </c>
      <c r="S1311" s="35" t="str">
        <f aca="false">IF(C1311="","",IFERROR(INDEX('Validasi Vendor'!$J$5:$J$505,MATCH(C1311,'Validasi Vendor'!$C$5:$C$505,0)),"Belum terdaftar"))</f>
        <v/>
      </c>
      <c r="T1311" s="35" t="str">
        <f aca="false">IF(E1311="","",IF(L1311&lt;&gt;"",IF(EOMONTH(L1311,0)&gt;P1311,"Dikreditkan lewat batas: periksa","Sudah dikreditkan"),IF(S1311&lt;&gt;"Boleh diproses","Titik 1: periksa status vendor",IF(OR(I1311&lt;&gt;"Cocok",J1311&lt;&gt;"Valid"),"Titik 3: faktur bermasalah",IF(K1311="Ya","Titik 2: periksa pembebanan biaya",IF(Q1311&lt;0,"Titik 2: lewat batas kredit",IF(Q1311&lt;=Parameter!$B$6,"Titik 2: segera kreditkan","Siap dikreditkan")))))))</f>
        <v/>
      </c>
    </row>
    <row r="1312" customFormat="false" ht="15" hidden="false" customHeight="false" outlineLevel="0" collapsed="false">
      <c r="A1312" s="27"/>
      <c r="B1312" s="27"/>
      <c r="C1312" s="28"/>
      <c r="D1312" s="28"/>
      <c r="E1312" s="29"/>
      <c r="F1312" s="27"/>
      <c r="G1312" s="30"/>
      <c r="H1312" s="30"/>
      <c r="I1312" s="27"/>
      <c r="J1312" s="27"/>
      <c r="K1312" s="27"/>
      <c r="L1312" s="29"/>
      <c r="M1312" s="27"/>
      <c r="N1312" s="31" t="str">
        <f aca="false">IF(E1312="","",EOMONTH(E1312,0))</f>
        <v/>
      </c>
      <c r="O1312" s="32" t="str">
        <f aca="false">IF(E1312="","",EOMONTH(E1312,0)+Parameter!$B$5)</f>
        <v/>
      </c>
      <c r="P1312" s="32" t="str">
        <f aca="false">IF(E1312="","",EOMONTH(E1312,Parameter!$B$4))</f>
        <v/>
      </c>
      <c r="Q1312" s="33" t="str">
        <f aca="false">IF(OR(E1312="",L1312&lt;&gt;""),"",P1312-Parameter!$B$9)</f>
        <v/>
      </c>
      <c r="R1312" s="34" t="str">
        <f aca="false">IF(OR(G1312="",G1312=0,H1312=""),"",H1312/G1312)</f>
        <v/>
      </c>
      <c r="S1312" s="35" t="str">
        <f aca="false">IF(C1312="","",IFERROR(INDEX('Validasi Vendor'!$J$5:$J$505,MATCH(C1312,'Validasi Vendor'!$C$5:$C$505,0)),"Belum terdaftar"))</f>
        <v/>
      </c>
      <c r="T1312" s="35" t="str">
        <f aca="false">IF(E1312="","",IF(L1312&lt;&gt;"",IF(EOMONTH(L1312,0)&gt;P1312,"Dikreditkan lewat batas: periksa","Sudah dikreditkan"),IF(S1312&lt;&gt;"Boleh diproses","Titik 1: periksa status vendor",IF(OR(I1312&lt;&gt;"Cocok",J1312&lt;&gt;"Valid"),"Titik 3: faktur bermasalah",IF(K1312="Ya","Titik 2: periksa pembebanan biaya",IF(Q1312&lt;0,"Titik 2: lewat batas kredit",IF(Q1312&lt;=Parameter!$B$6,"Titik 2: segera kreditkan","Siap dikreditkan")))))))</f>
        <v/>
      </c>
    </row>
    <row r="1313" customFormat="false" ht="15" hidden="false" customHeight="false" outlineLevel="0" collapsed="false">
      <c r="A1313" s="27"/>
      <c r="B1313" s="27"/>
      <c r="C1313" s="28"/>
      <c r="D1313" s="28"/>
      <c r="E1313" s="29"/>
      <c r="F1313" s="27"/>
      <c r="G1313" s="30"/>
      <c r="H1313" s="30"/>
      <c r="I1313" s="27"/>
      <c r="J1313" s="27"/>
      <c r="K1313" s="27"/>
      <c r="L1313" s="29"/>
      <c r="M1313" s="27"/>
      <c r="N1313" s="31" t="str">
        <f aca="false">IF(E1313="","",EOMONTH(E1313,0))</f>
        <v/>
      </c>
      <c r="O1313" s="32" t="str">
        <f aca="false">IF(E1313="","",EOMONTH(E1313,0)+Parameter!$B$5)</f>
        <v/>
      </c>
      <c r="P1313" s="32" t="str">
        <f aca="false">IF(E1313="","",EOMONTH(E1313,Parameter!$B$4))</f>
        <v/>
      </c>
      <c r="Q1313" s="33" t="str">
        <f aca="false">IF(OR(E1313="",L1313&lt;&gt;""),"",P1313-Parameter!$B$9)</f>
        <v/>
      </c>
      <c r="R1313" s="34" t="str">
        <f aca="false">IF(OR(G1313="",G1313=0,H1313=""),"",H1313/G1313)</f>
        <v/>
      </c>
      <c r="S1313" s="35" t="str">
        <f aca="false">IF(C1313="","",IFERROR(INDEX('Validasi Vendor'!$J$5:$J$505,MATCH(C1313,'Validasi Vendor'!$C$5:$C$505,0)),"Belum terdaftar"))</f>
        <v/>
      </c>
      <c r="T1313" s="35" t="str">
        <f aca="false">IF(E1313="","",IF(L1313&lt;&gt;"",IF(EOMONTH(L1313,0)&gt;P1313,"Dikreditkan lewat batas: periksa","Sudah dikreditkan"),IF(S1313&lt;&gt;"Boleh diproses","Titik 1: periksa status vendor",IF(OR(I1313&lt;&gt;"Cocok",J1313&lt;&gt;"Valid"),"Titik 3: faktur bermasalah",IF(K1313="Ya","Titik 2: periksa pembebanan biaya",IF(Q1313&lt;0,"Titik 2: lewat batas kredit",IF(Q1313&lt;=Parameter!$B$6,"Titik 2: segera kreditkan","Siap dikreditkan")))))))</f>
        <v/>
      </c>
    </row>
    <row r="1314" customFormat="false" ht="15" hidden="false" customHeight="false" outlineLevel="0" collapsed="false">
      <c r="A1314" s="27"/>
      <c r="B1314" s="27"/>
      <c r="C1314" s="28"/>
      <c r="D1314" s="28"/>
      <c r="E1314" s="29"/>
      <c r="F1314" s="27"/>
      <c r="G1314" s="30"/>
      <c r="H1314" s="30"/>
      <c r="I1314" s="27"/>
      <c r="J1314" s="27"/>
      <c r="K1314" s="27"/>
      <c r="L1314" s="29"/>
      <c r="M1314" s="27"/>
      <c r="N1314" s="31" t="str">
        <f aca="false">IF(E1314="","",EOMONTH(E1314,0))</f>
        <v/>
      </c>
      <c r="O1314" s="32" t="str">
        <f aca="false">IF(E1314="","",EOMONTH(E1314,0)+Parameter!$B$5)</f>
        <v/>
      </c>
      <c r="P1314" s="32" t="str">
        <f aca="false">IF(E1314="","",EOMONTH(E1314,Parameter!$B$4))</f>
        <v/>
      </c>
      <c r="Q1314" s="33" t="str">
        <f aca="false">IF(OR(E1314="",L1314&lt;&gt;""),"",P1314-Parameter!$B$9)</f>
        <v/>
      </c>
      <c r="R1314" s="34" t="str">
        <f aca="false">IF(OR(G1314="",G1314=0,H1314=""),"",H1314/G1314)</f>
        <v/>
      </c>
      <c r="S1314" s="35" t="str">
        <f aca="false">IF(C1314="","",IFERROR(INDEX('Validasi Vendor'!$J$5:$J$505,MATCH(C1314,'Validasi Vendor'!$C$5:$C$505,0)),"Belum terdaftar"))</f>
        <v/>
      </c>
      <c r="T1314" s="35" t="str">
        <f aca="false">IF(E1314="","",IF(L1314&lt;&gt;"",IF(EOMONTH(L1314,0)&gt;P1314,"Dikreditkan lewat batas: periksa","Sudah dikreditkan"),IF(S1314&lt;&gt;"Boleh diproses","Titik 1: periksa status vendor",IF(OR(I1314&lt;&gt;"Cocok",J1314&lt;&gt;"Valid"),"Titik 3: faktur bermasalah",IF(K1314="Ya","Titik 2: periksa pembebanan biaya",IF(Q1314&lt;0,"Titik 2: lewat batas kredit",IF(Q1314&lt;=Parameter!$B$6,"Titik 2: segera kreditkan","Siap dikreditkan")))))))</f>
        <v/>
      </c>
    </row>
    <row r="1315" customFormat="false" ht="15" hidden="false" customHeight="false" outlineLevel="0" collapsed="false">
      <c r="A1315" s="27"/>
      <c r="B1315" s="27"/>
      <c r="C1315" s="28"/>
      <c r="D1315" s="28"/>
      <c r="E1315" s="29"/>
      <c r="F1315" s="27"/>
      <c r="G1315" s="30"/>
      <c r="H1315" s="30"/>
      <c r="I1315" s="27"/>
      <c r="J1315" s="27"/>
      <c r="K1315" s="27"/>
      <c r="L1315" s="29"/>
      <c r="M1315" s="27"/>
      <c r="N1315" s="31" t="str">
        <f aca="false">IF(E1315="","",EOMONTH(E1315,0))</f>
        <v/>
      </c>
      <c r="O1315" s="32" t="str">
        <f aca="false">IF(E1315="","",EOMONTH(E1315,0)+Parameter!$B$5)</f>
        <v/>
      </c>
      <c r="P1315" s="32" t="str">
        <f aca="false">IF(E1315="","",EOMONTH(E1315,Parameter!$B$4))</f>
        <v/>
      </c>
      <c r="Q1315" s="33" t="str">
        <f aca="false">IF(OR(E1315="",L1315&lt;&gt;""),"",P1315-Parameter!$B$9)</f>
        <v/>
      </c>
      <c r="R1315" s="34" t="str">
        <f aca="false">IF(OR(G1315="",G1315=0,H1315=""),"",H1315/G1315)</f>
        <v/>
      </c>
      <c r="S1315" s="35" t="str">
        <f aca="false">IF(C1315="","",IFERROR(INDEX('Validasi Vendor'!$J$5:$J$505,MATCH(C1315,'Validasi Vendor'!$C$5:$C$505,0)),"Belum terdaftar"))</f>
        <v/>
      </c>
      <c r="T1315" s="35" t="str">
        <f aca="false">IF(E1315="","",IF(L1315&lt;&gt;"",IF(EOMONTH(L1315,0)&gt;P1315,"Dikreditkan lewat batas: periksa","Sudah dikreditkan"),IF(S1315&lt;&gt;"Boleh diproses","Titik 1: periksa status vendor",IF(OR(I1315&lt;&gt;"Cocok",J1315&lt;&gt;"Valid"),"Titik 3: faktur bermasalah",IF(K1315="Ya","Titik 2: periksa pembebanan biaya",IF(Q1315&lt;0,"Titik 2: lewat batas kredit",IF(Q1315&lt;=Parameter!$B$6,"Titik 2: segera kreditkan","Siap dikreditkan")))))))</f>
        <v/>
      </c>
    </row>
    <row r="1316" customFormat="false" ht="15" hidden="false" customHeight="false" outlineLevel="0" collapsed="false">
      <c r="A1316" s="27"/>
      <c r="B1316" s="27"/>
      <c r="C1316" s="28"/>
      <c r="D1316" s="28"/>
      <c r="E1316" s="29"/>
      <c r="F1316" s="27"/>
      <c r="G1316" s="30"/>
      <c r="H1316" s="30"/>
      <c r="I1316" s="27"/>
      <c r="J1316" s="27"/>
      <c r="K1316" s="27"/>
      <c r="L1316" s="29"/>
      <c r="M1316" s="27"/>
      <c r="N1316" s="31" t="str">
        <f aca="false">IF(E1316="","",EOMONTH(E1316,0))</f>
        <v/>
      </c>
      <c r="O1316" s="32" t="str">
        <f aca="false">IF(E1316="","",EOMONTH(E1316,0)+Parameter!$B$5)</f>
        <v/>
      </c>
      <c r="P1316" s="32" t="str">
        <f aca="false">IF(E1316="","",EOMONTH(E1316,Parameter!$B$4))</f>
        <v/>
      </c>
      <c r="Q1316" s="33" t="str">
        <f aca="false">IF(OR(E1316="",L1316&lt;&gt;""),"",P1316-Parameter!$B$9)</f>
        <v/>
      </c>
      <c r="R1316" s="34" t="str">
        <f aca="false">IF(OR(G1316="",G1316=0,H1316=""),"",H1316/G1316)</f>
        <v/>
      </c>
      <c r="S1316" s="35" t="str">
        <f aca="false">IF(C1316="","",IFERROR(INDEX('Validasi Vendor'!$J$5:$J$505,MATCH(C1316,'Validasi Vendor'!$C$5:$C$505,0)),"Belum terdaftar"))</f>
        <v/>
      </c>
      <c r="T1316" s="35" t="str">
        <f aca="false">IF(E1316="","",IF(L1316&lt;&gt;"",IF(EOMONTH(L1316,0)&gt;P1316,"Dikreditkan lewat batas: periksa","Sudah dikreditkan"),IF(S1316&lt;&gt;"Boleh diproses","Titik 1: periksa status vendor",IF(OR(I1316&lt;&gt;"Cocok",J1316&lt;&gt;"Valid"),"Titik 3: faktur bermasalah",IF(K1316="Ya","Titik 2: periksa pembebanan biaya",IF(Q1316&lt;0,"Titik 2: lewat batas kredit",IF(Q1316&lt;=Parameter!$B$6,"Titik 2: segera kreditkan","Siap dikreditkan")))))))</f>
        <v/>
      </c>
    </row>
    <row r="1317" customFormat="false" ht="15" hidden="false" customHeight="false" outlineLevel="0" collapsed="false">
      <c r="A1317" s="27"/>
      <c r="B1317" s="27"/>
      <c r="C1317" s="28"/>
      <c r="D1317" s="28"/>
      <c r="E1317" s="29"/>
      <c r="F1317" s="27"/>
      <c r="G1317" s="30"/>
      <c r="H1317" s="30"/>
      <c r="I1317" s="27"/>
      <c r="J1317" s="27"/>
      <c r="K1317" s="27"/>
      <c r="L1317" s="29"/>
      <c r="M1317" s="27"/>
      <c r="N1317" s="31" t="str">
        <f aca="false">IF(E1317="","",EOMONTH(E1317,0))</f>
        <v/>
      </c>
      <c r="O1317" s="32" t="str">
        <f aca="false">IF(E1317="","",EOMONTH(E1317,0)+Parameter!$B$5)</f>
        <v/>
      </c>
      <c r="P1317" s="32" t="str">
        <f aca="false">IF(E1317="","",EOMONTH(E1317,Parameter!$B$4))</f>
        <v/>
      </c>
      <c r="Q1317" s="33" t="str">
        <f aca="false">IF(OR(E1317="",L1317&lt;&gt;""),"",P1317-Parameter!$B$9)</f>
        <v/>
      </c>
      <c r="R1317" s="34" t="str">
        <f aca="false">IF(OR(G1317="",G1317=0,H1317=""),"",H1317/G1317)</f>
        <v/>
      </c>
      <c r="S1317" s="35" t="str">
        <f aca="false">IF(C1317="","",IFERROR(INDEX('Validasi Vendor'!$J$5:$J$505,MATCH(C1317,'Validasi Vendor'!$C$5:$C$505,0)),"Belum terdaftar"))</f>
        <v/>
      </c>
      <c r="T1317" s="35" t="str">
        <f aca="false">IF(E1317="","",IF(L1317&lt;&gt;"",IF(EOMONTH(L1317,0)&gt;P1317,"Dikreditkan lewat batas: periksa","Sudah dikreditkan"),IF(S1317&lt;&gt;"Boleh diproses","Titik 1: periksa status vendor",IF(OR(I1317&lt;&gt;"Cocok",J1317&lt;&gt;"Valid"),"Titik 3: faktur bermasalah",IF(K1317="Ya","Titik 2: periksa pembebanan biaya",IF(Q1317&lt;0,"Titik 2: lewat batas kredit",IF(Q1317&lt;=Parameter!$B$6,"Titik 2: segera kreditkan","Siap dikreditkan")))))))</f>
        <v/>
      </c>
    </row>
    <row r="1318" customFormat="false" ht="15" hidden="false" customHeight="false" outlineLevel="0" collapsed="false">
      <c r="A1318" s="27"/>
      <c r="B1318" s="27"/>
      <c r="C1318" s="28"/>
      <c r="D1318" s="28"/>
      <c r="E1318" s="29"/>
      <c r="F1318" s="27"/>
      <c r="G1318" s="30"/>
      <c r="H1318" s="30"/>
      <c r="I1318" s="27"/>
      <c r="J1318" s="27"/>
      <c r="K1318" s="27"/>
      <c r="L1318" s="29"/>
      <c r="M1318" s="27"/>
      <c r="N1318" s="31" t="str">
        <f aca="false">IF(E1318="","",EOMONTH(E1318,0))</f>
        <v/>
      </c>
      <c r="O1318" s="32" t="str">
        <f aca="false">IF(E1318="","",EOMONTH(E1318,0)+Parameter!$B$5)</f>
        <v/>
      </c>
      <c r="P1318" s="32" t="str">
        <f aca="false">IF(E1318="","",EOMONTH(E1318,Parameter!$B$4))</f>
        <v/>
      </c>
      <c r="Q1318" s="33" t="str">
        <f aca="false">IF(OR(E1318="",L1318&lt;&gt;""),"",P1318-Parameter!$B$9)</f>
        <v/>
      </c>
      <c r="R1318" s="34" t="str">
        <f aca="false">IF(OR(G1318="",G1318=0,H1318=""),"",H1318/G1318)</f>
        <v/>
      </c>
      <c r="S1318" s="35" t="str">
        <f aca="false">IF(C1318="","",IFERROR(INDEX('Validasi Vendor'!$J$5:$J$505,MATCH(C1318,'Validasi Vendor'!$C$5:$C$505,0)),"Belum terdaftar"))</f>
        <v/>
      </c>
      <c r="T1318" s="35" t="str">
        <f aca="false">IF(E1318="","",IF(L1318&lt;&gt;"",IF(EOMONTH(L1318,0)&gt;P1318,"Dikreditkan lewat batas: periksa","Sudah dikreditkan"),IF(S1318&lt;&gt;"Boleh diproses","Titik 1: periksa status vendor",IF(OR(I1318&lt;&gt;"Cocok",J1318&lt;&gt;"Valid"),"Titik 3: faktur bermasalah",IF(K1318="Ya","Titik 2: periksa pembebanan biaya",IF(Q1318&lt;0,"Titik 2: lewat batas kredit",IF(Q1318&lt;=Parameter!$B$6,"Titik 2: segera kreditkan","Siap dikreditkan")))))))</f>
        <v/>
      </c>
    </row>
    <row r="1319" customFormat="false" ht="15" hidden="false" customHeight="false" outlineLevel="0" collapsed="false">
      <c r="A1319" s="27"/>
      <c r="B1319" s="27"/>
      <c r="C1319" s="28"/>
      <c r="D1319" s="28"/>
      <c r="E1319" s="29"/>
      <c r="F1319" s="27"/>
      <c r="G1319" s="30"/>
      <c r="H1319" s="30"/>
      <c r="I1319" s="27"/>
      <c r="J1319" s="27"/>
      <c r="K1319" s="27"/>
      <c r="L1319" s="29"/>
      <c r="M1319" s="27"/>
      <c r="N1319" s="31" t="str">
        <f aca="false">IF(E1319="","",EOMONTH(E1319,0))</f>
        <v/>
      </c>
      <c r="O1319" s="32" t="str">
        <f aca="false">IF(E1319="","",EOMONTH(E1319,0)+Parameter!$B$5)</f>
        <v/>
      </c>
      <c r="P1319" s="32" t="str">
        <f aca="false">IF(E1319="","",EOMONTH(E1319,Parameter!$B$4))</f>
        <v/>
      </c>
      <c r="Q1319" s="33" t="str">
        <f aca="false">IF(OR(E1319="",L1319&lt;&gt;""),"",P1319-Parameter!$B$9)</f>
        <v/>
      </c>
      <c r="R1319" s="34" t="str">
        <f aca="false">IF(OR(G1319="",G1319=0,H1319=""),"",H1319/G1319)</f>
        <v/>
      </c>
      <c r="S1319" s="35" t="str">
        <f aca="false">IF(C1319="","",IFERROR(INDEX('Validasi Vendor'!$J$5:$J$505,MATCH(C1319,'Validasi Vendor'!$C$5:$C$505,0)),"Belum terdaftar"))</f>
        <v/>
      </c>
      <c r="T1319" s="35" t="str">
        <f aca="false">IF(E1319="","",IF(L1319&lt;&gt;"",IF(EOMONTH(L1319,0)&gt;P1319,"Dikreditkan lewat batas: periksa","Sudah dikreditkan"),IF(S1319&lt;&gt;"Boleh diproses","Titik 1: periksa status vendor",IF(OR(I1319&lt;&gt;"Cocok",J1319&lt;&gt;"Valid"),"Titik 3: faktur bermasalah",IF(K1319="Ya","Titik 2: periksa pembebanan biaya",IF(Q1319&lt;0,"Titik 2: lewat batas kredit",IF(Q1319&lt;=Parameter!$B$6,"Titik 2: segera kreditkan","Siap dikreditkan")))))))</f>
        <v/>
      </c>
    </row>
    <row r="1320" customFormat="false" ht="15" hidden="false" customHeight="false" outlineLevel="0" collapsed="false">
      <c r="A1320" s="27"/>
      <c r="B1320" s="27"/>
      <c r="C1320" s="28"/>
      <c r="D1320" s="28"/>
      <c r="E1320" s="29"/>
      <c r="F1320" s="27"/>
      <c r="G1320" s="30"/>
      <c r="H1320" s="30"/>
      <c r="I1320" s="27"/>
      <c r="J1320" s="27"/>
      <c r="K1320" s="27"/>
      <c r="L1320" s="29"/>
      <c r="M1320" s="27"/>
      <c r="N1320" s="31" t="str">
        <f aca="false">IF(E1320="","",EOMONTH(E1320,0))</f>
        <v/>
      </c>
      <c r="O1320" s="32" t="str">
        <f aca="false">IF(E1320="","",EOMONTH(E1320,0)+Parameter!$B$5)</f>
        <v/>
      </c>
      <c r="P1320" s="32" t="str">
        <f aca="false">IF(E1320="","",EOMONTH(E1320,Parameter!$B$4))</f>
        <v/>
      </c>
      <c r="Q1320" s="33" t="str">
        <f aca="false">IF(OR(E1320="",L1320&lt;&gt;""),"",P1320-Parameter!$B$9)</f>
        <v/>
      </c>
      <c r="R1320" s="34" t="str">
        <f aca="false">IF(OR(G1320="",G1320=0,H1320=""),"",H1320/G1320)</f>
        <v/>
      </c>
      <c r="S1320" s="35" t="str">
        <f aca="false">IF(C1320="","",IFERROR(INDEX('Validasi Vendor'!$J$5:$J$505,MATCH(C1320,'Validasi Vendor'!$C$5:$C$505,0)),"Belum terdaftar"))</f>
        <v/>
      </c>
      <c r="T1320" s="35" t="str">
        <f aca="false">IF(E1320="","",IF(L1320&lt;&gt;"",IF(EOMONTH(L1320,0)&gt;P1320,"Dikreditkan lewat batas: periksa","Sudah dikreditkan"),IF(S1320&lt;&gt;"Boleh diproses","Titik 1: periksa status vendor",IF(OR(I1320&lt;&gt;"Cocok",J1320&lt;&gt;"Valid"),"Titik 3: faktur bermasalah",IF(K1320="Ya","Titik 2: periksa pembebanan biaya",IF(Q1320&lt;0,"Titik 2: lewat batas kredit",IF(Q1320&lt;=Parameter!$B$6,"Titik 2: segera kreditkan","Siap dikreditkan")))))))</f>
        <v/>
      </c>
    </row>
    <row r="1321" customFormat="false" ht="15" hidden="false" customHeight="false" outlineLevel="0" collapsed="false">
      <c r="A1321" s="27"/>
      <c r="B1321" s="27"/>
      <c r="C1321" s="28"/>
      <c r="D1321" s="28"/>
      <c r="E1321" s="29"/>
      <c r="F1321" s="27"/>
      <c r="G1321" s="30"/>
      <c r="H1321" s="30"/>
      <c r="I1321" s="27"/>
      <c r="J1321" s="27"/>
      <c r="K1321" s="27"/>
      <c r="L1321" s="29"/>
      <c r="M1321" s="27"/>
      <c r="N1321" s="31" t="str">
        <f aca="false">IF(E1321="","",EOMONTH(E1321,0))</f>
        <v/>
      </c>
      <c r="O1321" s="32" t="str">
        <f aca="false">IF(E1321="","",EOMONTH(E1321,0)+Parameter!$B$5)</f>
        <v/>
      </c>
      <c r="P1321" s="32" t="str">
        <f aca="false">IF(E1321="","",EOMONTH(E1321,Parameter!$B$4))</f>
        <v/>
      </c>
      <c r="Q1321" s="33" t="str">
        <f aca="false">IF(OR(E1321="",L1321&lt;&gt;""),"",P1321-Parameter!$B$9)</f>
        <v/>
      </c>
      <c r="R1321" s="34" t="str">
        <f aca="false">IF(OR(G1321="",G1321=0,H1321=""),"",H1321/G1321)</f>
        <v/>
      </c>
      <c r="S1321" s="35" t="str">
        <f aca="false">IF(C1321="","",IFERROR(INDEX('Validasi Vendor'!$J$5:$J$505,MATCH(C1321,'Validasi Vendor'!$C$5:$C$505,0)),"Belum terdaftar"))</f>
        <v/>
      </c>
      <c r="T1321" s="35" t="str">
        <f aca="false">IF(E1321="","",IF(L1321&lt;&gt;"",IF(EOMONTH(L1321,0)&gt;P1321,"Dikreditkan lewat batas: periksa","Sudah dikreditkan"),IF(S1321&lt;&gt;"Boleh diproses","Titik 1: periksa status vendor",IF(OR(I1321&lt;&gt;"Cocok",J1321&lt;&gt;"Valid"),"Titik 3: faktur bermasalah",IF(K1321="Ya","Titik 2: periksa pembebanan biaya",IF(Q1321&lt;0,"Titik 2: lewat batas kredit",IF(Q1321&lt;=Parameter!$B$6,"Titik 2: segera kreditkan","Siap dikreditkan")))))))</f>
        <v/>
      </c>
    </row>
    <row r="1322" customFormat="false" ht="15" hidden="false" customHeight="false" outlineLevel="0" collapsed="false">
      <c r="A1322" s="27"/>
      <c r="B1322" s="27"/>
      <c r="C1322" s="28"/>
      <c r="D1322" s="28"/>
      <c r="E1322" s="29"/>
      <c r="F1322" s="27"/>
      <c r="G1322" s="30"/>
      <c r="H1322" s="30"/>
      <c r="I1322" s="27"/>
      <c r="J1322" s="27"/>
      <c r="K1322" s="27"/>
      <c r="L1322" s="29"/>
      <c r="M1322" s="27"/>
      <c r="N1322" s="31" t="str">
        <f aca="false">IF(E1322="","",EOMONTH(E1322,0))</f>
        <v/>
      </c>
      <c r="O1322" s="32" t="str">
        <f aca="false">IF(E1322="","",EOMONTH(E1322,0)+Parameter!$B$5)</f>
        <v/>
      </c>
      <c r="P1322" s="32" t="str">
        <f aca="false">IF(E1322="","",EOMONTH(E1322,Parameter!$B$4))</f>
        <v/>
      </c>
      <c r="Q1322" s="33" t="str">
        <f aca="false">IF(OR(E1322="",L1322&lt;&gt;""),"",P1322-Parameter!$B$9)</f>
        <v/>
      </c>
      <c r="R1322" s="34" t="str">
        <f aca="false">IF(OR(G1322="",G1322=0,H1322=""),"",H1322/G1322)</f>
        <v/>
      </c>
      <c r="S1322" s="35" t="str">
        <f aca="false">IF(C1322="","",IFERROR(INDEX('Validasi Vendor'!$J$5:$J$505,MATCH(C1322,'Validasi Vendor'!$C$5:$C$505,0)),"Belum terdaftar"))</f>
        <v/>
      </c>
      <c r="T1322" s="35" t="str">
        <f aca="false">IF(E1322="","",IF(L1322&lt;&gt;"",IF(EOMONTH(L1322,0)&gt;P1322,"Dikreditkan lewat batas: periksa","Sudah dikreditkan"),IF(S1322&lt;&gt;"Boleh diproses","Titik 1: periksa status vendor",IF(OR(I1322&lt;&gt;"Cocok",J1322&lt;&gt;"Valid"),"Titik 3: faktur bermasalah",IF(K1322="Ya","Titik 2: periksa pembebanan biaya",IF(Q1322&lt;0,"Titik 2: lewat batas kredit",IF(Q1322&lt;=Parameter!$B$6,"Titik 2: segera kreditkan","Siap dikreditkan")))))))</f>
        <v/>
      </c>
    </row>
    <row r="1323" customFormat="false" ht="15" hidden="false" customHeight="false" outlineLevel="0" collapsed="false">
      <c r="A1323" s="27"/>
      <c r="B1323" s="27"/>
      <c r="C1323" s="28"/>
      <c r="D1323" s="28"/>
      <c r="E1323" s="29"/>
      <c r="F1323" s="27"/>
      <c r="G1323" s="30"/>
      <c r="H1323" s="30"/>
      <c r="I1323" s="27"/>
      <c r="J1323" s="27"/>
      <c r="K1323" s="27"/>
      <c r="L1323" s="29"/>
      <c r="M1323" s="27"/>
      <c r="N1323" s="31" t="str">
        <f aca="false">IF(E1323="","",EOMONTH(E1323,0))</f>
        <v/>
      </c>
      <c r="O1323" s="32" t="str">
        <f aca="false">IF(E1323="","",EOMONTH(E1323,0)+Parameter!$B$5)</f>
        <v/>
      </c>
      <c r="P1323" s="32" t="str">
        <f aca="false">IF(E1323="","",EOMONTH(E1323,Parameter!$B$4))</f>
        <v/>
      </c>
      <c r="Q1323" s="33" t="str">
        <f aca="false">IF(OR(E1323="",L1323&lt;&gt;""),"",P1323-Parameter!$B$9)</f>
        <v/>
      </c>
      <c r="R1323" s="34" t="str">
        <f aca="false">IF(OR(G1323="",G1323=0,H1323=""),"",H1323/G1323)</f>
        <v/>
      </c>
      <c r="S1323" s="35" t="str">
        <f aca="false">IF(C1323="","",IFERROR(INDEX('Validasi Vendor'!$J$5:$J$505,MATCH(C1323,'Validasi Vendor'!$C$5:$C$505,0)),"Belum terdaftar"))</f>
        <v/>
      </c>
      <c r="T1323" s="35" t="str">
        <f aca="false">IF(E1323="","",IF(L1323&lt;&gt;"",IF(EOMONTH(L1323,0)&gt;P1323,"Dikreditkan lewat batas: periksa","Sudah dikreditkan"),IF(S1323&lt;&gt;"Boleh diproses","Titik 1: periksa status vendor",IF(OR(I1323&lt;&gt;"Cocok",J1323&lt;&gt;"Valid"),"Titik 3: faktur bermasalah",IF(K1323="Ya","Titik 2: periksa pembebanan biaya",IF(Q1323&lt;0,"Titik 2: lewat batas kredit",IF(Q1323&lt;=Parameter!$B$6,"Titik 2: segera kreditkan","Siap dikreditkan")))))))</f>
        <v/>
      </c>
    </row>
    <row r="1324" customFormat="false" ht="15" hidden="false" customHeight="false" outlineLevel="0" collapsed="false">
      <c r="A1324" s="27"/>
      <c r="B1324" s="27"/>
      <c r="C1324" s="28"/>
      <c r="D1324" s="28"/>
      <c r="E1324" s="29"/>
      <c r="F1324" s="27"/>
      <c r="G1324" s="30"/>
      <c r="H1324" s="30"/>
      <c r="I1324" s="27"/>
      <c r="J1324" s="27"/>
      <c r="K1324" s="27"/>
      <c r="L1324" s="29"/>
      <c r="M1324" s="27"/>
      <c r="N1324" s="31" t="str">
        <f aca="false">IF(E1324="","",EOMONTH(E1324,0))</f>
        <v/>
      </c>
      <c r="O1324" s="32" t="str">
        <f aca="false">IF(E1324="","",EOMONTH(E1324,0)+Parameter!$B$5)</f>
        <v/>
      </c>
      <c r="P1324" s="32" t="str">
        <f aca="false">IF(E1324="","",EOMONTH(E1324,Parameter!$B$4))</f>
        <v/>
      </c>
      <c r="Q1324" s="33" t="str">
        <f aca="false">IF(OR(E1324="",L1324&lt;&gt;""),"",P1324-Parameter!$B$9)</f>
        <v/>
      </c>
      <c r="R1324" s="34" t="str">
        <f aca="false">IF(OR(G1324="",G1324=0,H1324=""),"",H1324/G1324)</f>
        <v/>
      </c>
      <c r="S1324" s="35" t="str">
        <f aca="false">IF(C1324="","",IFERROR(INDEX('Validasi Vendor'!$J$5:$J$505,MATCH(C1324,'Validasi Vendor'!$C$5:$C$505,0)),"Belum terdaftar"))</f>
        <v/>
      </c>
      <c r="T1324" s="35" t="str">
        <f aca="false">IF(E1324="","",IF(L1324&lt;&gt;"",IF(EOMONTH(L1324,0)&gt;P1324,"Dikreditkan lewat batas: periksa","Sudah dikreditkan"),IF(S1324&lt;&gt;"Boleh diproses","Titik 1: periksa status vendor",IF(OR(I1324&lt;&gt;"Cocok",J1324&lt;&gt;"Valid"),"Titik 3: faktur bermasalah",IF(K1324="Ya","Titik 2: periksa pembebanan biaya",IF(Q1324&lt;0,"Titik 2: lewat batas kredit",IF(Q1324&lt;=Parameter!$B$6,"Titik 2: segera kreditkan","Siap dikreditkan")))))))</f>
        <v/>
      </c>
    </row>
    <row r="1325" customFormat="false" ht="15" hidden="false" customHeight="false" outlineLevel="0" collapsed="false">
      <c r="A1325" s="27"/>
      <c r="B1325" s="27"/>
      <c r="C1325" s="28"/>
      <c r="D1325" s="28"/>
      <c r="E1325" s="29"/>
      <c r="F1325" s="27"/>
      <c r="G1325" s="30"/>
      <c r="H1325" s="30"/>
      <c r="I1325" s="27"/>
      <c r="J1325" s="27"/>
      <c r="K1325" s="27"/>
      <c r="L1325" s="29"/>
      <c r="M1325" s="27"/>
      <c r="N1325" s="31" t="str">
        <f aca="false">IF(E1325="","",EOMONTH(E1325,0))</f>
        <v/>
      </c>
      <c r="O1325" s="32" t="str">
        <f aca="false">IF(E1325="","",EOMONTH(E1325,0)+Parameter!$B$5)</f>
        <v/>
      </c>
      <c r="P1325" s="32" t="str">
        <f aca="false">IF(E1325="","",EOMONTH(E1325,Parameter!$B$4))</f>
        <v/>
      </c>
      <c r="Q1325" s="33" t="str">
        <f aca="false">IF(OR(E1325="",L1325&lt;&gt;""),"",P1325-Parameter!$B$9)</f>
        <v/>
      </c>
      <c r="R1325" s="34" t="str">
        <f aca="false">IF(OR(G1325="",G1325=0,H1325=""),"",H1325/G1325)</f>
        <v/>
      </c>
      <c r="S1325" s="35" t="str">
        <f aca="false">IF(C1325="","",IFERROR(INDEX('Validasi Vendor'!$J$5:$J$505,MATCH(C1325,'Validasi Vendor'!$C$5:$C$505,0)),"Belum terdaftar"))</f>
        <v/>
      </c>
      <c r="T1325" s="35" t="str">
        <f aca="false">IF(E1325="","",IF(L1325&lt;&gt;"",IF(EOMONTH(L1325,0)&gt;P1325,"Dikreditkan lewat batas: periksa","Sudah dikreditkan"),IF(S1325&lt;&gt;"Boleh diproses","Titik 1: periksa status vendor",IF(OR(I1325&lt;&gt;"Cocok",J1325&lt;&gt;"Valid"),"Titik 3: faktur bermasalah",IF(K1325="Ya","Titik 2: periksa pembebanan biaya",IF(Q1325&lt;0,"Titik 2: lewat batas kredit",IF(Q1325&lt;=Parameter!$B$6,"Titik 2: segera kreditkan","Siap dikreditkan")))))))</f>
        <v/>
      </c>
    </row>
    <row r="1326" customFormat="false" ht="15" hidden="false" customHeight="false" outlineLevel="0" collapsed="false">
      <c r="A1326" s="27"/>
      <c r="B1326" s="27"/>
      <c r="C1326" s="28"/>
      <c r="D1326" s="28"/>
      <c r="E1326" s="29"/>
      <c r="F1326" s="27"/>
      <c r="G1326" s="30"/>
      <c r="H1326" s="30"/>
      <c r="I1326" s="27"/>
      <c r="J1326" s="27"/>
      <c r="K1326" s="27"/>
      <c r="L1326" s="29"/>
      <c r="M1326" s="27"/>
      <c r="N1326" s="31" t="str">
        <f aca="false">IF(E1326="","",EOMONTH(E1326,0))</f>
        <v/>
      </c>
      <c r="O1326" s="32" t="str">
        <f aca="false">IF(E1326="","",EOMONTH(E1326,0)+Parameter!$B$5)</f>
        <v/>
      </c>
      <c r="P1326" s="32" t="str">
        <f aca="false">IF(E1326="","",EOMONTH(E1326,Parameter!$B$4))</f>
        <v/>
      </c>
      <c r="Q1326" s="33" t="str">
        <f aca="false">IF(OR(E1326="",L1326&lt;&gt;""),"",P1326-Parameter!$B$9)</f>
        <v/>
      </c>
      <c r="R1326" s="34" t="str">
        <f aca="false">IF(OR(G1326="",G1326=0,H1326=""),"",H1326/G1326)</f>
        <v/>
      </c>
      <c r="S1326" s="35" t="str">
        <f aca="false">IF(C1326="","",IFERROR(INDEX('Validasi Vendor'!$J$5:$J$505,MATCH(C1326,'Validasi Vendor'!$C$5:$C$505,0)),"Belum terdaftar"))</f>
        <v/>
      </c>
      <c r="T1326" s="35" t="str">
        <f aca="false">IF(E1326="","",IF(L1326&lt;&gt;"",IF(EOMONTH(L1326,0)&gt;P1326,"Dikreditkan lewat batas: periksa","Sudah dikreditkan"),IF(S1326&lt;&gt;"Boleh diproses","Titik 1: periksa status vendor",IF(OR(I1326&lt;&gt;"Cocok",J1326&lt;&gt;"Valid"),"Titik 3: faktur bermasalah",IF(K1326="Ya","Titik 2: periksa pembebanan biaya",IF(Q1326&lt;0,"Titik 2: lewat batas kredit",IF(Q1326&lt;=Parameter!$B$6,"Titik 2: segera kreditkan","Siap dikreditkan")))))))</f>
        <v/>
      </c>
    </row>
    <row r="1327" customFormat="false" ht="15" hidden="false" customHeight="false" outlineLevel="0" collapsed="false">
      <c r="A1327" s="27"/>
      <c r="B1327" s="27"/>
      <c r="C1327" s="28"/>
      <c r="D1327" s="28"/>
      <c r="E1327" s="29"/>
      <c r="F1327" s="27"/>
      <c r="G1327" s="30"/>
      <c r="H1327" s="30"/>
      <c r="I1327" s="27"/>
      <c r="J1327" s="27"/>
      <c r="K1327" s="27"/>
      <c r="L1327" s="29"/>
      <c r="M1327" s="27"/>
      <c r="N1327" s="31" t="str">
        <f aca="false">IF(E1327="","",EOMONTH(E1327,0))</f>
        <v/>
      </c>
      <c r="O1327" s="32" t="str">
        <f aca="false">IF(E1327="","",EOMONTH(E1327,0)+Parameter!$B$5)</f>
        <v/>
      </c>
      <c r="P1327" s="32" t="str">
        <f aca="false">IF(E1327="","",EOMONTH(E1327,Parameter!$B$4))</f>
        <v/>
      </c>
      <c r="Q1327" s="33" t="str">
        <f aca="false">IF(OR(E1327="",L1327&lt;&gt;""),"",P1327-Parameter!$B$9)</f>
        <v/>
      </c>
      <c r="R1327" s="34" t="str">
        <f aca="false">IF(OR(G1327="",G1327=0,H1327=""),"",H1327/G1327)</f>
        <v/>
      </c>
      <c r="S1327" s="35" t="str">
        <f aca="false">IF(C1327="","",IFERROR(INDEX('Validasi Vendor'!$J$5:$J$505,MATCH(C1327,'Validasi Vendor'!$C$5:$C$505,0)),"Belum terdaftar"))</f>
        <v/>
      </c>
      <c r="T1327" s="35" t="str">
        <f aca="false">IF(E1327="","",IF(L1327&lt;&gt;"",IF(EOMONTH(L1327,0)&gt;P1327,"Dikreditkan lewat batas: periksa","Sudah dikreditkan"),IF(S1327&lt;&gt;"Boleh diproses","Titik 1: periksa status vendor",IF(OR(I1327&lt;&gt;"Cocok",J1327&lt;&gt;"Valid"),"Titik 3: faktur bermasalah",IF(K1327="Ya","Titik 2: periksa pembebanan biaya",IF(Q1327&lt;0,"Titik 2: lewat batas kredit",IF(Q1327&lt;=Parameter!$B$6,"Titik 2: segera kreditkan","Siap dikreditkan")))))))</f>
        <v/>
      </c>
    </row>
    <row r="1328" customFormat="false" ht="15" hidden="false" customHeight="false" outlineLevel="0" collapsed="false">
      <c r="A1328" s="27"/>
      <c r="B1328" s="27"/>
      <c r="C1328" s="28"/>
      <c r="D1328" s="28"/>
      <c r="E1328" s="29"/>
      <c r="F1328" s="27"/>
      <c r="G1328" s="30"/>
      <c r="H1328" s="30"/>
      <c r="I1328" s="27"/>
      <c r="J1328" s="27"/>
      <c r="K1328" s="27"/>
      <c r="L1328" s="29"/>
      <c r="M1328" s="27"/>
      <c r="N1328" s="31" t="str">
        <f aca="false">IF(E1328="","",EOMONTH(E1328,0))</f>
        <v/>
      </c>
      <c r="O1328" s="32" t="str">
        <f aca="false">IF(E1328="","",EOMONTH(E1328,0)+Parameter!$B$5)</f>
        <v/>
      </c>
      <c r="P1328" s="32" t="str">
        <f aca="false">IF(E1328="","",EOMONTH(E1328,Parameter!$B$4))</f>
        <v/>
      </c>
      <c r="Q1328" s="33" t="str">
        <f aca="false">IF(OR(E1328="",L1328&lt;&gt;""),"",P1328-Parameter!$B$9)</f>
        <v/>
      </c>
      <c r="R1328" s="34" t="str">
        <f aca="false">IF(OR(G1328="",G1328=0,H1328=""),"",H1328/G1328)</f>
        <v/>
      </c>
      <c r="S1328" s="35" t="str">
        <f aca="false">IF(C1328="","",IFERROR(INDEX('Validasi Vendor'!$J$5:$J$505,MATCH(C1328,'Validasi Vendor'!$C$5:$C$505,0)),"Belum terdaftar"))</f>
        <v/>
      </c>
      <c r="T1328" s="35" t="str">
        <f aca="false">IF(E1328="","",IF(L1328&lt;&gt;"",IF(EOMONTH(L1328,0)&gt;P1328,"Dikreditkan lewat batas: periksa","Sudah dikreditkan"),IF(S1328&lt;&gt;"Boleh diproses","Titik 1: periksa status vendor",IF(OR(I1328&lt;&gt;"Cocok",J1328&lt;&gt;"Valid"),"Titik 3: faktur bermasalah",IF(K1328="Ya","Titik 2: periksa pembebanan biaya",IF(Q1328&lt;0,"Titik 2: lewat batas kredit",IF(Q1328&lt;=Parameter!$B$6,"Titik 2: segera kreditkan","Siap dikreditkan")))))))</f>
        <v/>
      </c>
    </row>
    <row r="1329" customFormat="false" ht="15" hidden="false" customHeight="false" outlineLevel="0" collapsed="false">
      <c r="A1329" s="27"/>
      <c r="B1329" s="27"/>
      <c r="C1329" s="28"/>
      <c r="D1329" s="28"/>
      <c r="E1329" s="29"/>
      <c r="F1329" s="27"/>
      <c r="G1329" s="30"/>
      <c r="H1329" s="30"/>
      <c r="I1329" s="27"/>
      <c r="J1329" s="27"/>
      <c r="K1329" s="27"/>
      <c r="L1329" s="29"/>
      <c r="M1329" s="27"/>
      <c r="N1329" s="31" t="str">
        <f aca="false">IF(E1329="","",EOMONTH(E1329,0))</f>
        <v/>
      </c>
      <c r="O1329" s="32" t="str">
        <f aca="false">IF(E1329="","",EOMONTH(E1329,0)+Parameter!$B$5)</f>
        <v/>
      </c>
      <c r="P1329" s="32" t="str">
        <f aca="false">IF(E1329="","",EOMONTH(E1329,Parameter!$B$4))</f>
        <v/>
      </c>
      <c r="Q1329" s="33" t="str">
        <f aca="false">IF(OR(E1329="",L1329&lt;&gt;""),"",P1329-Parameter!$B$9)</f>
        <v/>
      </c>
      <c r="R1329" s="34" t="str">
        <f aca="false">IF(OR(G1329="",G1329=0,H1329=""),"",H1329/G1329)</f>
        <v/>
      </c>
      <c r="S1329" s="35" t="str">
        <f aca="false">IF(C1329="","",IFERROR(INDEX('Validasi Vendor'!$J$5:$J$505,MATCH(C1329,'Validasi Vendor'!$C$5:$C$505,0)),"Belum terdaftar"))</f>
        <v/>
      </c>
      <c r="T1329" s="35" t="str">
        <f aca="false">IF(E1329="","",IF(L1329&lt;&gt;"",IF(EOMONTH(L1329,0)&gt;P1329,"Dikreditkan lewat batas: periksa","Sudah dikreditkan"),IF(S1329&lt;&gt;"Boleh diproses","Titik 1: periksa status vendor",IF(OR(I1329&lt;&gt;"Cocok",J1329&lt;&gt;"Valid"),"Titik 3: faktur bermasalah",IF(K1329="Ya","Titik 2: periksa pembebanan biaya",IF(Q1329&lt;0,"Titik 2: lewat batas kredit",IF(Q1329&lt;=Parameter!$B$6,"Titik 2: segera kreditkan","Siap dikreditkan")))))))</f>
        <v/>
      </c>
    </row>
    <row r="1330" customFormat="false" ht="15" hidden="false" customHeight="false" outlineLevel="0" collapsed="false">
      <c r="A1330" s="27"/>
      <c r="B1330" s="27"/>
      <c r="C1330" s="28"/>
      <c r="D1330" s="28"/>
      <c r="E1330" s="29"/>
      <c r="F1330" s="27"/>
      <c r="G1330" s="30"/>
      <c r="H1330" s="30"/>
      <c r="I1330" s="27"/>
      <c r="J1330" s="27"/>
      <c r="K1330" s="27"/>
      <c r="L1330" s="29"/>
      <c r="M1330" s="27"/>
      <c r="N1330" s="31" t="str">
        <f aca="false">IF(E1330="","",EOMONTH(E1330,0))</f>
        <v/>
      </c>
      <c r="O1330" s="32" t="str">
        <f aca="false">IF(E1330="","",EOMONTH(E1330,0)+Parameter!$B$5)</f>
        <v/>
      </c>
      <c r="P1330" s="32" t="str">
        <f aca="false">IF(E1330="","",EOMONTH(E1330,Parameter!$B$4))</f>
        <v/>
      </c>
      <c r="Q1330" s="33" t="str">
        <f aca="false">IF(OR(E1330="",L1330&lt;&gt;""),"",P1330-Parameter!$B$9)</f>
        <v/>
      </c>
      <c r="R1330" s="34" t="str">
        <f aca="false">IF(OR(G1330="",G1330=0,H1330=""),"",H1330/G1330)</f>
        <v/>
      </c>
      <c r="S1330" s="35" t="str">
        <f aca="false">IF(C1330="","",IFERROR(INDEX('Validasi Vendor'!$J$5:$J$505,MATCH(C1330,'Validasi Vendor'!$C$5:$C$505,0)),"Belum terdaftar"))</f>
        <v/>
      </c>
      <c r="T1330" s="35" t="str">
        <f aca="false">IF(E1330="","",IF(L1330&lt;&gt;"",IF(EOMONTH(L1330,0)&gt;P1330,"Dikreditkan lewat batas: periksa","Sudah dikreditkan"),IF(S1330&lt;&gt;"Boleh diproses","Titik 1: periksa status vendor",IF(OR(I1330&lt;&gt;"Cocok",J1330&lt;&gt;"Valid"),"Titik 3: faktur bermasalah",IF(K1330="Ya","Titik 2: periksa pembebanan biaya",IF(Q1330&lt;0,"Titik 2: lewat batas kredit",IF(Q1330&lt;=Parameter!$B$6,"Titik 2: segera kreditkan","Siap dikreditkan")))))))</f>
        <v/>
      </c>
    </row>
    <row r="1331" customFormat="false" ht="15" hidden="false" customHeight="false" outlineLevel="0" collapsed="false">
      <c r="A1331" s="27"/>
      <c r="B1331" s="27"/>
      <c r="C1331" s="28"/>
      <c r="D1331" s="28"/>
      <c r="E1331" s="29"/>
      <c r="F1331" s="27"/>
      <c r="G1331" s="30"/>
      <c r="H1331" s="30"/>
      <c r="I1331" s="27"/>
      <c r="J1331" s="27"/>
      <c r="K1331" s="27"/>
      <c r="L1331" s="29"/>
      <c r="M1331" s="27"/>
      <c r="N1331" s="31" t="str">
        <f aca="false">IF(E1331="","",EOMONTH(E1331,0))</f>
        <v/>
      </c>
      <c r="O1331" s="32" t="str">
        <f aca="false">IF(E1331="","",EOMONTH(E1331,0)+Parameter!$B$5)</f>
        <v/>
      </c>
      <c r="P1331" s="32" t="str">
        <f aca="false">IF(E1331="","",EOMONTH(E1331,Parameter!$B$4))</f>
        <v/>
      </c>
      <c r="Q1331" s="33" t="str">
        <f aca="false">IF(OR(E1331="",L1331&lt;&gt;""),"",P1331-Parameter!$B$9)</f>
        <v/>
      </c>
      <c r="R1331" s="34" t="str">
        <f aca="false">IF(OR(G1331="",G1331=0,H1331=""),"",H1331/G1331)</f>
        <v/>
      </c>
      <c r="S1331" s="35" t="str">
        <f aca="false">IF(C1331="","",IFERROR(INDEX('Validasi Vendor'!$J$5:$J$505,MATCH(C1331,'Validasi Vendor'!$C$5:$C$505,0)),"Belum terdaftar"))</f>
        <v/>
      </c>
      <c r="T1331" s="35" t="str">
        <f aca="false">IF(E1331="","",IF(L1331&lt;&gt;"",IF(EOMONTH(L1331,0)&gt;P1331,"Dikreditkan lewat batas: periksa","Sudah dikreditkan"),IF(S1331&lt;&gt;"Boleh diproses","Titik 1: periksa status vendor",IF(OR(I1331&lt;&gt;"Cocok",J1331&lt;&gt;"Valid"),"Titik 3: faktur bermasalah",IF(K1331="Ya","Titik 2: periksa pembebanan biaya",IF(Q1331&lt;0,"Titik 2: lewat batas kredit",IF(Q1331&lt;=Parameter!$B$6,"Titik 2: segera kreditkan","Siap dikreditkan")))))))</f>
        <v/>
      </c>
    </row>
    <row r="1332" customFormat="false" ht="15" hidden="false" customHeight="false" outlineLevel="0" collapsed="false">
      <c r="A1332" s="27"/>
      <c r="B1332" s="27"/>
      <c r="C1332" s="28"/>
      <c r="D1332" s="28"/>
      <c r="E1332" s="29"/>
      <c r="F1332" s="27"/>
      <c r="G1332" s="30"/>
      <c r="H1332" s="30"/>
      <c r="I1332" s="27"/>
      <c r="J1332" s="27"/>
      <c r="K1332" s="27"/>
      <c r="L1332" s="29"/>
      <c r="M1332" s="27"/>
      <c r="N1332" s="31" t="str">
        <f aca="false">IF(E1332="","",EOMONTH(E1332,0))</f>
        <v/>
      </c>
      <c r="O1332" s="32" t="str">
        <f aca="false">IF(E1332="","",EOMONTH(E1332,0)+Parameter!$B$5)</f>
        <v/>
      </c>
      <c r="P1332" s="32" t="str">
        <f aca="false">IF(E1332="","",EOMONTH(E1332,Parameter!$B$4))</f>
        <v/>
      </c>
      <c r="Q1332" s="33" t="str">
        <f aca="false">IF(OR(E1332="",L1332&lt;&gt;""),"",P1332-Parameter!$B$9)</f>
        <v/>
      </c>
      <c r="R1332" s="34" t="str">
        <f aca="false">IF(OR(G1332="",G1332=0,H1332=""),"",H1332/G1332)</f>
        <v/>
      </c>
      <c r="S1332" s="35" t="str">
        <f aca="false">IF(C1332="","",IFERROR(INDEX('Validasi Vendor'!$J$5:$J$505,MATCH(C1332,'Validasi Vendor'!$C$5:$C$505,0)),"Belum terdaftar"))</f>
        <v/>
      </c>
      <c r="T1332" s="35" t="str">
        <f aca="false">IF(E1332="","",IF(L1332&lt;&gt;"",IF(EOMONTH(L1332,0)&gt;P1332,"Dikreditkan lewat batas: periksa","Sudah dikreditkan"),IF(S1332&lt;&gt;"Boleh diproses","Titik 1: periksa status vendor",IF(OR(I1332&lt;&gt;"Cocok",J1332&lt;&gt;"Valid"),"Titik 3: faktur bermasalah",IF(K1332="Ya","Titik 2: periksa pembebanan biaya",IF(Q1332&lt;0,"Titik 2: lewat batas kredit",IF(Q1332&lt;=Parameter!$B$6,"Titik 2: segera kreditkan","Siap dikreditkan")))))))</f>
        <v/>
      </c>
    </row>
    <row r="1333" customFormat="false" ht="15" hidden="false" customHeight="false" outlineLevel="0" collapsed="false">
      <c r="A1333" s="27"/>
      <c r="B1333" s="27"/>
      <c r="C1333" s="28"/>
      <c r="D1333" s="28"/>
      <c r="E1333" s="29"/>
      <c r="F1333" s="27"/>
      <c r="G1333" s="30"/>
      <c r="H1333" s="30"/>
      <c r="I1333" s="27"/>
      <c r="J1333" s="27"/>
      <c r="K1333" s="27"/>
      <c r="L1333" s="29"/>
      <c r="M1333" s="27"/>
      <c r="N1333" s="31" t="str">
        <f aca="false">IF(E1333="","",EOMONTH(E1333,0))</f>
        <v/>
      </c>
      <c r="O1333" s="32" t="str">
        <f aca="false">IF(E1333="","",EOMONTH(E1333,0)+Parameter!$B$5)</f>
        <v/>
      </c>
      <c r="P1333" s="32" t="str">
        <f aca="false">IF(E1333="","",EOMONTH(E1333,Parameter!$B$4))</f>
        <v/>
      </c>
      <c r="Q1333" s="33" t="str">
        <f aca="false">IF(OR(E1333="",L1333&lt;&gt;""),"",P1333-Parameter!$B$9)</f>
        <v/>
      </c>
      <c r="R1333" s="34" t="str">
        <f aca="false">IF(OR(G1333="",G1333=0,H1333=""),"",H1333/G1333)</f>
        <v/>
      </c>
      <c r="S1333" s="35" t="str">
        <f aca="false">IF(C1333="","",IFERROR(INDEX('Validasi Vendor'!$J$5:$J$505,MATCH(C1333,'Validasi Vendor'!$C$5:$C$505,0)),"Belum terdaftar"))</f>
        <v/>
      </c>
      <c r="T1333" s="35" t="str">
        <f aca="false">IF(E1333="","",IF(L1333&lt;&gt;"",IF(EOMONTH(L1333,0)&gt;P1333,"Dikreditkan lewat batas: periksa","Sudah dikreditkan"),IF(S1333&lt;&gt;"Boleh diproses","Titik 1: periksa status vendor",IF(OR(I1333&lt;&gt;"Cocok",J1333&lt;&gt;"Valid"),"Titik 3: faktur bermasalah",IF(K1333="Ya","Titik 2: periksa pembebanan biaya",IF(Q1333&lt;0,"Titik 2: lewat batas kredit",IF(Q1333&lt;=Parameter!$B$6,"Titik 2: segera kreditkan","Siap dikreditkan")))))))</f>
        <v/>
      </c>
    </row>
    <row r="1334" customFormat="false" ht="15" hidden="false" customHeight="false" outlineLevel="0" collapsed="false">
      <c r="A1334" s="27"/>
      <c r="B1334" s="27"/>
      <c r="C1334" s="28"/>
      <c r="D1334" s="28"/>
      <c r="E1334" s="29"/>
      <c r="F1334" s="27"/>
      <c r="G1334" s="30"/>
      <c r="H1334" s="30"/>
      <c r="I1334" s="27"/>
      <c r="J1334" s="27"/>
      <c r="K1334" s="27"/>
      <c r="L1334" s="29"/>
      <c r="M1334" s="27"/>
      <c r="N1334" s="31" t="str">
        <f aca="false">IF(E1334="","",EOMONTH(E1334,0))</f>
        <v/>
      </c>
      <c r="O1334" s="32" t="str">
        <f aca="false">IF(E1334="","",EOMONTH(E1334,0)+Parameter!$B$5)</f>
        <v/>
      </c>
      <c r="P1334" s="32" t="str">
        <f aca="false">IF(E1334="","",EOMONTH(E1334,Parameter!$B$4))</f>
        <v/>
      </c>
      <c r="Q1334" s="33" t="str">
        <f aca="false">IF(OR(E1334="",L1334&lt;&gt;""),"",P1334-Parameter!$B$9)</f>
        <v/>
      </c>
      <c r="R1334" s="34" t="str">
        <f aca="false">IF(OR(G1334="",G1334=0,H1334=""),"",H1334/G1334)</f>
        <v/>
      </c>
      <c r="S1334" s="35" t="str">
        <f aca="false">IF(C1334="","",IFERROR(INDEX('Validasi Vendor'!$J$5:$J$505,MATCH(C1334,'Validasi Vendor'!$C$5:$C$505,0)),"Belum terdaftar"))</f>
        <v/>
      </c>
      <c r="T1334" s="35" t="str">
        <f aca="false">IF(E1334="","",IF(L1334&lt;&gt;"",IF(EOMONTH(L1334,0)&gt;P1334,"Dikreditkan lewat batas: periksa","Sudah dikreditkan"),IF(S1334&lt;&gt;"Boleh diproses","Titik 1: periksa status vendor",IF(OR(I1334&lt;&gt;"Cocok",J1334&lt;&gt;"Valid"),"Titik 3: faktur bermasalah",IF(K1334="Ya","Titik 2: periksa pembebanan biaya",IF(Q1334&lt;0,"Titik 2: lewat batas kredit",IF(Q1334&lt;=Parameter!$B$6,"Titik 2: segera kreditkan","Siap dikreditkan")))))))</f>
        <v/>
      </c>
    </row>
    <row r="1335" customFormat="false" ht="15" hidden="false" customHeight="false" outlineLevel="0" collapsed="false">
      <c r="A1335" s="27"/>
      <c r="B1335" s="27"/>
      <c r="C1335" s="28"/>
      <c r="D1335" s="28"/>
      <c r="E1335" s="29"/>
      <c r="F1335" s="27"/>
      <c r="G1335" s="30"/>
      <c r="H1335" s="30"/>
      <c r="I1335" s="27"/>
      <c r="J1335" s="27"/>
      <c r="K1335" s="27"/>
      <c r="L1335" s="29"/>
      <c r="M1335" s="27"/>
      <c r="N1335" s="31" t="str">
        <f aca="false">IF(E1335="","",EOMONTH(E1335,0))</f>
        <v/>
      </c>
      <c r="O1335" s="32" t="str">
        <f aca="false">IF(E1335="","",EOMONTH(E1335,0)+Parameter!$B$5)</f>
        <v/>
      </c>
      <c r="P1335" s="32" t="str">
        <f aca="false">IF(E1335="","",EOMONTH(E1335,Parameter!$B$4))</f>
        <v/>
      </c>
      <c r="Q1335" s="33" t="str">
        <f aca="false">IF(OR(E1335="",L1335&lt;&gt;""),"",P1335-Parameter!$B$9)</f>
        <v/>
      </c>
      <c r="R1335" s="34" t="str">
        <f aca="false">IF(OR(G1335="",G1335=0,H1335=""),"",H1335/G1335)</f>
        <v/>
      </c>
      <c r="S1335" s="35" t="str">
        <f aca="false">IF(C1335="","",IFERROR(INDEX('Validasi Vendor'!$J$5:$J$505,MATCH(C1335,'Validasi Vendor'!$C$5:$C$505,0)),"Belum terdaftar"))</f>
        <v/>
      </c>
      <c r="T1335" s="35" t="str">
        <f aca="false">IF(E1335="","",IF(L1335&lt;&gt;"",IF(EOMONTH(L1335,0)&gt;P1335,"Dikreditkan lewat batas: periksa","Sudah dikreditkan"),IF(S1335&lt;&gt;"Boleh diproses","Titik 1: periksa status vendor",IF(OR(I1335&lt;&gt;"Cocok",J1335&lt;&gt;"Valid"),"Titik 3: faktur bermasalah",IF(K1335="Ya","Titik 2: periksa pembebanan biaya",IF(Q1335&lt;0,"Titik 2: lewat batas kredit",IF(Q1335&lt;=Parameter!$B$6,"Titik 2: segera kreditkan","Siap dikreditkan")))))))</f>
        <v/>
      </c>
    </row>
    <row r="1336" customFormat="false" ht="15" hidden="false" customHeight="false" outlineLevel="0" collapsed="false">
      <c r="A1336" s="27"/>
      <c r="B1336" s="27"/>
      <c r="C1336" s="28"/>
      <c r="D1336" s="28"/>
      <c r="E1336" s="29"/>
      <c r="F1336" s="27"/>
      <c r="G1336" s="30"/>
      <c r="H1336" s="30"/>
      <c r="I1336" s="27"/>
      <c r="J1336" s="27"/>
      <c r="K1336" s="27"/>
      <c r="L1336" s="29"/>
      <c r="M1336" s="27"/>
      <c r="N1336" s="31" t="str">
        <f aca="false">IF(E1336="","",EOMONTH(E1336,0))</f>
        <v/>
      </c>
      <c r="O1336" s="32" t="str">
        <f aca="false">IF(E1336="","",EOMONTH(E1336,0)+Parameter!$B$5)</f>
        <v/>
      </c>
      <c r="P1336" s="32" t="str">
        <f aca="false">IF(E1336="","",EOMONTH(E1336,Parameter!$B$4))</f>
        <v/>
      </c>
      <c r="Q1336" s="33" t="str">
        <f aca="false">IF(OR(E1336="",L1336&lt;&gt;""),"",P1336-Parameter!$B$9)</f>
        <v/>
      </c>
      <c r="R1336" s="34" t="str">
        <f aca="false">IF(OR(G1336="",G1336=0,H1336=""),"",H1336/G1336)</f>
        <v/>
      </c>
      <c r="S1336" s="35" t="str">
        <f aca="false">IF(C1336="","",IFERROR(INDEX('Validasi Vendor'!$J$5:$J$505,MATCH(C1336,'Validasi Vendor'!$C$5:$C$505,0)),"Belum terdaftar"))</f>
        <v/>
      </c>
      <c r="T1336" s="35" t="str">
        <f aca="false">IF(E1336="","",IF(L1336&lt;&gt;"",IF(EOMONTH(L1336,0)&gt;P1336,"Dikreditkan lewat batas: periksa","Sudah dikreditkan"),IF(S1336&lt;&gt;"Boleh diproses","Titik 1: periksa status vendor",IF(OR(I1336&lt;&gt;"Cocok",J1336&lt;&gt;"Valid"),"Titik 3: faktur bermasalah",IF(K1336="Ya","Titik 2: periksa pembebanan biaya",IF(Q1336&lt;0,"Titik 2: lewat batas kredit",IF(Q1336&lt;=Parameter!$B$6,"Titik 2: segera kreditkan","Siap dikreditkan")))))))</f>
        <v/>
      </c>
    </row>
    <row r="1337" customFormat="false" ht="15" hidden="false" customHeight="false" outlineLevel="0" collapsed="false">
      <c r="A1337" s="27"/>
      <c r="B1337" s="27"/>
      <c r="C1337" s="28"/>
      <c r="D1337" s="28"/>
      <c r="E1337" s="29"/>
      <c r="F1337" s="27"/>
      <c r="G1337" s="30"/>
      <c r="H1337" s="30"/>
      <c r="I1337" s="27"/>
      <c r="J1337" s="27"/>
      <c r="K1337" s="27"/>
      <c r="L1337" s="29"/>
      <c r="M1337" s="27"/>
      <c r="N1337" s="31" t="str">
        <f aca="false">IF(E1337="","",EOMONTH(E1337,0))</f>
        <v/>
      </c>
      <c r="O1337" s="32" t="str">
        <f aca="false">IF(E1337="","",EOMONTH(E1337,0)+Parameter!$B$5)</f>
        <v/>
      </c>
      <c r="P1337" s="32" t="str">
        <f aca="false">IF(E1337="","",EOMONTH(E1337,Parameter!$B$4))</f>
        <v/>
      </c>
      <c r="Q1337" s="33" t="str">
        <f aca="false">IF(OR(E1337="",L1337&lt;&gt;""),"",P1337-Parameter!$B$9)</f>
        <v/>
      </c>
      <c r="R1337" s="34" t="str">
        <f aca="false">IF(OR(G1337="",G1337=0,H1337=""),"",H1337/G1337)</f>
        <v/>
      </c>
      <c r="S1337" s="35" t="str">
        <f aca="false">IF(C1337="","",IFERROR(INDEX('Validasi Vendor'!$J$5:$J$505,MATCH(C1337,'Validasi Vendor'!$C$5:$C$505,0)),"Belum terdaftar"))</f>
        <v/>
      </c>
      <c r="T1337" s="35" t="str">
        <f aca="false">IF(E1337="","",IF(L1337&lt;&gt;"",IF(EOMONTH(L1337,0)&gt;P1337,"Dikreditkan lewat batas: periksa","Sudah dikreditkan"),IF(S1337&lt;&gt;"Boleh diproses","Titik 1: periksa status vendor",IF(OR(I1337&lt;&gt;"Cocok",J1337&lt;&gt;"Valid"),"Titik 3: faktur bermasalah",IF(K1337="Ya","Titik 2: periksa pembebanan biaya",IF(Q1337&lt;0,"Titik 2: lewat batas kredit",IF(Q1337&lt;=Parameter!$B$6,"Titik 2: segera kreditkan","Siap dikreditkan")))))))</f>
        <v/>
      </c>
    </row>
    <row r="1338" customFormat="false" ht="15" hidden="false" customHeight="false" outlineLevel="0" collapsed="false">
      <c r="A1338" s="27"/>
      <c r="B1338" s="27"/>
      <c r="C1338" s="28"/>
      <c r="D1338" s="28"/>
      <c r="E1338" s="29"/>
      <c r="F1338" s="27"/>
      <c r="G1338" s="30"/>
      <c r="H1338" s="30"/>
      <c r="I1338" s="27"/>
      <c r="J1338" s="27"/>
      <c r="K1338" s="27"/>
      <c r="L1338" s="29"/>
      <c r="M1338" s="27"/>
      <c r="N1338" s="31" t="str">
        <f aca="false">IF(E1338="","",EOMONTH(E1338,0))</f>
        <v/>
      </c>
      <c r="O1338" s="32" t="str">
        <f aca="false">IF(E1338="","",EOMONTH(E1338,0)+Parameter!$B$5)</f>
        <v/>
      </c>
      <c r="P1338" s="32" t="str">
        <f aca="false">IF(E1338="","",EOMONTH(E1338,Parameter!$B$4))</f>
        <v/>
      </c>
      <c r="Q1338" s="33" t="str">
        <f aca="false">IF(OR(E1338="",L1338&lt;&gt;""),"",P1338-Parameter!$B$9)</f>
        <v/>
      </c>
      <c r="R1338" s="34" t="str">
        <f aca="false">IF(OR(G1338="",G1338=0,H1338=""),"",H1338/G1338)</f>
        <v/>
      </c>
      <c r="S1338" s="35" t="str">
        <f aca="false">IF(C1338="","",IFERROR(INDEX('Validasi Vendor'!$J$5:$J$505,MATCH(C1338,'Validasi Vendor'!$C$5:$C$505,0)),"Belum terdaftar"))</f>
        <v/>
      </c>
      <c r="T1338" s="35" t="str">
        <f aca="false">IF(E1338="","",IF(L1338&lt;&gt;"",IF(EOMONTH(L1338,0)&gt;P1338,"Dikreditkan lewat batas: periksa","Sudah dikreditkan"),IF(S1338&lt;&gt;"Boleh diproses","Titik 1: periksa status vendor",IF(OR(I1338&lt;&gt;"Cocok",J1338&lt;&gt;"Valid"),"Titik 3: faktur bermasalah",IF(K1338="Ya","Titik 2: periksa pembebanan biaya",IF(Q1338&lt;0,"Titik 2: lewat batas kredit",IF(Q1338&lt;=Parameter!$B$6,"Titik 2: segera kreditkan","Siap dikreditkan")))))))</f>
        <v/>
      </c>
    </row>
    <row r="1339" customFormat="false" ht="15" hidden="false" customHeight="false" outlineLevel="0" collapsed="false">
      <c r="A1339" s="27"/>
      <c r="B1339" s="27"/>
      <c r="C1339" s="28"/>
      <c r="D1339" s="28"/>
      <c r="E1339" s="29"/>
      <c r="F1339" s="27"/>
      <c r="G1339" s="30"/>
      <c r="H1339" s="30"/>
      <c r="I1339" s="27"/>
      <c r="J1339" s="27"/>
      <c r="K1339" s="27"/>
      <c r="L1339" s="29"/>
      <c r="M1339" s="27"/>
      <c r="N1339" s="31" t="str">
        <f aca="false">IF(E1339="","",EOMONTH(E1339,0))</f>
        <v/>
      </c>
      <c r="O1339" s="32" t="str">
        <f aca="false">IF(E1339="","",EOMONTH(E1339,0)+Parameter!$B$5)</f>
        <v/>
      </c>
      <c r="P1339" s="32" t="str">
        <f aca="false">IF(E1339="","",EOMONTH(E1339,Parameter!$B$4))</f>
        <v/>
      </c>
      <c r="Q1339" s="33" t="str">
        <f aca="false">IF(OR(E1339="",L1339&lt;&gt;""),"",P1339-Parameter!$B$9)</f>
        <v/>
      </c>
      <c r="R1339" s="34" t="str">
        <f aca="false">IF(OR(G1339="",G1339=0,H1339=""),"",H1339/G1339)</f>
        <v/>
      </c>
      <c r="S1339" s="35" t="str">
        <f aca="false">IF(C1339="","",IFERROR(INDEX('Validasi Vendor'!$J$5:$J$505,MATCH(C1339,'Validasi Vendor'!$C$5:$C$505,0)),"Belum terdaftar"))</f>
        <v/>
      </c>
      <c r="T1339" s="35" t="str">
        <f aca="false">IF(E1339="","",IF(L1339&lt;&gt;"",IF(EOMONTH(L1339,0)&gt;P1339,"Dikreditkan lewat batas: periksa","Sudah dikreditkan"),IF(S1339&lt;&gt;"Boleh diproses","Titik 1: periksa status vendor",IF(OR(I1339&lt;&gt;"Cocok",J1339&lt;&gt;"Valid"),"Titik 3: faktur bermasalah",IF(K1339="Ya","Titik 2: periksa pembebanan biaya",IF(Q1339&lt;0,"Titik 2: lewat batas kredit",IF(Q1339&lt;=Parameter!$B$6,"Titik 2: segera kreditkan","Siap dikreditkan")))))))</f>
        <v/>
      </c>
    </row>
    <row r="1340" customFormat="false" ht="15" hidden="false" customHeight="false" outlineLevel="0" collapsed="false">
      <c r="A1340" s="27"/>
      <c r="B1340" s="27"/>
      <c r="C1340" s="28"/>
      <c r="D1340" s="28"/>
      <c r="E1340" s="29"/>
      <c r="F1340" s="27"/>
      <c r="G1340" s="30"/>
      <c r="H1340" s="30"/>
      <c r="I1340" s="27"/>
      <c r="J1340" s="27"/>
      <c r="K1340" s="27"/>
      <c r="L1340" s="29"/>
      <c r="M1340" s="27"/>
      <c r="N1340" s="31" t="str">
        <f aca="false">IF(E1340="","",EOMONTH(E1340,0))</f>
        <v/>
      </c>
      <c r="O1340" s="32" t="str">
        <f aca="false">IF(E1340="","",EOMONTH(E1340,0)+Parameter!$B$5)</f>
        <v/>
      </c>
      <c r="P1340" s="32" t="str">
        <f aca="false">IF(E1340="","",EOMONTH(E1340,Parameter!$B$4))</f>
        <v/>
      </c>
      <c r="Q1340" s="33" t="str">
        <f aca="false">IF(OR(E1340="",L1340&lt;&gt;""),"",P1340-Parameter!$B$9)</f>
        <v/>
      </c>
      <c r="R1340" s="34" t="str">
        <f aca="false">IF(OR(G1340="",G1340=0,H1340=""),"",H1340/G1340)</f>
        <v/>
      </c>
      <c r="S1340" s="35" t="str">
        <f aca="false">IF(C1340="","",IFERROR(INDEX('Validasi Vendor'!$J$5:$J$505,MATCH(C1340,'Validasi Vendor'!$C$5:$C$505,0)),"Belum terdaftar"))</f>
        <v/>
      </c>
      <c r="T1340" s="35" t="str">
        <f aca="false">IF(E1340="","",IF(L1340&lt;&gt;"",IF(EOMONTH(L1340,0)&gt;P1340,"Dikreditkan lewat batas: periksa","Sudah dikreditkan"),IF(S1340&lt;&gt;"Boleh diproses","Titik 1: periksa status vendor",IF(OR(I1340&lt;&gt;"Cocok",J1340&lt;&gt;"Valid"),"Titik 3: faktur bermasalah",IF(K1340="Ya","Titik 2: periksa pembebanan biaya",IF(Q1340&lt;0,"Titik 2: lewat batas kredit",IF(Q1340&lt;=Parameter!$B$6,"Titik 2: segera kreditkan","Siap dikreditkan")))))))</f>
        <v/>
      </c>
    </row>
    <row r="1341" customFormat="false" ht="15" hidden="false" customHeight="false" outlineLevel="0" collapsed="false">
      <c r="A1341" s="27"/>
      <c r="B1341" s="27"/>
      <c r="C1341" s="28"/>
      <c r="D1341" s="28"/>
      <c r="E1341" s="29"/>
      <c r="F1341" s="27"/>
      <c r="G1341" s="30"/>
      <c r="H1341" s="30"/>
      <c r="I1341" s="27"/>
      <c r="J1341" s="27"/>
      <c r="K1341" s="27"/>
      <c r="L1341" s="29"/>
      <c r="M1341" s="27"/>
      <c r="N1341" s="31" t="str">
        <f aca="false">IF(E1341="","",EOMONTH(E1341,0))</f>
        <v/>
      </c>
      <c r="O1341" s="32" t="str">
        <f aca="false">IF(E1341="","",EOMONTH(E1341,0)+Parameter!$B$5)</f>
        <v/>
      </c>
      <c r="P1341" s="32" t="str">
        <f aca="false">IF(E1341="","",EOMONTH(E1341,Parameter!$B$4))</f>
        <v/>
      </c>
      <c r="Q1341" s="33" t="str">
        <f aca="false">IF(OR(E1341="",L1341&lt;&gt;""),"",P1341-Parameter!$B$9)</f>
        <v/>
      </c>
      <c r="R1341" s="34" t="str">
        <f aca="false">IF(OR(G1341="",G1341=0,H1341=""),"",H1341/G1341)</f>
        <v/>
      </c>
      <c r="S1341" s="35" t="str">
        <f aca="false">IF(C1341="","",IFERROR(INDEX('Validasi Vendor'!$J$5:$J$505,MATCH(C1341,'Validasi Vendor'!$C$5:$C$505,0)),"Belum terdaftar"))</f>
        <v/>
      </c>
      <c r="T1341" s="35" t="str">
        <f aca="false">IF(E1341="","",IF(L1341&lt;&gt;"",IF(EOMONTH(L1341,0)&gt;P1341,"Dikreditkan lewat batas: periksa","Sudah dikreditkan"),IF(S1341&lt;&gt;"Boleh diproses","Titik 1: periksa status vendor",IF(OR(I1341&lt;&gt;"Cocok",J1341&lt;&gt;"Valid"),"Titik 3: faktur bermasalah",IF(K1341="Ya","Titik 2: periksa pembebanan biaya",IF(Q1341&lt;0,"Titik 2: lewat batas kredit",IF(Q1341&lt;=Parameter!$B$6,"Titik 2: segera kreditkan","Siap dikreditkan")))))))</f>
        <v/>
      </c>
    </row>
    <row r="1342" customFormat="false" ht="15" hidden="false" customHeight="false" outlineLevel="0" collapsed="false">
      <c r="A1342" s="27"/>
      <c r="B1342" s="27"/>
      <c r="C1342" s="28"/>
      <c r="D1342" s="28"/>
      <c r="E1342" s="29"/>
      <c r="F1342" s="27"/>
      <c r="G1342" s="30"/>
      <c r="H1342" s="30"/>
      <c r="I1342" s="27"/>
      <c r="J1342" s="27"/>
      <c r="K1342" s="27"/>
      <c r="L1342" s="29"/>
      <c r="M1342" s="27"/>
      <c r="N1342" s="31" t="str">
        <f aca="false">IF(E1342="","",EOMONTH(E1342,0))</f>
        <v/>
      </c>
      <c r="O1342" s="32" t="str">
        <f aca="false">IF(E1342="","",EOMONTH(E1342,0)+Parameter!$B$5)</f>
        <v/>
      </c>
      <c r="P1342" s="32" t="str">
        <f aca="false">IF(E1342="","",EOMONTH(E1342,Parameter!$B$4))</f>
        <v/>
      </c>
      <c r="Q1342" s="33" t="str">
        <f aca="false">IF(OR(E1342="",L1342&lt;&gt;""),"",P1342-Parameter!$B$9)</f>
        <v/>
      </c>
      <c r="R1342" s="34" t="str">
        <f aca="false">IF(OR(G1342="",G1342=0,H1342=""),"",H1342/G1342)</f>
        <v/>
      </c>
      <c r="S1342" s="35" t="str">
        <f aca="false">IF(C1342="","",IFERROR(INDEX('Validasi Vendor'!$J$5:$J$505,MATCH(C1342,'Validasi Vendor'!$C$5:$C$505,0)),"Belum terdaftar"))</f>
        <v/>
      </c>
      <c r="T1342" s="35" t="str">
        <f aca="false">IF(E1342="","",IF(L1342&lt;&gt;"",IF(EOMONTH(L1342,0)&gt;P1342,"Dikreditkan lewat batas: periksa","Sudah dikreditkan"),IF(S1342&lt;&gt;"Boleh diproses","Titik 1: periksa status vendor",IF(OR(I1342&lt;&gt;"Cocok",J1342&lt;&gt;"Valid"),"Titik 3: faktur bermasalah",IF(K1342="Ya","Titik 2: periksa pembebanan biaya",IF(Q1342&lt;0,"Titik 2: lewat batas kredit",IF(Q1342&lt;=Parameter!$B$6,"Titik 2: segera kreditkan","Siap dikreditkan")))))))</f>
        <v/>
      </c>
    </row>
    <row r="1343" customFormat="false" ht="15" hidden="false" customHeight="false" outlineLevel="0" collapsed="false">
      <c r="A1343" s="27"/>
      <c r="B1343" s="27"/>
      <c r="C1343" s="28"/>
      <c r="D1343" s="28"/>
      <c r="E1343" s="29"/>
      <c r="F1343" s="27"/>
      <c r="G1343" s="30"/>
      <c r="H1343" s="30"/>
      <c r="I1343" s="27"/>
      <c r="J1343" s="27"/>
      <c r="K1343" s="27"/>
      <c r="L1343" s="29"/>
      <c r="M1343" s="27"/>
      <c r="N1343" s="31" t="str">
        <f aca="false">IF(E1343="","",EOMONTH(E1343,0))</f>
        <v/>
      </c>
      <c r="O1343" s="32" t="str">
        <f aca="false">IF(E1343="","",EOMONTH(E1343,0)+Parameter!$B$5)</f>
        <v/>
      </c>
      <c r="P1343" s="32" t="str">
        <f aca="false">IF(E1343="","",EOMONTH(E1343,Parameter!$B$4))</f>
        <v/>
      </c>
      <c r="Q1343" s="33" t="str">
        <f aca="false">IF(OR(E1343="",L1343&lt;&gt;""),"",P1343-Parameter!$B$9)</f>
        <v/>
      </c>
      <c r="R1343" s="34" t="str">
        <f aca="false">IF(OR(G1343="",G1343=0,H1343=""),"",H1343/G1343)</f>
        <v/>
      </c>
      <c r="S1343" s="35" t="str">
        <f aca="false">IF(C1343="","",IFERROR(INDEX('Validasi Vendor'!$J$5:$J$505,MATCH(C1343,'Validasi Vendor'!$C$5:$C$505,0)),"Belum terdaftar"))</f>
        <v/>
      </c>
      <c r="T1343" s="35" t="str">
        <f aca="false">IF(E1343="","",IF(L1343&lt;&gt;"",IF(EOMONTH(L1343,0)&gt;P1343,"Dikreditkan lewat batas: periksa","Sudah dikreditkan"),IF(S1343&lt;&gt;"Boleh diproses","Titik 1: periksa status vendor",IF(OR(I1343&lt;&gt;"Cocok",J1343&lt;&gt;"Valid"),"Titik 3: faktur bermasalah",IF(K1343="Ya","Titik 2: periksa pembebanan biaya",IF(Q1343&lt;0,"Titik 2: lewat batas kredit",IF(Q1343&lt;=Parameter!$B$6,"Titik 2: segera kreditkan","Siap dikreditkan")))))))</f>
        <v/>
      </c>
    </row>
    <row r="1344" customFormat="false" ht="15" hidden="false" customHeight="false" outlineLevel="0" collapsed="false">
      <c r="A1344" s="27"/>
      <c r="B1344" s="27"/>
      <c r="C1344" s="28"/>
      <c r="D1344" s="28"/>
      <c r="E1344" s="29"/>
      <c r="F1344" s="27"/>
      <c r="G1344" s="30"/>
      <c r="H1344" s="30"/>
      <c r="I1344" s="27"/>
      <c r="J1344" s="27"/>
      <c r="K1344" s="27"/>
      <c r="L1344" s="29"/>
      <c r="M1344" s="27"/>
      <c r="N1344" s="31" t="str">
        <f aca="false">IF(E1344="","",EOMONTH(E1344,0))</f>
        <v/>
      </c>
      <c r="O1344" s="32" t="str">
        <f aca="false">IF(E1344="","",EOMONTH(E1344,0)+Parameter!$B$5)</f>
        <v/>
      </c>
      <c r="P1344" s="32" t="str">
        <f aca="false">IF(E1344="","",EOMONTH(E1344,Parameter!$B$4))</f>
        <v/>
      </c>
      <c r="Q1344" s="33" t="str">
        <f aca="false">IF(OR(E1344="",L1344&lt;&gt;""),"",P1344-Parameter!$B$9)</f>
        <v/>
      </c>
      <c r="R1344" s="34" t="str">
        <f aca="false">IF(OR(G1344="",G1344=0,H1344=""),"",H1344/G1344)</f>
        <v/>
      </c>
      <c r="S1344" s="35" t="str">
        <f aca="false">IF(C1344="","",IFERROR(INDEX('Validasi Vendor'!$J$5:$J$505,MATCH(C1344,'Validasi Vendor'!$C$5:$C$505,0)),"Belum terdaftar"))</f>
        <v/>
      </c>
      <c r="T1344" s="35" t="str">
        <f aca="false">IF(E1344="","",IF(L1344&lt;&gt;"",IF(EOMONTH(L1344,0)&gt;P1344,"Dikreditkan lewat batas: periksa","Sudah dikreditkan"),IF(S1344&lt;&gt;"Boleh diproses","Titik 1: periksa status vendor",IF(OR(I1344&lt;&gt;"Cocok",J1344&lt;&gt;"Valid"),"Titik 3: faktur bermasalah",IF(K1344="Ya","Titik 2: periksa pembebanan biaya",IF(Q1344&lt;0,"Titik 2: lewat batas kredit",IF(Q1344&lt;=Parameter!$B$6,"Titik 2: segera kreditkan","Siap dikreditkan")))))))</f>
        <v/>
      </c>
    </row>
    <row r="1345" customFormat="false" ht="15" hidden="false" customHeight="false" outlineLevel="0" collapsed="false">
      <c r="A1345" s="27"/>
      <c r="B1345" s="27"/>
      <c r="C1345" s="28"/>
      <c r="D1345" s="28"/>
      <c r="E1345" s="29"/>
      <c r="F1345" s="27"/>
      <c r="G1345" s="30"/>
      <c r="H1345" s="30"/>
      <c r="I1345" s="27"/>
      <c r="J1345" s="27"/>
      <c r="K1345" s="27"/>
      <c r="L1345" s="29"/>
      <c r="M1345" s="27"/>
      <c r="N1345" s="31" t="str">
        <f aca="false">IF(E1345="","",EOMONTH(E1345,0))</f>
        <v/>
      </c>
      <c r="O1345" s="32" t="str">
        <f aca="false">IF(E1345="","",EOMONTH(E1345,0)+Parameter!$B$5)</f>
        <v/>
      </c>
      <c r="P1345" s="32" t="str">
        <f aca="false">IF(E1345="","",EOMONTH(E1345,Parameter!$B$4))</f>
        <v/>
      </c>
      <c r="Q1345" s="33" t="str">
        <f aca="false">IF(OR(E1345="",L1345&lt;&gt;""),"",P1345-Parameter!$B$9)</f>
        <v/>
      </c>
      <c r="R1345" s="34" t="str">
        <f aca="false">IF(OR(G1345="",G1345=0,H1345=""),"",H1345/G1345)</f>
        <v/>
      </c>
      <c r="S1345" s="35" t="str">
        <f aca="false">IF(C1345="","",IFERROR(INDEX('Validasi Vendor'!$J$5:$J$505,MATCH(C1345,'Validasi Vendor'!$C$5:$C$505,0)),"Belum terdaftar"))</f>
        <v/>
      </c>
      <c r="T1345" s="35" t="str">
        <f aca="false">IF(E1345="","",IF(L1345&lt;&gt;"",IF(EOMONTH(L1345,0)&gt;P1345,"Dikreditkan lewat batas: periksa","Sudah dikreditkan"),IF(S1345&lt;&gt;"Boleh diproses","Titik 1: periksa status vendor",IF(OR(I1345&lt;&gt;"Cocok",J1345&lt;&gt;"Valid"),"Titik 3: faktur bermasalah",IF(K1345="Ya","Titik 2: periksa pembebanan biaya",IF(Q1345&lt;0,"Titik 2: lewat batas kredit",IF(Q1345&lt;=Parameter!$B$6,"Titik 2: segera kreditkan","Siap dikreditkan")))))))</f>
        <v/>
      </c>
    </row>
    <row r="1346" customFormat="false" ht="15" hidden="false" customHeight="false" outlineLevel="0" collapsed="false">
      <c r="A1346" s="27"/>
      <c r="B1346" s="27"/>
      <c r="C1346" s="28"/>
      <c r="D1346" s="28"/>
      <c r="E1346" s="29"/>
      <c r="F1346" s="27"/>
      <c r="G1346" s="30"/>
      <c r="H1346" s="30"/>
      <c r="I1346" s="27"/>
      <c r="J1346" s="27"/>
      <c r="K1346" s="27"/>
      <c r="L1346" s="29"/>
      <c r="M1346" s="27"/>
      <c r="N1346" s="31" t="str">
        <f aca="false">IF(E1346="","",EOMONTH(E1346,0))</f>
        <v/>
      </c>
      <c r="O1346" s="32" t="str">
        <f aca="false">IF(E1346="","",EOMONTH(E1346,0)+Parameter!$B$5)</f>
        <v/>
      </c>
      <c r="P1346" s="32" t="str">
        <f aca="false">IF(E1346="","",EOMONTH(E1346,Parameter!$B$4))</f>
        <v/>
      </c>
      <c r="Q1346" s="33" t="str">
        <f aca="false">IF(OR(E1346="",L1346&lt;&gt;""),"",P1346-Parameter!$B$9)</f>
        <v/>
      </c>
      <c r="R1346" s="34" t="str">
        <f aca="false">IF(OR(G1346="",G1346=0,H1346=""),"",H1346/G1346)</f>
        <v/>
      </c>
      <c r="S1346" s="35" t="str">
        <f aca="false">IF(C1346="","",IFERROR(INDEX('Validasi Vendor'!$J$5:$J$505,MATCH(C1346,'Validasi Vendor'!$C$5:$C$505,0)),"Belum terdaftar"))</f>
        <v/>
      </c>
      <c r="T1346" s="35" t="str">
        <f aca="false">IF(E1346="","",IF(L1346&lt;&gt;"",IF(EOMONTH(L1346,0)&gt;P1346,"Dikreditkan lewat batas: periksa","Sudah dikreditkan"),IF(S1346&lt;&gt;"Boleh diproses","Titik 1: periksa status vendor",IF(OR(I1346&lt;&gt;"Cocok",J1346&lt;&gt;"Valid"),"Titik 3: faktur bermasalah",IF(K1346="Ya","Titik 2: periksa pembebanan biaya",IF(Q1346&lt;0,"Titik 2: lewat batas kredit",IF(Q1346&lt;=Parameter!$B$6,"Titik 2: segera kreditkan","Siap dikreditkan")))))))</f>
        <v/>
      </c>
    </row>
    <row r="1347" customFormat="false" ht="15" hidden="false" customHeight="false" outlineLevel="0" collapsed="false">
      <c r="A1347" s="27"/>
      <c r="B1347" s="27"/>
      <c r="C1347" s="28"/>
      <c r="D1347" s="28"/>
      <c r="E1347" s="29"/>
      <c r="F1347" s="27"/>
      <c r="G1347" s="30"/>
      <c r="H1347" s="30"/>
      <c r="I1347" s="27"/>
      <c r="J1347" s="27"/>
      <c r="K1347" s="27"/>
      <c r="L1347" s="29"/>
      <c r="M1347" s="27"/>
      <c r="N1347" s="31" t="str">
        <f aca="false">IF(E1347="","",EOMONTH(E1347,0))</f>
        <v/>
      </c>
      <c r="O1347" s="32" t="str">
        <f aca="false">IF(E1347="","",EOMONTH(E1347,0)+Parameter!$B$5)</f>
        <v/>
      </c>
      <c r="P1347" s="32" t="str">
        <f aca="false">IF(E1347="","",EOMONTH(E1347,Parameter!$B$4))</f>
        <v/>
      </c>
      <c r="Q1347" s="33" t="str">
        <f aca="false">IF(OR(E1347="",L1347&lt;&gt;""),"",P1347-Parameter!$B$9)</f>
        <v/>
      </c>
      <c r="R1347" s="34" t="str">
        <f aca="false">IF(OR(G1347="",G1347=0,H1347=""),"",H1347/G1347)</f>
        <v/>
      </c>
      <c r="S1347" s="35" t="str">
        <f aca="false">IF(C1347="","",IFERROR(INDEX('Validasi Vendor'!$J$5:$J$505,MATCH(C1347,'Validasi Vendor'!$C$5:$C$505,0)),"Belum terdaftar"))</f>
        <v/>
      </c>
      <c r="T1347" s="35" t="str">
        <f aca="false">IF(E1347="","",IF(L1347&lt;&gt;"",IF(EOMONTH(L1347,0)&gt;P1347,"Dikreditkan lewat batas: periksa","Sudah dikreditkan"),IF(S1347&lt;&gt;"Boleh diproses","Titik 1: periksa status vendor",IF(OR(I1347&lt;&gt;"Cocok",J1347&lt;&gt;"Valid"),"Titik 3: faktur bermasalah",IF(K1347="Ya","Titik 2: periksa pembebanan biaya",IF(Q1347&lt;0,"Titik 2: lewat batas kredit",IF(Q1347&lt;=Parameter!$B$6,"Titik 2: segera kreditkan","Siap dikreditkan")))))))</f>
        <v/>
      </c>
    </row>
    <row r="1348" customFormat="false" ht="15" hidden="false" customHeight="false" outlineLevel="0" collapsed="false">
      <c r="A1348" s="27"/>
      <c r="B1348" s="27"/>
      <c r="C1348" s="28"/>
      <c r="D1348" s="28"/>
      <c r="E1348" s="29"/>
      <c r="F1348" s="27"/>
      <c r="G1348" s="30"/>
      <c r="H1348" s="30"/>
      <c r="I1348" s="27"/>
      <c r="J1348" s="27"/>
      <c r="K1348" s="27"/>
      <c r="L1348" s="29"/>
      <c r="M1348" s="27"/>
      <c r="N1348" s="31" t="str">
        <f aca="false">IF(E1348="","",EOMONTH(E1348,0))</f>
        <v/>
      </c>
      <c r="O1348" s="32" t="str">
        <f aca="false">IF(E1348="","",EOMONTH(E1348,0)+Parameter!$B$5)</f>
        <v/>
      </c>
      <c r="P1348" s="32" t="str">
        <f aca="false">IF(E1348="","",EOMONTH(E1348,Parameter!$B$4))</f>
        <v/>
      </c>
      <c r="Q1348" s="33" t="str">
        <f aca="false">IF(OR(E1348="",L1348&lt;&gt;""),"",P1348-Parameter!$B$9)</f>
        <v/>
      </c>
      <c r="R1348" s="34" t="str">
        <f aca="false">IF(OR(G1348="",G1348=0,H1348=""),"",H1348/G1348)</f>
        <v/>
      </c>
      <c r="S1348" s="35" t="str">
        <f aca="false">IF(C1348="","",IFERROR(INDEX('Validasi Vendor'!$J$5:$J$505,MATCH(C1348,'Validasi Vendor'!$C$5:$C$505,0)),"Belum terdaftar"))</f>
        <v/>
      </c>
      <c r="T1348" s="35" t="str">
        <f aca="false">IF(E1348="","",IF(L1348&lt;&gt;"",IF(EOMONTH(L1348,0)&gt;P1348,"Dikreditkan lewat batas: periksa","Sudah dikreditkan"),IF(S1348&lt;&gt;"Boleh diproses","Titik 1: periksa status vendor",IF(OR(I1348&lt;&gt;"Cocok",J1348&lt;&gt;"Valid"),"Titik 3: faktur bermasalah",IF(K1348="Ya","Titik 2: periksa pembebanan biaya",IF(Q1348&lt;0,"Titik 2: lewat batas kredit",IF(Q1348&lt;=Parameter!$B$6,"Titik 2: segera kreditkan","Siap dikreditkan")))))))</f>
        <v/>
      </c>
    </row>
    <row r="1349" customFormat="false" ht="15" hidden="false" customHeight="false" outlineLevel="0" collapsed="false">
      <c r="A1349" s="27"/>
      <c r="B1349" s="27"/>
      <c r="C1349" s="28"/>
      <c r="D1349" s="28"/>
      <c r="E1349" s="29"/>
      <c r="F1349" s="27"/>
      <c r="G1349" s="30"/>
      <c r="H1349" s="30"/>
      <c r="I1349" s="27"/>
      <c r="J1349" s="27"/>
      <c r="K1349" s="27"/>
      <c r="L1349" s="29"/>
      <c r="M1349" s="27"/>
      <c r="N1349" s="31" t="str">
        <f aca="false">IF(E1349="","",EOMONTH(E1349,0))</f>
        <v/>
      </c>
      <c r="O1349" s="32" t="str">
        <f aca="false">IF(E1349="","",EOMONTH(E1349,0)+Parameter!$B$5)</f>
        <v/>
      </c>
      <c r="P1349" s="32" t="str">
        <f aca="false">IF(E1349="","",EOMONTH(E1349,Parameter!$B$4))</f>
        <v/>
      </c>
      <c r="Q1349" s="33" t="str">
        <f aca="false">IF(OR(E1349="",L1349&lt;&gt;""),"",P1349-Parameter!$B$9)</f>
        <v/>
      </c>
      <c r="R1349" s="34" t="str">
        <f aca="false">IF(OR(G1349="",G1349=0,H1349=""),"",H1349/G1349)</f>
        <v/>
      </c>
      <c r="S1349" s="35" t="str">
        <f aca="false">IF(C1349="","",IFERROR(INDEX('Validasi Vendor'!$J$5:$J$505,MATCH(C1349,'Validasi Vendor'!$C$5:$C$505,0)),"Belum terdaftar"))</f>
        <v/>
      </c>
      <c r="T1349" s="35" t="str">
        <f aca="false">IF(E1349="","",IF(L1349&lt;&gt;"",IF(EOMONTH(L1349,0)&gt;P1349,"Dikreditkan lewat batas: periksa","Sudah dikreditkan"),IF(S1349&lt;&gt;"Boleh diproses","Titik 1: periksa status vendor",IF(OR(I1349&lt;&gt;"Cocok",J1349&lt;&gt;"Valid"),"Titik 3: faktur bermasalah",IF(K1349="Ya","Titik 2: periksa pembebanan biaya",IF(Q1349&lt;0,"Titik 2: lewat batas kredit",IF(Q1349&lt;=Parameter!$B$6,"Titik 2: segera kreditkan","Siap dikreditkan")))))))</f>
        <v/>
      </c>
    </row>
    <row r="1350" customFormat="false" ht="15" hidden="false" customHeight="false" outlineLevel="0" collapsed="false">
      <c r="A1350" s="27"/>
      <c r="B1350" s="27"/>
      <c r="C1350" s="28"/>
      <c r="D1350" s="28"/>
      <c r="E1350" s="29"/>
      <c r="F1350" s="27"/>
      <c r="G1350" s="30"/>
      <c r="H1350" s="30"/>
      <c r="I1350" s="27"/>
      <c r="J1350" s="27"/>
      <c r="K1350" s="27"/>
      <c r="L1350" s="29"/>
      <c r="M1350" s="27"/>
      <c r="N1350" s="31" t="str">
        <f aca="false">IF(E1350="","",EOMONTH(E1350,0))</f>
        <v/>
      </c>
      <c r="O1350" s="32" t="str">
        <f aca="false">IF(E1350="","",EOMONTH(E1350,0)+Parameter!$B$5)</f>
        <v/>
      </c>
      <c r="P1350" s="32" t="str">
        <f aca="false">IF(E1350="","",EOMONTH(E1350,Parameter!$B$4))</f>
        <v/>
      </c>
      <c r="Q1350" s="33" t="str">
        <f aca="false">IF(OR(E1350="",L1350&lt;&gt;""),"",P1350-Parameter!$B$9)</f>
        <v/>
      </c>
      <c r="R1350" s="34" t="str">
        <f aca="false">IF(OR(G1350="",G1350=0,H1350=""),"",H1350/G1350)</f>
        <v/>
      </c>
      <c r="S1350" s="35" t="str">
        <f aca="false">IF(C1350="","",IFERROR(INDEX('Validasi Vendor'!$J$5:$J$505,MATCH(C1350,'Validasi Vendor'!$C$5:$C$505,0)),"Belum terdaftar"))</f>
        <v/>
      </c>
      <c r="T1350" s="35" t="str">
        <f aca="false">IF(E1350="","",IF(L1350&lt;&gt;"",IF(EOMONTH(L1350,0)&gt;P1350,"Dikreditkan lewat batas: periksa","Sudah dikreditkan"),IF(S1350&lt;&gt;"Boleh diproses","Titik 1: periksa status vendor",IF(OR(I1350&lt;&gt;"Cocok",J1350&lt;&gt;"Valid"),"Titik 3: faktur bermasalah",IF(K1350="Ya","Titik 2: periksa pembebanan biaya",IF(Q1350&lt;0,"Titik 2: lewat batas kredit",IF(Q1350&lt;=Parameter!$B$6,"Titik 2: segera kreditkan","Siap dikreditkan")))))))</f>
        <v/>
      </c>
    </row>
    <row r="1351" customFormat="false" ht="15" hidden="false" customHeight="false" outlineLevel="0" collapsed="false">
      <c r="A1351" s="27"/>
      <c r="B1351" s="27"/>
      <c r="C1351" s="28"/>
      <c r="D1351" s="28"/>
      <c r="E1351" s="29"/>
      <c r="F1351" s="27"/>
      <c r="G1351" s="30"/>
      <c r="H1351" s="30"/>
      <c r="I1351" s="27"/>
      <c r="J1351" s="27"/>
      <c r="K1351" s="27"/>
      <c r="L1351" s="29"/>
      <c r="M1351" s="27"/>
      <c r="N1351" s="31" t="str">
        <f aca="false">IF(E1351="","",EOMONTH(E1351,0))</f>
        <v/>
      </c>
      <c r="O1351" s="32" t="str">
        <f aca="false">IF(E1351="","",EOMONTH(E1351,0)+Parameter!$B$5)</f>
        <v/>
      </c>
      <c r="P1351" s="32" t="str">
        <f aca="false">IF(E1351="","",EOMONTH(E1351,Parameter!$B$4))</f>
        <v/>
      </c>
      <c r="Q1351" s="33" t="str">
        <f aca="false">IF(OR(E1351="",L1351&lt;&gt;""),"",P1351-Parameter!$B$9)</f>
        <v/>
      </c>
      <c r="R1351" s="34" t="str">
        <f aca="false">IF(OR(G1351="",G1351=0,H1351=""),"",H1351/G1351)</f>
        <v/>
      </c>
      <c r="S1351" s="35" t="str">
        <f aca="false">IF(C1351="","",IFERROR(INDEX('Validasi Vendor'!$J$5:$J$505,MATCH(C1351,'Validasi Vendor'!$C$5:$C$505,0)),"Belum terdaftar"))</f>
        <v/>
      </c>
      <c r="T1351" s="35" t="str">
        <f aca="false">IF(E1351="","",IF(L1351&lt;&gt;"",IF(EOMONTH(L1351,0)&gt;P1351,"Dikreditkan lewat batas: periksa","Sudah dikreditkan"),IF(S1351&lt;&gt;"Boleh diproses","Titik 1: periksa status vendor",IF(OR(I1351&lt;&gt;"Cocok",J1351&lt;&gt;"Valid"),"Titik 3: faktur bermasalah",IF(K1351="Ya","Titik 2: periksa pembebanan biaya",IF(Q1351&lt;0,"Titik 2: lewat batas kredit",IF(Q1351&lt;=Parameter!$B$6,"Titik 2: segera kreditkan","Siap dikreditkan")))))))</f>
        <v/>
      </c>
    </row>
    <row r="1352" customFormat="false" ht="15" hidden="false" customHeight="false" outlineLevel="0" collapsed="false">
      <c r="A1352" s="27"/>
      <c r="B1352" s="27"/>
      <c r="C1352" s="28"/>
      <c r="D1352" s="28"/>
      <c r="E1352" s="29"/>
      <c r="F1352" s="27"/>
      <c r="G1352" s="30"/>
      <c r="H1352" s="30"/>
      <c r="I1352" s="27"/>
      <c r="J1352" s="27"/>
      <c r="K1352" s="27"/>
      <c r="L1352" s="29"/>
      <c r="M1352" s="27"/>
      <c r="N1352" s="31" t="str">
        <f aca="false">IF(E1352="","",EOMONTH(E1352,0))</f>
        <v/>
      </c>
      <c r="O1352" s="32" t="str">
        <f aca="false">IF(E1352="","",EOMONTH(E1352,0)+Parameter!$B$5)</f>
        <v/>
      </c>
      <c r="P1352" s="32" t="str">
        <f aca="false">IF(E1352="","",EOMONTH(E1352,Parameter!$B$4))</f>
        <v/>
      </c>
      <c r="Q1352" s="33" t="str">
        <f aca="false">IF(OR(E1352="",L1352&lt;&gt;""),"",P1352-Parameter!$B$9)</f>
        <v/>
      </c>
      <c r="R1352" s="34" t="str">
        <f aca="false">IF(OR(G1352="",G1352=0,H1352=""),"",H1352/G1352)</f>
        <v/>
      </c>
      <c r="S1352" s="35" t="str">
        <f aca="false">IF(C1352="","",IFERROR(INDEX('Validasi Vendor'!$J$5:$J$505,MATCH(C1352,'Validasi Vendor'!$C$5:$C$505,0)),"Belum terdaftar"))</f>
        <v/>
      </c>
      <c r="T1352" s="35" t="str">
        <f aca="false">IF(E1352="","",IF(L1352&lt;&gt;"",IF(EOMONTH(L1352,0)&gt;P1352,"Dikreditkan lewat batas: periksa","Sudah dikreditkan"),IF(S1352&lt;&gt;"Boleh diproses","Titik 1: periksa status vendor",IF(OR(I1352&lt;&gt;"Cocok",J1352&lt;&gt;"Valid"),"Titik 3: faktur bermasalah",IF(K1352="Ya","Titik 2: periksa pembebanan biaya",IF(Q1352&lt;0,"Titik 2: lewat batas kredit",IF(Q1352&lt;=Parameter!$B$6,"Titik 2: segera kreditkan","Siap dikreditkan")))))))</f>
        <v/>
      </c>
    </row>
    <row r="1353" customFormat="false" ht="15" hidden="false" customHeight="false" outlineLevel="0" collapsed="false">
      <c r="A1353" s="27"/>
      <c r="B1353" s="27"/>
      <c r="C1353" s="28"/>
      <c r="D1353" s="28"/>
      <c r="E1353" s="29"/>
      <c r="F1353" s="27"/>
      <c r="G1353" s="30"/>
      <c r="H1353" s="30"/>
      <c r="I1353" s="27"/>
      <c r="J1353" s="27"/>
      <c r="K1353" s="27"/>
      <c r="L1353" s="29"/>
      <c r="M1353" s="27"/>
      <c r="N1353" s="31" t="str">
        <f aca="false">IF(E1353="","",EOMONTH(E1353,0))</f>
        <v/>
      </c>
      <c r="O1353" s="32" t="str">
        <f aca="false">IF(E1353="","",EOMONTH(E1353,0)+Parameter!$B$5)</f>
        <v/>
      </c>
      <c r="P1353" s="32" t="str">
        <f aca="false">IF(E1353="","",EOMONTH(E1353,Parameter!$B$4))</f>
        <v/>
      </c>
      <c r="Q1353" s="33" t="str">
        <f aca="false">IF(OR(E1353="",L1353&lt;&gt;""),"",P1353-Parameter!$B$9)</f>
        <v/>
      </c>
      <c r="R1353" s="34" t="str">
        <f aca="false">IF(OR(G1353="",G1353=0,H1353=""),"",H1353/G1353)</f>
        <v/>
      </c>
      <c r="S1353" s="35" t="str">
        <f aca="false">IF(C1353="","",IFERROR(INDEX('Validasi Vendor'!$J$5:$J$505,MATCH(C1353,'Validasi Vendor'!$C$5:$C$505,0)),"Belum terdaftar"))</f>
        <v/>
      </c>
      <c r="T1353" s="35" t="str">
        <f aca="false">IF(E1353="","",IF(L1353&lt;&gt;"",IF(EOMONTH(L1353,0)&gt;P1353,"Dikreditkan lewat batas: periksa","Sudah dikreditkan"),IF(S1353&lt;&gt;"Boleh diproses","Titik 1: periksa status vendor",IF(OR(I1353&lt;&gt;"Cocok",J1353&lt;&gt;"Valid"),"Titik 3: faktur bermasalah",IF(K1353="Ya","Titik 2: periksa pembebanan biaya",IF(Q1353&lt;0,"Titik 2: lewat batas kredit",IF(Q1353&lt;=Parameter!$B$6,"Titik 2: segera kreditkan","Siap dikreditkan")))))))</f>
        <v/>
      </c>
    </row>
    <row r="1354" customFormat="false" ht="15" hidden="false" customHeight="false" outlineLevel="0" collapsed="false">
      <c r="A1354" s="27"/>
      <c r="B1354" s="27"/>
      <c r="C1354" s="28"/>
      <c r="D1354" s="28"/>
      <c r="E1354" s="29"/>
      <c r="F1354" s="27"/>
      <c r="G1354" s="30"/>
      <c r="H1354" s="30"/>
      <c r="I1354" s="27"/>
      <c r="J1354" s="27"/>
      <c r="K1354" s="27"/>
      <c r="L1354" s="29"/>
      <c r="M1354" s="27"/>
      <c r="N1354" s="31" t="str">
        <f aca="false">IF(E1354="","",EOMONTH(E1354,0))</f>
        <v/>
      </c>
      <c r="O1354" s="32" t="str">
        <f aca="false">IF(E1354="","",EOMONTH(E1354,0)+Parameter!$B$5)</f>
        <v/>
      </c>
      <c r="P1354" s="32" t="str">
        <f aca="false">IF(E1354="","",EOMONTH(E1354,Parameter!$B$4))</f>
        <v/>
      </c>
      <c r="Q1354" s="33" t="str">
        <f aca="false">IF(OR(E1354="",L1354&lt;&gt;""),"",P1354-Parameter!$B$9)</f>
        <v/>
      </c>
      <c r="R1354" s="34" t="str">
        <f aca="false">IF(OR(G1354="",G1354=0,H1354=""),"",H1354/G1354)</f>
        <v/>
      </c>
      <c r="S1354" s="35" t="str">
        <f aca="false">IF(C1354="","",IFERROR(INDEX('Validasi Vendor'!$J$5:$J$505,MATCH(C1354,'Validasi Vendor'!$C$5:$C$505,0)),"Belum terdaftar"))</f>
        <v/>
      </c>
      <c r="T1354" s="35" t="str">
        <f aca="false">IF(E1354="","",IF(L1354&lt;&gt;"",IF(EOMONTH(L1354,0)&gt;P1354,"Dikreditkan lewat batas: periksa","Sudah dikreditkan"),IF(S1354&lt;&gt;"Boleh diproses","Titik 1: periksa status vendor",IF(OR(I1354&lt;&gt;"Cocok",J1354&lt;&gt;"Valid"),"Titik 3: faktur bermasalah",IF(K1354="Ya","Titik 2: periksa pembebanan biaya",IF(Q1354&lt;0,"Titik 2: lewat batas kredit",IF(Q1354&lt;=Parameter!$B$6,"Titik 2: segera kreditkan","Siap dikreditkan")))))))</f>
        <v/>
      </c>
    </row>
    <row r="1355" customFormat="false" ht="15" hidden="false" customHeight="false" outlineLevel="0" collapsed="false">
      <c r="A1355" s="27"/>
      <c r="B1355" s="27"/>
      <c r="C1355" s="28"/>
      <c r="D1355" s="28"/>
      <c r="E1355" s="29"/>
      <c r="F1355" s="27"/>
      <c r="G1355" s="30"/>
      <c r="H1355" s="30"/>
      <c r="I1355" s="27"/>
      <c r="J1355" s="27"/>
      <c r="K1355" s="27"/>
      <c r="L1355" s="29"/>
      <c r="M1355" s="27"/>
      <c r="N1355" s="31" t="str">
        <f aca="false">IF(E1355="","",EOMONTH(E1355,0))</f>
        <v/>
      </c>
      <c r="O1355" s="32" t="str">
        <f aca="false">IF(E1355="","",EOMONTH(E1355,0)+Parameter!$B$5)</f>
        <v/>
      </c>
      <c r="P1355" s="32" t="str">
        <f aca="false">IF(E1355="","",EOMONTH(E1355,Parameter!$B$4))</f>
        <v/>
      </c>
      <c r="Q1355" s="33" t="str">
        <f aca="false">IF(OR(E1355="",L1355&lt;&gt;""),"",P1355-Parameter!$B$9)</f>
        <v/>
      </c>
      <c r="R1355" s="34" t="str">
        <f aca="false">IF(OR(G1355="",G1355=0,H1355=""),"",H1355/G1355)</f>
        <v/>
      </c>
      <c r="S1355" s="35" t="str">
        <f aca="false">IF(C1355="","",IFERROR(INDEX('Validasi Vendor'!$J$5:$J$505,MATCH(C1355,'Validasi Vendor'!$C$5:$C$505,0)),"Belum terdaftar"))</f>
        <v/>
      </c>
      <c r="T1355" s="35" t="str">
        <f aca="false">IF(E1355="","",IF(L1355&lt;&gt;"",IF(EOMONTH(L1355,0)&gt;P1355,"Dikreditkan lewat batas: periksa","Sudah dikreditkan"),IF(S1355&lt;&gt;"Boleh diproses","Titik 1: periksa status vendor",IF(OR(I1355&lt;&gt;"Cocok",J1355&lt;&gt;"Valid"),"Titik 3: faktur bermasalah",IF(K1355="Ya","Titik 2: periksa pembebanan biaya",IF(Q1355&lt;0,"Titik 2: lewat batas kredit",IF(Q1355&lt;=Parameter!$B$6,"Titik 2: segera kreditkan","Siap dikreditkan")))))))</f>
        <v/>
      </c>
    </row>
    <row r="1356" customFormat="false" ht="15" hidden="false" customHeight="false" outlineLevel="0" collapsed="false">
      <c r="A1356" s="27"/>
      <c r="B1356" s="27"/>
      <c r="C1356" s="28"/>
      <c r="D1356" s="28"/>
      <c r="E1356" s="29"/>
      <c r="F1356" s="27"/>
      <c r="G1356" s="30"/>
      <c r="H1356" s="30"/>
      <c r="I1356" s="27"/>
      <c r="J1356" s="27"/>
      <c r="K1356" s="27"/>
      <c r="L1356" s="29"/>
      <c r="M1356" s="27"/>
      <c r="N1356" s="31" t="str">
        <f aca="false">IF(E1356="","",EOMONTH(E1356,0))</f>
        <v/>
      </c>
      <c r="O1356" s="32" t="str">
        <f aca="false">IF(E1356="","",EOMONTH(E1356,0)+Parameter!$B$5)</f>
        <v/>
      </c>
      <c r="P1356" s="32" t="str">
        <f aca="false">IF(E1356="","",EOMONTH(E1356,Parameter!$B$4))</f>
        <v/>
      </c>
      <c r="Q1356" s="33" t="str">
        <f aca="false">IF(OR(E1356="",L1356&lt;&gt;""),"",P1356-Parameter!$B$9)</f>
        <v/>
      </c>
      <c r="R1356" s="34" t="str">
        <f aca="false">IF(OR(G1356="",G1356=0,H1356=""),"",H1356/G1356)</f>
        <v/>
      </c>
      <c r="S1356" s="35" t="str">
        <f aca="false">IF(C1356="","",IFERROR(INDEX('Validasi Vendor'!$J$5:$J$505,MATCH(C1356,'Validasi Vendor'!$C$5:$C$505,0)),"Belum terdaftar"))</f>
        <v/>
      </c>
      <c r="T1356" s="35" t="str">
        <f aca="false">IF(E1356="","",IF(L1356&lt;&gt;"",IF(EOMONTH(L1356,0)&gt;P1356,"Dikreditkan lewat batas: periksa","Sudah dikreditkan"),IF(S1356&lt;&gt;"Boleh diproses","Titik 1: periksa status vendor",IF(OR(I1356&lt;&gt;"Cocok",J1356&lt;&gt;"Valid"),"Titik 3: faktur bermasalah",IF(K1356="Ya","Titik 2: periksa pembebanan biaya",IF(Q1356&lt;0,"Titik 2: lewat batas kredit",IF(Q1356&lt;=Parameter!$B$6,"Titik 2: segera kreditkan","Siap dikreditkan")))))))</f>
        <v/>
      </c>
    </row>
    <row r="1357" customFormat="false" ht="15" hidden="false" customHeight="false" outlineLevel="0" collapsed="false">
      <c r="A1357" s="27"/>
      <c r="B1357" s="27"/>
      <c r="C1357" s="28"/>
      <c r="D1357" s="28"/>
      <c r="E1357" s="29"/>
      <c r="F1357" s="27"/>
      <c r="G1357" s="30"/>
      <c r="H1357" s="30"/>
      <c r="I1357" s="27"/>
      <c r="J1357" s="27"/>
      <c r="K1357" s="27"/>
      <c r="L1357" s="29"/>
      <c r="M1357" s="27"/>
      <c r="N1357" s="31" t="str">
        <f aca="false">IF(E1357="","",EOMONTH(E1357,0))</f>
        <v/>
      </c>
      <c r="O1357" s="32" t="str">
        <f aca="false">IF(E1357="","",EOMONTH(E1357,0)+Parameter!$B$5)</f>
        <v/>
      </c>
      <c r="P1357" s="32" t="str">
        <f aca="false">IF(E1357="","",EOMONTH(E1357,Parameter!$B$4))</f>
        <v/>
      </c>
      <c r="Q1357" s="33" t="str">
        <f aca="false">IF(OR(E1357="",L1357&lt;&gt;""),"",P1357-Parameter!$B$9)</f>
        <v/>
      </c>
      <c r="R1357" s="34" t="str">
        <f aca="false">IF(OR(G1357="",G1357=0,H1357=""),"",H1357/G1357)</f>
        <v/>
      </c>
      <c r="S1357" s="35" t="str">
        <f aca="false">IF(C1357="","",IFERROR(INDEX('Validasi Vendor'!$J$5:$J$505,MATCH(C1357,'Validasi Vendor'!$C$5:$C$505,0)),"Belum terdaftar"))</f>
        <v/>
      </c>
      <c r="T1357" s="35" t="str">
        <f aca="false">IF(E1357="","",IF(L1357&lt;&gt;"",IF(EOMONTH(L1357,0)&gt;P1357,"Dikreditkan lewat batas: periksa","Sudah dikreditkan"),IF(S1357&lt;&gt;"Boleh diproses","Titik 1: periksa status vendor",IF(OR(I1357&lt;&gt;"Cocok",J1357&lt;&gt;"Valid"),"Titik 3: faktur bermasalah",IF(K1357="Ya","Titik 2: periksa pembebanan biaya",IF(Q1357&lt;0,"Titik 2: lewat batas kredit",IF(Q1357&lt;=Parameter!$B$6,"Titik 2: segera kreditkan","Siap dikreditkan")))))))</f>
        <v/>
      </c>
    </row>
    <row r="1358" customFormat="false" ht="15" hidden="false" customHeight="false" outlineLevel="0" collapsed="false">
      <c r="A1358" s="27"/>
      <c r="B1358" s="27"/>
      <c r="C1358" s="28"/>
      <c r="D1358" s="28"/>
      <c r="E1358" s="29"/>
      <c r="F1358" s="27"/>
      <c r="G1358" s="30"/>
      <c r="H1358" s="30"/>
      <c r="I1358" s="27"/>
      <c r="J1358" s="27"/>
      <c r="K1358" s="27"/>
      <c r="L1358" s="29"/>
      <c r="M1358" s="27"/>
      <c r="N1358" s="31" t="str">
        <f aca="false">IF(E1358="","",EOMONTH(E1358,0))</f>
        <v/>
      </c>
      <c r="O1358" s="32" t="str">
        <f aca="false">IF(E1358="","",EOMONTH(E1358,0)+Parameter!$B$5)</f>
        <v/>
      </c>
      <c r="P1358" s="32" t="str">
        <f aca="false">IF(E1358="","",EOMONTH(E1358,Parameter!$B$4))</f>
        <v/>
      </c>
      <c r="Q1358" s="33" t="str">
        <f aca="false">IF(OR(E1358="",L1358&lt;&gt;""),"",P1358-Parameter!$B$9)</f>
        <v/>
      </c>
      <c r="R1358" s="34" t="str">
        <f aca="false">IF(OR(G1358="",G1358=0,H1358=""),"",H1358/G1358)</f>
        <v/>
      </c>
      <c r="S1358" s="35" t="str">
        <f aca="false">IF(C1358="","",IFERROR(INDEX('Validasi Vendor'!$J$5:$J$505,MATCH(C1358,'Validasi Vendor'!$C$5:$C$505,0)),"Belum terdaftar"))</f>
        <v/>
      </c>
      <c r="T1358" s="35" t="str">
        <f aca="false">IF(E1358="","",IF(L1358&lt;&gt;"",IF(EOMONTH(L1358,0)&gt;P1358,"Dikreditkan lewat batas: periksa","Sudah dikreditkan"),IF(S1358&lt;&gt;"Boleh diproses","Titik 1: periksa status vendor",IF(OR(I1358&lt;&gt;"Cocok",J1358&lt;&gt;"Valid"),"Titik 3: faktur bermasalah",IF(K1358="Ya","Titik 2: periksa pembebanan biaya",IF(Q1358&lt;0,"Titik 2: lewat batas kredit",IF(Q1358&lt;=Parameter!$B$6,"Titik 2: segera kreditkan","Siap dikreditkan")))))))</f>
        <v/>
      </c>
    </row>
    <row r="1359" customFormat="false" ht="15" hidden="false" customHeight="false" outlineLevel="0" collapsed="false">
      <c r="A1359" s="27"/>
      <c r="B1359" s="27"/>
      <c r="C1359" s="28"/>
      <c r="D1359" s="28"/>
      <c r="E1359" s="29"/>
      <c r="F1359" s="27"/>
      <c r="G1359" s="30"/>
      <c r="H1359" s="30"/>
      <c r="I1359" s="27"/>
      <c r="J1359" s="27"/>
      <c r="K1359" s="27"/>
      <c r="L1359" s="29"/>
      <c r="M1359" s="27"/>
      <c r="N1359" s="31" t="str">
        <f aca="false">IF(E1359="","",EOMONTH(E1359,0))</f>
        <v/>
      </c>
      <c r="O1359" s="32" t="str">
        <f aca="false">IF(E1359="","",EOMONTH(E1359,0)+Parameter!$B$5)</f>
        <v/>
      </c>
      <c r="P1359" s="32" t="str">
        <f aca="false">IF(E1359="","",EOMONTH(E1359,Parameter!$B$4))</f>
        <v/>
      </c>
      <c r="Q1359" s="33" t="str">
        <f aca="false">IF(OR(E1359="",L1359&lt;&gt;""),"",P1359-Parameter!$B$9)</f>
        <v/>
      </c>
      <c r="R1359" s="34" t="str">
        <f aca="false">IF(OR(G1359="",G1359=0,H1359=""),"",H1359/G1359)</f>
        <v/>
      </c>
      <c r="S1359" s="35" t="str">
        <f aca="false">IF(C1359="","",IFERROR(INDEX('Validasi Vendor'!$J$5:$J$505,MATCH(C1359,'Validasi Vendor'!$C$5:$C$505,0)),"Belum terdaftar"))</f>
        <v/>
      </c>
      <c r="T1359" s="35" t="str">
        <f aca="false">IF(E1359="","",IF(L1359&lt;&gt;"",IF(EOMONTH(L1359,0)&gt;P1359,"Dikreditkan lewat batas: periksa","Sudah dikreditkan"),IF(S1359&lt;&gt;"Boleh diproses","Titik 1: periksa status vendor",IF(OR(I1359&lt;&gt;"Cocok",J1359&lt;&gt;"Valid"),"Titik 3: faktur bermasalah",IF(K1359="Ya","Titik 2: periksa pembebanan biaya",IF(Q1359&lt;0,"Titik 2: lewat batas kredit",IF(Q1359&lt;=Parameter!$B$6,"Titik 2: segera kreditkan","Siap dikreditkan")))))))</f>
        <v/>
      </c>
    </row>
    <row r="1360" customFormat="false" ht="15" hidden="false" customHeight="false" outlineLevel="0" collapsed="false">
      <c r="A1360" s="27"/>
      <c r="B1360" s="27"/>
      <c r="C1360" s="28"/>
      <c r="D1360" s="28"/>
      <c r="E1360" s="29"/>
      <c r="F1360" s="27"/>
      <c r="G1360" s="30"/>
      <c r="H1360" s="30"/>
      <c r="I1360" s="27"/>
      <c r="J1360" s="27"/>
      <c r="K1360" s="27"/>
      <c r="L1360" s="29"/>
      <c r="M1360" s="27"/>
      <c r="N1360" s="31" t="str">
        <f aca="false">IF(E1360="","",EOMONTH(E1360,0))</f>
        <v/>
      </c>
      <c r="O1360" s="32" t="str">
        <f aca="false">IF(E1360="","",EOMONTH(E1360,0)+Parameter!$B$5)</f>
        <v/>
      </c>
      <c r="P1360" s="32" t="str">
        <f aca="false">IF(E1360="","",EOMONTH(E1360,Parameter!$B$4))</f>
        <v/>
      </c>
      <c r="Q1360" s="33" t="str">
        <f aca="false">IF(OR(E1360="",L1360&lt;&gt;""),"",P1360-Parameter!$B$9)</f>
        <v/>
      </c>
      <c r="R1360" s="34" t="str">
        <f aca="false">IF(OR(G1360="",G1360=0,H1360=""),"",H1360/G1360)</f>
        <v/>
      </c>
      <c r="S1360" s="35" t="str">
        <f aca="false">IF(C1360="","",IFERROR(INDEX('Validasi Vendor'!$J$5:$J$505,MATCH(C1360,'Validasi Vendor'!$C$5:$C$505,0)),"Belum terdaftar"))</f>
        <v/>
      </c>
      <c r="T1360" s="35" t="str">
        <f aca="false">IF(E1360="","",IF(L1360&lt;&gt;"",IF(EOMONTH(L1360,0)&gt;P1360,"Dikreditkan lewat batas: periksa","Sudah dikreditkan"),IF(S1360&lt;&gt;"Boleh diproses","Titik 1: periksa status vendor",IF(OR(I1360&lt;&gt;"Cocok",J1360&lt;&gt;"Valid"),"Titik 3: faktur bermasalah",IF(K1360="Ya","Titik 2: periksa pembebanan biaya",IF(Q1360&lt;0,"Titik 2: lewat batas kredit",IF(Q1360&lt;=Parameter!$B$6,"Titik 2: segera kreditkan","Siap dikreditkan")))))))</f>
        <v/>
      </c>
    </row>
    <row r="1361" customFormat="false" ht="15" hidden="false" customHeight="false" outlineLevel="0" collapsed="false">
      <c r="A1361" s="27"/>
      <c r="B1361" s="27"/>
      <c r="C1361" s="28"/>
      <c r="D1361" s="28"/>
      <c r="E1361" s="29"/>
      <c r="F1361" s="27"/>
      <c r="G1361" s="30"/>
      <c r="H1361" s="30"/>
      <c r="I1361" s="27"/>
      <c r="J1361" s="27"/>
      <c r="K1361" s="27"/>
      <c r="L1361" s="29"/>
      <c r="M1361" s="27"/>
      <c r="N1361" s="31" t="str">
        <f aca="false">IF(E1361="","",EOMONTH(E1361,0))</f>
        <v/>
      </c>
      <c r="O1361" s="32" t="str">
        <f aca="false">IF(E1361="","",EOMONTH(E1361,0)+Parameter!$B$5)</f>
        <v/>
      </c>
      <c r="P1361" s="32" t="str">
        <f aca="false">IF(E1361="","",EOMONTH(E1361,Parameter!$B$4))</f>
        <v/>
      </c>
      <c r="Q1361" s="33" t="str">
        <f aca="false">IF(OR(E1361="",L1361&lt;&gt;""),"",P1361-Parameter!$B$9)</f>
        <v/>
      </c>
      <c r="R1361" s="34" t="str">
        <f aca="false">IF(OR(G1361="",G1361=0,H1361=""),"",H1361/G1361)</f>
        <v/>
      </c>
      <c r="S1361" s="35" t="str">
        <f aca="false">IF(C1361="","",IFERROR(INDEX('Validasi Vendor'!$J$5:$J$505,MATCH(C1361,'Validasi Vendor'!$C$5:$C$505,0)),"Belum terdaftar"))</f>
        <v/>
      </c>
      <c r="T1361" s="35" t="str">
        <f aca="false">IF(E1361="","",IF(L1361&lt;&gt;"",IF(EOMONTH(L1361,0)&gt;P1361,"Dikreditkan lewat batas: periksa","Sudah dikreditkan"),IF(S1361&lt;&gt;"Boleh diproses","Titik 1: periksa status vendor",IF(OR(I1361&lt;&gt;"Cocok",J1361&lt;&gt;"Valid"),"Titik 3: faktur bermasalah",IF(K1361="Ya","Titik 2: periksa pembebanan biaya",IF(Q1361&lt;0,"Titik 2: lewat batas kredit",IF(Q1361&lt;=Parameter!$B$6,"Titik 2: segera kreditkan","Siap dikreditkan")))))))</f>
        <v/>
      </c>
    </row>
    <row r="1362" customFormat="false" ht="15" hidden="false" customHeight="false" outlineLevel="0" collapsed="false">
      <c r="A1362" s="27"/>
      <c r="B1362" s="27"/>
      <c r="C1362" s="28"/>
      <c r="D1362" s="28"/>
      <c r="E1362" s="29"/>
      <c r="F1362" s="27"/>
      <c r="G1362" s="30"/>
      <c r="H1362" s="30"/>
      <c r="I1362" s="27"/>
      <c r="J1362" s="27"/>
      <c r="K1362" s="27"/>
      <c r="L1362" s="29"/>
      <c r="M1362" s="27"/>
      <c r="N1362" s="31" t="str">
        <f aca="false">IF(E1362="","",EOMONTH(E1362,0))</f>
        <v/>
      </c>
      <c r="O1362" s="32" t="str">
        <f aca="false">IF(E1362="","",EOMONTH(E1362,0)+Parameter!$B$5)</f>
        <v/>
      </c>
      <c r="P1362" s="32" t="str">
        <f aca="false">IF(E1362="","",EOMONTH(E1362,Parameter!$B$4))</f>
        <v/>
      </c>
      <c r="Q1362" s="33" t="str">
        <f aca="false">IF(OR(E1362="",L1362&lt;&gt;""),"",P1362-Parameter!$B$9)</f>
        <v/>
      </c>
      <c r="R1362" s="34" t="str">
        <f aca="false">IF(OR(G1362="",G1362=0,H1362=""),"",H1362/G1362)</f>
        <v/>
      </c>
      <c r="S1362" s="35" t="str">
        <f aca="false">IF(C1362="","",IFERROR(INDEX('Validasi Vendor'!$J$5:$J$505,MATCH(C1362,'Validasi Vendor'!$C$5:$C$505,0)),"Belum terdaftar"))</f>
        <v/>
      </c>
      <c r="T1362" s="35" t="str">
        <f aca="false">IF(E1362="","",IF(L1362&lt;&gt;"",IF(EOMONTH(L1362,0)&gt;P1362,"Dikreditkan lewat batas: periksa","Sudah dikreditkan"),IF(S1362&lt;&gt;"Boleh diproses","Titik 1: periksa status vendor",IF(OR(I1362&lt;&gt;"Cocok",J1362&lt;&gt;"Valid"),"Titik 3: faktur bermasalah",IF(K1362="Ya","Titik 2: periksa pembebanan biaya",IF(Q1362&lt;0,"Titik 2: lewat batas kredit",IF(Q1362&lt;=Parameter!$B$6,"Titik 2: segera kreditkan","Siap dikreditkan")))))))</f>
        <v/>
      </c>
    </row>
    <row r="1363" customFormat="false" ht="15" hidden="false" customHeight="false" outlineLevel="0" collapsed="false">
      <c r="A1363" s="27"/>
      <c r="B1363" s="27"/>
      <c r="C1363" s="28"/>
      <c r="D1363" s="28"/>
      <c r="E1363" s="29"/>
      <c r="F1363" s="27"/>
      <c r="G1363" s="30"/>
      <c r="H1363" s="30"/>
      <c r="I1363" s="27"/>
      <c r="J1363" s="27"/>
      <c r="K1363" s="27"/>
      <c r="L1363" s="29"/>
      <c r="M1363" s="27"/>
      <c r="N1363" s="31" t="str">
        <f aca="false">IF(E1363="","",EOMONTH(E1363,0))</f>
        <v/>
      </c>
      <c r="O1363" s="32" t="str">
        <f aca="false">IF(E1363="","",EOMONTH(E1363,0)+Parameter!$B$5)</f>
        <v/>
      </c>
      <c r="P1363" s="32" t="str">
        <f aca="false">IF(E1363="","",EOMONTH(E1363,Parameter!$B$4))</f>
        <v/>
      </c>
      <c r="Q1363" s="33" t="str">
        <f aca="false">IF(OR(E1363="",L1363&lt;&gt;""),"",P1363-Parameter!$B$9)</f>
        <v/>
      </c>
      <c r="R1363" s="34" t="str">
        <f aca="false">IF(OR(G1363="",G1363=0,H1363=""),"",H1363/G1363)</f>
        <v/>
      </c>
      <c r="S1363" s="35" t="str">
        <f aca="false">IF(C1363="","",IFERROR(INDEX('Validasi Vendor'!$J$5:$J$505,MATCH(C1363,'Validasi Vendor'!$C$5:$C$505,0)),"Belum terdaftar"))</f>
        <v/>
      </c>
      <c r="T1363" s="35" t="str">
        <f aca="false">IF(E1363="","",IF(L1363&lt;&gt;"",IF(EOMONTH(L1363,0)&gt;P1363,"Dikreditkan lewat batas: periksa","Sudah dikreditkan"),IF(S1363&lt;&gt;"Boleh diproses","Titik 1: periksa status vendor",IF(OR(I1363&lt;&gt;"Cocok",J1363&lt;&gt;"Valid"),"Titik 3: faktur bermasalah",IF(K1363="Ya","Titik 2: periksa pembebanan biaya",IF(Q1363&lt;0,"Titik 2: lewat batas kredit",IF(Q1363&lt;=Parameter!$B$6,"Titik 2: segera kreditkan","Siap dikreditkan")))))))</f>
        <v/>
      </c>
    </row>
    <row r="1364" customFormat="false" ht="15" hidden="false" customHeight="false" outlineLevel="0" collapsed="false">
      <c r="A1364" s="27"/>
      <c r="B1364" s="27"/>
      <c r="C1364" s="28"/>
      <c r="D1364" s="28"/>
      <c r="E1364" s="29"/>
      <c r="F1364" s="27"/>
      <c r="G1364" s="30"/>
      <c r="H1364" s="30"/>
      <c r="I1364" s="27"/>
      <c r="J1364" s="27"/>
      <c r="K1364" s="27"/>
      <c r="L1364" s="29"/>
      <c r="M1364" s="27"/>
      <c r="N1364" s="31" t="str">
        <f aca="false">IF(E1364="","",EOMONTH(E1364,0))</f>
        <v/>
      </c>
      <c r="O1364" s="32" t="str">
        <f aca="false">IF(E1364="","",EOMONTH(E1364,0)+Parameter!$B$5)</f>
        <v/>
      </c>
      <c r="P1364" s="32" t="str">
        <f aca="false">IF(E1364="","",EOMONTH(E1364,Parameter!$B$4))</f>
        <v/>
      </c>
      <c r="Q1364" s="33" t="str">
        <f aca="false">IF(OR(E1364="",L1364&lt;&gt;""),"",P1364-Parameter!$B$9)</f>
        <v/>
      </c>
      <c r="R1364" s="34" t="str">
        <f aca="false">IF(OR(G1364="",G1364=0,H1364=""),"",H1364/G1364)</f>
        <v/>
      </c>
      <c r="S1364" s="35" t="str">
        <f aca="false">IF(C1364="","",IFERROR(INDEX('Validasi Vendor'!$J$5:$J$505,MATCH(C1364,'Validasi Vendor'!$C$5:$C$505,0)),"Belum terdaftar"))</f>
        <v/>
      </c>
      <c r="T1364" s="35" t="str">
        <f aca="false">IF(E1364="","",IF(L1364&lt;&gt;"",IF(EOMONTH(L1364,0)&gt;P1364,"Dikreditkan lewat batas: periksa","Sudah dikreditkan"),IF(S1364&lt;&gt;"Boleh diproses","Titik 1: periksa status vendor",IF(OR(I1364&lt;&gt;"Cocok",J1364&lt;&gt;"Valid"),"Titik 3: faktur bermasalah",IF(K1364="Ya","Titik 2: periksa pembebanan biaya",IF(Q1364&lt;0,"Titik 2: lewat batas kredit",IF(Q1364&lt;=Parameter!$B$6,"Titik 2: segera kreditkan","Siap dikreditkan")))))))</f>
        <v/>
      </c>
    </row>
    <row r="1365" customFormat="false" ht="15" hidden="false" customHeight="false" outlineLevel="0" collapsed="false">
      <c r="A1365" s="27"/>
      <c r="B1365" s="27"/>
      <c r="C1365" s="28"/>
      <c r="D1365" s="28"/>
      <c r="E1365" s="29"/>
      <c r="F1365" s="27"/>
      <c r="G1365" s="30"/>
      <c r="H1365" s="30"/>
      <c r="I1365" s="27"/>
      <c r="J1365" s="27"/>
      <c r="K1365" s="27"/>
      <c r="L1365" s="29"/>
      <c r="M1365" s="27"/>
      <c r="N1365" s="31" t="str">
        <f aca="false">IF(E1365="","",EOMONTH(E1365,0))</f>
        <v/>
      </c>
      <c r="O1365" s="32" t="str">
        <f aca="false">IF(E1365="","",EOMONTH(E1365,0)+Parameter!$B$5)</f>
        <v/>
      </c>
      <c r="P1365" s="32" t="str">
        <f aca="false">IF(E1365="","",EOMONTH(E1365,Parameter!$B$4))</f>
        <v/>
      </c>
      <c r="Q1365" s="33" t="str">
        <f aca="false">IF(OR(E1365="",L1365&lt;&gt;""),"",P1365-Parameter!$B$9)</f>
        <v/>
      </c>
      <c r="R1365" s="34" t="str">
        <f aca="false">IF(OR(G1365="",G1365=0,H1365=""),"",H1365/G1365)</f>
        <v/>
      </c>
      <c r="S1365" s="35" t="str">
        <f aca="false">IF(C1365="","",IFERROR(INDEX('Validasi Vendor'!$J$5:$J$505,MATCH(C1365,'Validasi Vendor'!$C$5:$C$505,0)),"Belum terdaftar"))</f>
        <v/>
      </c>
      <c r="T1365" s="35" t="str">
        <f aca="false">IF(E1365="","",IF(L1365&lt;&gt;"",IF(EOMONTH(L1365,0)&gt;P1365,"Dikreditkan lewat batas: periksa","Sudah dikreditkan"),IF(S1365&lt;&gt;"Boleh diproses","Titik 1: periksa status vendor",IF(OR(I1365&lt;&gt;"Cocok",J1365&lt;&gt;"Valid"),"Titik 3: faktur bermasalah",IF(K1365="Ya","Titik 2: periksa pembebanan biaya",IF(Q1365&lt;0,"Titik 2: lewat batas kredit",IF(Q1365&lt;=Parameter!$B$6,"Titik 2: segera kreditkan","Siap dikreditkan")))))))</f>
        <v/>
      </c>
    </row>
    <row r="1366" customFormat="false" ht="15" hidden="false" customHeight="false" outlineLevel="0" collapsed="false">
      <c r="A1366" s="27"/>
      <c r="B1366" s="27"/>
      <c r="C1366" s="28"/>
      <c r="D1366" s="28"/>
      <c r="E1366" s="29"/>
      <c r="F1366" s="27"/>
      <c r="G1366" s="30"/>
      <c r="H1366" s="30"/>
      <c r="I1366" s="27"/>
      <c r="J1366" s="27"/>
      <c r="K1366" s="27"/>
      <c r="L1366" s="29"/>
      <c r="M1366" s="27"/>
      <c r="N1366" s="31" t="str">
        <f aca="false">IF(E1366="","",EOMONTH(E1366,0))</f>
        <v/>
      </c>
      <c r="O1366" s="32" t="str">
        <f aca="false">IF(E1366="","",EOMONTH(E1366,0)+Parameter!$B$5)</f>
        <v/>
      </c>
      <c r="P1366" s="32" t="str">
        <f aca="false">IF(E1366="","",EOMONTH(E1366,Parameter!$B$4))</f>
        <v/>
      </c>
      <c r="Q1366" s="33" t="str">
        <f aca="false">IF(OR(E1366="",L1366&lt;&gt;""),"",P1366-Parameter!$B$9)</f>
        <v/>
      </c>
      <c r="R1366" s="34" t="str">
        <f aca="false">IF(OR(G1366="",G1366=0,H1366=""),"",H1366/G1366)</f>
        <v/>
      </c>
      <c r="S1366" s="35" t="str">
        <f aca="false">IF(C1366="","",IFERROR(INDEX('Validasi Vendor'!$J$5:$J$505,MATCH(C1366,'Validasi Vendor'!$C$5:$C$505,0)),"Belum terdaftar"))</f>
        <v/>
      </c>
      <c r="T1366" s="35" t="str">
        <f aca="false">IF(E1366="","",IF(L1366&lt;&gt;"",IF(EOMONTH(L1366,0)&gt;P1366,"Dikreditkan lewat batas: periksa","Sudah dikreditkan"),IF(S1366&lt;&gt;"Boleh diproses","Titik 1: periksa status vendor",IF(OR(I1366&lt;&gt;"Cocok",J1366&lt;&gt;"Valid"),"Titik 3: faktur bermasalah",IF(K1366="Ya","Titik 2: periksa pembebanan biaya",IF(Q1366&lt;0,"Titik 2: lewat batas kredit",IF(Q1366&lt;=Parameter!$B$6,"Titik 2: segera kreditkan","Siap dikreditkan")))))))</f>
        <v/>
      </c>
    </row>
    <row r="1367" customFormat="false" ht="15" hidden="false" customHeight="false" outlineLevel="0" collapsed="false">
      <c r="A1367" s="27"/>
      <c r="B1367" s="27"/>
      <c r="C1367" s="28"/>
      <c r="D1367" s="28"/>
      <c r="E1367" s="29"/>
      <c r="F1367" s="27"/>
      <c r="G1367" s="30"/>
      <c r="H1367" s="30"/>
      <c r="I1367" s="27"/>
      <c r="J1367" s="27"/>
      <c r="K1367" s="27"/>
      <c r="L1367" s="29"/>
      <c r="M1367" s="27"/>
      <c r="N1367" s="31" t="str">
        <f aca="false">IF(E1367="","",EOMONTH(E1367,0))</f>
        <v/>
      </c>
      <c r="O1367" s="32" t="str">
        <f aca="false">IF(E1367="","",EOMONTH(E1367,0)+Parameter!$B$5)</f>
        <v/>
      </c>
      <c r="P1367" s="32" t="str">
        <f aca="false">IF(E1367="","",EOMONTH(E1367,Parameter!$B$4))</f>
        <v/>
      </c>
      <c r="Q1367" s="33" t="str">
        <f aca="false">IF(OR(E1367="",L1367&lt;&gt;""),"",P1367-Parameter!$B$9)</f>
        <v/>
      </c>
      <c r="R1367" s="34" t="str">
        <f aca="false">IF(OR(G1367="",G1367=0,H1367=""),"",H1367/G1367)</f>
        <v/>
      </c>
      <c r="S1367" s="35" t="str">
        <f aca="false">IF(C1367="","",IFERROR(INDEX('Validasi Vendor'!$J$5:$J$505,MATCH(C1367,'Validasi Vendor'!$C$5:$C$505,0)),"Belum terdaftar"))</f>
        <v/>
      </c>
      <c r="T1367" s="35" t="str">
        <f aca="false">IF(E1367="","",IF(L1367&lt;&gt;"",IF(EOMONTH(L1367,0)&gt;P1367,"Dikreditkan lewat batas: periksa","Sudah dikreditkan"),IF(S1367&lt;&gt;"Boleh diproses","Titik 1: periksa status vendor",IF(OR(I1367&lt;&gt;"Cocok",J1367&lt;&gt;"Valid"),"Titik 3: faktur bermasalah",IF(K1367="Ya","Titik 2: periksa pembebanan biaya",IF(Q1367&lt;0,"Titik 2: lewat batas kredit",IF(Q1367&lt;=Parameter!$B$6,"Titik 2: segera kreditkan","Siap dikreditkan")))))))</f>
        <v/>
      </c>
    </row>
    <row r="1368" customFormat="false" ht="15" hidden="false" customHeight="false" outlineLevel="0" collapsed="false">
      <c r="A1368" s="27"/>
      <c r="B1368" s="27"/>
      <c r="C1368" s="28"/>
      <c r="D1368" s="28"/>
      <c r="E1368" s="29"/>
      <c r="F1368" s="27"/>
      <c r="G1368" s="30"/>
      <c r="H1368" s="30"/>
      <c r="I1368" s="27"/>
      <c r="J1368" s="27"/>
      <c r="K1368" s="27"/>
      <c r="L1368" s="29"/>
      <c r="M1368" s="27"/>
      <c r="N1368" s="31" t="str">
        <f aca="false">IF(E1368="","",EOMONTH(E1368,0))</f>
        <v/>
      </c>
      <c r="O1368" s="32" t="str">
        <f aca="false">IF(E1368="","",EOMONTH(E1368,0)+Parameter!$B$5)</f>
        <v/>
      </c>
      <c r="P1368" s="32" t="str">
        <f aca="false">IF(E1368="","",EOMONTH(E1368,Parameter!$B$4))</f>
        <v/>
      </c>
      <c r="Q1368" s="33" t="str">
        <f aca="false">IF(OR(E1368="",L1368&lt;&gt;""),"",P1368-Parameter!$B$9)</f>
        <v/>
      </c>
      <c r="R1368" s="34" t="str">
        <f aca="false">IF(OR(G1368="",G1368=0,H1368=""),"",H1368/G1368)</f>
        <v/>
      </c>
      <c r="S1368" s="35" t="str">
        <f aca="false">IF(C1368="","",IFERROR(INDEX('Validasi Vendor'!$J$5:$J$505,MATCH(C1368,'Validasi Vendor'!$C$5:$C$505,0)),"Belum terdaftar"))</f>
        <v/>
      </c>
      <c r="T1368" s="35" t="str">
        <f aca="false">IF(E1368="","",IF(L1368&lt;&gt;"",IF(EOMONTH(L1368,0)&gt;P1368,"Dikreditkan lewat batas: periksa","Sudah dikreditkan"),IF(S1368&lt;&gt;"Boleh diproses","Titik 1: periksa status vendor",IF(OR(I1368&lt;&gt;"Cocok",J1368&lt;&gt;"Valid"),"Titik 3: faktur bermasalah",IF(K1368="Ya","Titik 2: periksa pembebanan biaya",IF(Q1368&lt;0,"Titik 2: lewat batas kredit",IF(Q1368&lt;=Parameter!$B$6,"Titik 2: segera kreditkan","Siap dikreditkan")))))))</f>
        <v/>
      </c>
    </row>
    <row r="1369" customFormat="false" ht="15" hidden="false" customHeight="false" outlineLevel="0" collapsed="false">
      <c r="A1369" s="27"/>
      <c r="B1369" s="27"/>
      <c r="C1369" s="28"/>
      <c r="D1369" s="28"/>
      <c r="E1369" s="29"/>
      <c r="F1369" s="27"/>
      <c r="G1369" s="30"/>
      <c r="H1369" s="30"/>
      <c r="I1369" s="27"/>
      <c r="J1369" s="27"/>
      <c r="K1369" s="27"/>
      <c r="L1369" s="29"/>
      <c r="M1369" s="27"/>
      <c r="N1369" s="31" t="str">
        <f aca="false">IF(E1369="","",EOMONTH(E1369,0))</f>
        <v/>
      </c>
      <c r="O1369" s="32" t="str">
        <f aca="false">IF(E1369="","",EOMONTH(E1369,0)+Parameter!$B$5)</f>
        <v/>
      </c>
      <c r="P1369" s="32" t="str">
        <f aca="false">IF(E1369="","",EOMONTH(E1369,Parameter!$B$4))</f>
        <v/>
      </c>
      <c r="Q1369" s="33" t="str">
        <f aca="false">IF(OR(E1369="",L1369&lt;&gt;""),"",P1369-Parameter!$B$9)</f>
        <v/>
      </c>
      <c r="R1369" s="34" t="str">
        <f aca="false">IF(OR(G1369="",G1369=0,H1369=""),"",H1369/G1369)</f>
        <v/>
      </c>
      <c r="S1369" s="35" t="str">
        <f aca="false">IF(C1369="","",IFERROR(INDEX('Validasi Vendor'!$J$5:$J$505,MATCH(C1369,'Validasi Vendor'!$C$5:$C$505,0)),"Belum terdaftar"))</f>
        <v/>
      </c>
      <c r="T1369" s="35" t="str">
        <f aca="false">IF(E1369="","",IF(L1369&lt;&gt;"",IF(EOMONTH(L1369,0)&gt;P1369,"Dikreditkan lewat batas: periksa","Sudah dikreditkan"),IF(S1369&lt;&gt;"Boleh diproses","Titik 1: periksa status vendor",IF(OR(I1369&lt;&gt;"Cocok",J1369&lt;&gt;"Valid"),"Titik 3: faktur bermasalah",IF(K1369="Ya","Titik 2: periksa pembebanan biaya",IF(Q1369&lt;0,"Titik 2: lewat batas kredit",IF(Q1369&lt;=Parameter!$B$6,"Titik 2: segera kreditkan","Siap dikreditkan")))))))</f>
        <v/>
      </c>
    </row>
    <row r="1370" customFormat="false" ht="15" hidden="false" customHeight="false" outlineLevel="0" collapsed="false">
      <c r="A1370" s="27"/>
      <c r="B1370" s="27"/>
      <c r="C1370" s="28"/>
      <c r="D1370" s="28"/>
      <c r="E1370" s="29"/>
      <c r="F1370" s="27"/>
      <c r="G1370" s="30"/>
      <c r="H1370" s="30"/>
      <c r="I1370" s="27"/>
      <c r="J1370" s="27"/>
      <c r="K1370" s="27"/>
      <c r="L1370" s="29"/>
      <c r="M1370" s="27"/>
      <c r="N1370" s="31" t="str">
        <f aca="false">IF(E1370="","",EOMONTH(E1370,0))</f>
        <v/>
      </c>
      <c r="O1370" s="32" t="str">
        <f aca="false">IF(E1370="","",EOMONTH(E1370,0)+Parameter!$B$5)</f>
        <v/>
      </c>
      <c r="P1370" s="32" t="str">
        <f aca="false">IF(E1370="","",EOMONTH(E1370,Parameter!$B$4))</f>
        <v/>
      </c>
      <c r="Q1370" s="33" t="str">
        <f aca="false">IF(OR(E1370="",L1370&lt;&gt;""),"",P1370-Parameter!$B$9)</f>
        <v/>
      </c>
      <c r="R1370" s="34" t="str">
        <f aca="false">IF(OR(G1370="",G1370=0,H1370=""),"",H1370/G1370)</f>
        <v/>
      </c>
      <c r="S1370" s="35" t="str">
        <f aca="false">IF(C1370="","",IFERROR(INDEX('Validasi Vendor'!$J$5:$J$505,MATCH(C1370,'Validasi Vendor'!$C$5:$C$505,0)),"Belum terdaftar"))</f>
        <v/>
      </c>
      <c r="T1370" s="35" t="str">
        <f aca="false">IF(E1370="","",IF(L1370&lt;&gt;"",IF(EOMONTH(L1370,0)&gt;P1370,"Dikreditkan lewat batas: periksa","Sudah dikreditkan"),IF(S1370&lt;&gt;"Boleh diproses","Titik 1: periksa status vendor",IF(OR(I1370&lt;&gt;"Cocok",J1370&lt;&gt;"Valid"),"Titik 3: faktur bermasalah",IF(K1370="Ya","Titik 2: periksa pembebanan biaya",IF(Q1370&lt;0,"Titik 2: lewat batas kredit",IF(Q1370&lt;=Parameter!$B$6,"Titik 2: segera kreditkan","Siap dikreditkan")))))))</f>
        <v/>
      </c>
    </row>
    <row r="1371" customFormat="false" ht="15" hidden="false" customHeight="false" outlineLevel="0" collapsed="false">
      <c r="A1371" s="27"/>
      <c r="B1371" s="27"/>
      <c r="C1371" s="28"/>
      <c r="D1371" s="28"/>
      <c r="E1371" s="29"/>
      <c r="F1371" s="27"/>
      <c r="G1371" s="30"/>
      <c r="H1371" s="30"/>
      <c r="I1371" s="27"/>
      <c r="J1371" s="27"/>
      <c r="K1371" s="27"/>
      <c r="L1371" s="29"/>
      <c r="M1371" s="27"/>
      <c r="N1371" s="31" t="str">
        <f aca="false">IF(E1371="","",EOMONTH(E1371,0))</f>
        <v/>
      </c>
      <c r="O1371" s="32" t="str">
        <f aca="false">IF(E1371="","",EOMONTH(E1371,0)+Parameter!$B$5)</f>
        <v/>
      </c>
      <c r="P1371" s="32" t="str">
        <f aca="false">IF(E1371="","",EOMONTH(E1371,Parameter!$B$4))</f>
        <v/>
      </c>
      <c r="Q1371" s="33" t="str">
        <f aca="false">IF(OR(E1371="",L1371&lt;&gt;""),"",P1371-Parameter!$B$9)</f>
        <v/>
      </c>
      <c r="R1371" s="34" t="str">
        <f aca="false">IF(OR(G1371="",G1371=0,H1371=""),"",H1371/G1371)</f>
        <v/>
      </c>
      <c r="S1371" s="35" t="str">
        <f aca="false">IF(C1371="","",IFERROR(INDEX('Validasi Vendor'!$J$5:$J$505,MATCH(C1371,'Validasi Vendor'!$C$5:$C$505,0)),"Belum terdaftar"))</f>
        <v/>
      </c>
      <c r="T1371" s="35" t="str">
        <f aca="false">IF(E1371="","",IF(L1371&lt;&gt;"",IF(EOMONTH(L1371,0)&gt;P1371,"Dikreditkan lewat batas: periksa","Sudah dikreditkan"),IF(S1371&lt;&gt;"Boleh diproses","Titik 1: periksa status vendor",IF(OR(I1371&lt;&gt;"Cocok",J1371&lt;&gt;"Valid"),"Titik 3: faktur bermasalah",IF(K1371="Ya","Titik 2: periksa pembebanan biaya",IF(Q1371&lt;0,"Titik 2: lewat batas kredit",IF(Q1371&lt;=Parameter!$B$6,"Titik 2: segera kreditkan","Siap dikreditkan")))))))</f>
        <v/>
      </c>
    </row>
    <row r="1372" customFormat="false" ht="15" hidden="false" customHeight="false" outlineLevel="0" collapsed="false">
      <c r="A1372" s="27"/>
      <c r="B1372" s="27"/>
      <c r="C1372" s="28"/>
      <c r="D1372" s="28"/>
      <c r="E1372" s="29"/>
      <c r="F1372" s="27"/>
      <c r="G1372" s="30"/>
      <c r="H1372" s="30"/>
      <c r="I1372" s="27"/>
      <c r="J1372" s="27"/>
      <c r="K1372" s="27"/>
      <c r="L1372" s="29"/>
      <c r="M1372" s="27"/>
      <c r="N1372" s="31" t="str">
        <f aca="false">IF(E1372="","",EOMONTH(E1372,0))</f>
        <v/>
      </c>
      <c r="O1372" s="32" t="str">
        <f aca="false">IF(E1372="","",EOMONTH(E1372,0)+Parameter!$B$5)</f>
        <v/>
      </c>
      <c r="P1372" s="32" t="str">
        <f aca="false">IF(E1372="","",EOMONTH(E1372,Parameter!$B$4))</f>
        <v/>
      </c>
      <c r="Q1372" s="33" t="str">
        <f aca="false">IF(OR(E1372="",L1372&lt;&gt;""),"",P1372-Parameter!$B$9)</f>
        <v/>
      </c>
      <c r="R1372" s="34" t="str">
        <f aca="false">IF(OR(G1372="",G1372=0,H1372=""),"",H1372/G1372)</f>
        <v/>
      </c>
      <c r="S1372" s="35" t="str">
        <f aca="false">IF(C1372="","",IFERROR(INDEX('Validasi Vendor'!$J$5:$J$505,MATCH(C1372,'Validasi Vendor'!$C$5:$C$505,0)),"Belum terdaftar"))</f>
        <v/>
      </c>
      <c r="T1372" s="35" t="str">
        <f aca="false">IF(E1372="","",IF(L1372&lt;&gt;"",IF(EOMONTH(L1372,0)&gt;P1372,"Dikreditkan lewat batas: periksa","Sudah dikreditkan"),IF(S1372&lt;&gt;"Boleh diproses","Titik 1: periksa status vendor",IF(OR(I1372&lt;&gt;"Cocok",J1372&lt;&gt;"Valid"),"Titik 3: faktur bermasalah",IF(K1372="Ya","Titik 2: periksa pembebanan biaya",IF(Q1372&lt;0,"Titik 2: lewat batas kredit",IF(Q1372&lt;=Parameter!$B$6,"Titik 2: segera kreditkan","Siap dikreditkan")))))))</f>
        <v/>
      </c>
    </row>
    <row r="1373" customFormat="false" ht="15" hidden="false" customHeight="false" outlineLevel="0" collapsed="false">
      <c r="A1373" s="27"/>
      <c r="B1373" s="27"/>
      <c r="C1373" s="28"/>
      <c r="D1373" s="28"/>
      <c r="E1373" s="29"/>
      <c r="F1373" s="27"/>
      <c r="G1373" s="30"/>
      <c r="H1373" s="30"/>
      <c r="I1373" s="27"/>
      <c r="J1373" s="27"/>
      <c r="K1373" s="27"/>
      <c r="L1373" s="29"/>
      <c r="M1373" s="27"/>
      <c r="N1373" s="31" t="str">
        <f aca="false">IF(E1373="","",EOMONTH(E1373,0))</f>
        <v/>
      </c>
      <c r="O1373" s="32" t="str">
        <f aca="false">IF(E1373="","",EOMONTH(E1373,0)+Parameter!$B$5)</f>
        <v/>
      </c>
      <c r="P1373" s="32" t="str">
        <f aca="false">IF(E1373="","",EOMONTH(E1373,Parameter!$B$4))</f>
        <v/>
      </c>
      <c r="Q1373" s="33" t="str">
        <f aca="false">IF(OR(E1373="",L1373&lt;&gt;""),"",P1373-Parameter!$B$9)</f>
        <v/>
      </c>
      <c r="R1373" s="34" t="str">
        <f aca="false">IF(OR(G1373="",G1373=0,H1373=""),"",H1373/G1373)</f>
        <v/>
      </c>
      <c r="S1373" s="35" t="str">
        <f aca="false">IF(C1373="","",IFERROR(INDEX('Validasi Vendor'!$J$5:$J$505,MATCH(C1373,'Validasi Vendor'!$C$5:$C$505,0)),"Belum terdaftar"))</f>
        <v/>
      </c>
      <c r="T1373" s="35" t="str">
        <f aca="false">IF(E1373="","",IF(L1373&lt;&gt;"",IF(EOMONTH(L1373,0)&gt;P1373,"Dikreditkan lewat batas: periksa","Sudah dikreditkan"),IF(S1373&lt;&gt;"Boleh diproses","Titik 1: periksa status vendor",IF(OR(I1373&lt;&gt;"Cocok",J1373&lt;&gt;"Valid"),"Titik 3: faktur bermasalah",IF(K1373="Ya","Titik 2: periksa pembebanan biaya",IF(Q1373&lt;0,"Titik 2: lewat batas kredit",IF(Q1373&lt;=Parameter!$B$6,"Titik 2: segera kreditkan","Siap dikreditkan")))))))</f>
        <v/>
      </c>
    </row>
    <row r="1374" customFormat="false" ht="15" hidden="false" customHeight="false" outlineLevel="0" collapsed="false">
      <c r="A1374" s="27"/>
      <c r="B1374" s="27"/>
      <c r="C1374" s="28"/>
      <c r="D1374" s="28"/>
      <c r="E1374" s="29"/>
      <c r="F1374" s="27"/>
      <c r="G1374" s="30"/>
      <c r="H1374" s="30"/>
      <c r="I1374" s="27"/>
      <c r="J1374" s="27"/>
      <c r="K1374" s="27"/>
      <c r="L1374" s="29"/>
      <c r="M1374" s="27"/>
      <c r="N1374" s="31" t="str">
        <f aca="false">IF(E1374="","",EOMONTH(E1374,0))</f>
        <v/>
      </c>
      <c r="O1374" s="32" t="str">
        <f aca="false">IF(E1374="","",EOMONTH(E1374,0)+Parameter!$B$5)</f>
        <v/>
      </c>
      <c r="P1374" s="32" t="str">
        <f aca="false">IF(E1374="","",EOMONTH(E1374,Parameter!$B$4))</f>
        <v/>
      </c>
      <c r="Q1374" s="33" t="str">
        <f aca="false">IF(OR(E1374="",L1374&lt;&gt;""),"",P1374-Parameter!$B$9)</f>
        <v/>
      </c>
      <c r="R1374" s="34" t="str">
        <f aca="false">IF(OR(G1374="",G1374=0,H1374=""),"",H1374/G1374)</f>
        <v/>
      </c>
      <c r="S1374" s="35" t="str">
        <f aca="false">IF(C1374="","",IFERROR(INDEX('Validasi Vendor'!$J$5:$J$505,MATCH(C1374,'Validasi Vendor'!$C$5:$C$505,0)),"Belum terdaftar"))</f>
        <v/>
      </c>
      <c r="T1374" s="35" t="str">
        <f aca="false">IF(E1374="","",IF(L1374&lt;&gt;"",IF(EOMONTH(L1374,0)&gt;P1374,"Dikreditkan lewat batas: periksa","Sudah dikreditkan"),IF(S1374&lt;&gt;"Boleh diproses","Titik 1: periksa status vendor",IF(OR(I1374&lt;&gt;"Cocok",J1374&lt;&gt;"Valid"),"Titik 3: faktur bermasalah",IF(K1374="Ya","Titik 2: periksa pembebanan biaya",IF(Q1374&lt;0,"Titik 2: lewat batas kredit",IF(Q1374&lt;=Parameter!$B$6,"Titik 2: segera kreditkan","Siap dikreditkan")))))))</f>
        <v/>
      </c>
    </row>
    <row r="1375" customFormat="false" ht="15" hidden="false" customHeight="false" outlineLevel="0" collapsed="false">
      <c r="A1375" s="27"/>
      <c r="B1375" s="27"/>
      <c r="C1375" s="28"/>
      <c r="D1375" s="28"/>
      <c r="E1375" s="29"/>
      <c r="F1375" s="27"/>
      <c r="G1375" s="30"/>
      <c r="H1375" s="30"/>
      <c r="I1375" s="27"/>
      <c r="J1375" s="27"/>
      <c r="K1375" s="27"/>
      <c r="L1375" s="29"/>
      <c r="M1375" s="27"/>
      <c r="N1375" s="31" t="str">
        <f aca="false">IF(E1375="","",EOMONTH(E1375,0))</f>
        <v/>
      </c>
      <c r="O1375" s="32" t="str">
        <f aca="false">IF(E1375="","",EOMONTH(E1375,0)+Parameter!$B$5)</f>
        <v/>
      </c>
      <c r="P1375" s="32" t="str">
        <f aca="false">IF(E1375="","",EOMONTH(E1375,Parameter!$B$4))</f>
        <v/>
      </c>
      <c r="Q1375" s="33" t="str">
        <f aca="false">IF(OR(E1375="",L1375&lt;&gt;""),"",P1375-Parameter!$B$9)</f>
        <v/>
      </c>
      <c r="R1375" s="34" t="str">
        <f aca="false">IF(OR(G1375="",G1375=0,H1375=""),"",H1375/G1375)</f>
        <v/>
      </c>
      <c r="S1375" s="35" t="str">
        <f aca="false">IF(C1375="","",IFERROR(INDEX('Validasi Vendor'!$J$5:$J$505,MATCH(C1375,'Validasi Vendor'!$C$5:$C$505,0)),"Belum terdaftar"))</f>
        <v/>
      </c>
      <c r="T1375" s="35" t="str">
        <f aca="false">IF(E1375="","",IF(L1375&lt;&gt;"",IF(EOMONTH(L1375,0)&gt;P1375,"Dikreditkan lewat batas: periksa","Sudah dikreditkan"),IF(S1375&lt;&gt;"Boleh diproses","Titik 1: periksa status vendor",IF(OR(I1375&lt;&gt;"Cocok",J1375&lt;&gt;"Valid"),"Titik 3: faktur bermasalah",IF(K1375="Ya","Titik 2: periksa pembebanan biaya",IF(Q1375&lt;0,"Titik 2: lewat batas kredit",IF(Q1375&lt;=Parameter!$B$6,"Titik 2: segera kreditkan","Siap dikreditkan")))))))</f>
        <v/>
      </c>
    </row>
    <row r="1376" customFormat="false" ht="15" hidden="false" customHeight="false" outlineLevel="0" collapsed="false">
      <c r="A1376" s="27"/>
      <c r="B1376" s="27"/>
      <c r="C1376" s="28"/>
      <c r="D1376" s="28"/>
      <c r="E1376" s="29"/>
      <c r="F1376" s="27"/>
      <c r="G1376" s="30"/>
      <c r="H1376" s="30"/>
      <c r="I1376" s="27"/>
      <c r="J1376" s="27"/>
      <c r="K1376" s="27"/>
      <c r="L1376" s="29"/>
      <c r="M1376" s="27"/>
      <c r="N1376" s="31" t="str">
        <f aca="false">IF(E1376="","",EOMONTH(E1376,0))</f>
        <v/>
      </c>
      <c r="O1376" s="32" t="str">
        <f aca="false">IF(E1376="","",EOMONTH(E1376,0)+Parameter!$B$5)</f>
        <v/>
      </c>
      <c r="P1376" s="32" t="str">
        <f aca="false">IF(E1376="","",EOMONTH(E1376,Parameter!$B$4))</f>
        <v/>
      </c>
      <c r="Q1376" s="33" t="str">
        <f aca="false">IF(OR(E1376="",L1376&lt;&gt;""),"",P1376-Parameter!$B$9)</f>
        <v/>
      </c>
      <c r="R1376" s="34" t="str">
        <f aca="false">IF(OR(G1376="",G1376=0,H1376=""),"",H1376/G1376)</f>
        <v/>
      </c>
      <c r="S1376" s="35" t="str">
        <f aca="false">IF(C1376="","",IFERROR(INDEX('Validasi Vendor'!$J$5:$J$505,MATCH(C1376,'Validasi Vendor'!$C$5:$C$505,0)),"Belum terdaftar"))</f>
        <v/>
      </c>
      <c r="T1376" s="35" t="str">
        <f aca="false">IF(E1376="","",IF(L1376&lt;&gt;"",IF(EOMONTH(L1376,0)&gt;P1376,"Dikreditkan lewat batas: periksa","Sudah dikreditkan"),IF(S1376&lt;&gt;"Boleh diproses","Titik 1: periksa status vendor",IF(OR(I1376&lt;&gt;"Cocok",J1376&lt;&gt;"Valid"),"Titik 3: faktur bermasalah",IF(K1376="Ya","Titik 2: periksa pembebanan biaya",IF(Q1376&lt;0,"Titik 2: lewat batas kredit",IF(Q1376&lt;=Parameter!$B$6,"Titik 2: segera kreditkan","Siap dikreditkan")))))))</f>
        <v/>
      </c>
    </row>
    <row r="1377" customFormat="false" ht="15" hidden="false" customHeight="false" outlineLevel="0" collapsed="false">
      <c r="A1377" s="27"/>
      <c r="B1377" s="27"/>
      <c r="C1377" s="28"/>
      <c r="D1377" s="28"/>
      <c r="E1377" s="29"/>
      <c r="F1377" s="27"/>
      <c r="G1377" s="30"/>
      <c r="H1377" s="30"/>
      <c r="I1377" s="27"/>
      <c r="J1377" s="27"/>
      <c r="K1377" s="27"/>
      <c r="L1377" s="29"/>
      <c r="M1377" s="27"/>
      <c r="N1377" s="31" t="str">
        <f aca="false">IF(E1377="","",EOMONTH(E1377,0))</f>
        <v/>
      </c>
      <c r="O1377" s="32" t="str">
        <f aca="false">IF(E1377="","",EOMONTH(E1377,0)+Parameter!$B$5)</f>
        <v/>
      </c>
      <c r="P1377" s="32" t="str">
        <f aca="false">IF(E1377="","",EOMONTH(E1377,Parameter!$B$4))</f>
        <v/>
      </c>
      <c r="Q1377" s="33" t="str">
        <f aca="false">IF(OR(E1377="",L1377&lt;&gt;""),"",P1377-Parameter!$B$9)</f>
        <v/>
      </c>
      <c r="R1377" s="34" t="str">
        <f aca="false">IF(OR(G1377="",G1377=0,H1377=""),"",H1377/G1377)</f>
        <v/>
      </c>
      <c r="S1377" s="35" t="str">
        <f aca="false">IF(C1377="","",IFERROR(INDEX('Validasi Vendor'!$J$5:$J$505,MATCH(C1377,'Validasi Vendor'!$C$5:$C$505,0)),"Belum terdaftar"))</f>
        <v/>
      </c>
      <c r="T1377" s="35" t="str">
        <f aca="false">IF(E1377="","",IF(L1377&lt;&gt;"",IF(EOMONTH(L1377,0)&gt;P1377,"Dikreditkan lewat batas: periksa","Sudah dikreditkan"),IF(S1377&lt;&gt;"Boleh diproses","Titik 1: periksa status vendor",IF(OR(I1377&lt;&gt;"Cocok",J1377&lt;&gt;"Valid"),"Titik 3: faktur bermasalah",IF(K1377="Ya","Titik 2: periksa pembebanan biaya",IF(Q1377&lt;0,"Titik 2: lewat batas kredit",IF(Q1377&lt;=Parameter!$B$6,"Titik 2: segera kreditkan","Siap dikreditkan")))))))</f>
        <v/>
      </c>
    </row>
    <row r="1378" customFormat="false" ht="15" hidden="false" customHeight="false" outlineLevel="0" collapsed="false">
      <c r="A1378" s="27"/>
      <c r="B1378" s="27"/>
      <c r="C1378" s="28"/>
      <c r="D1378" s="28"/>
      <c r="E1378" s="29"/>
      <c r="F1378" s="27"/>
      <c r="G1378" s="30"/>
      <c r="H1378" s="30"/>
      <c r="I1378" s="27"/>
      <c r="J1378" s="27"/>
      <c r="K1378" s="27"/>
      <c r="L1378" s="29"/>
      <c r="M1378" s="27"/>
      <c r="N1378" s="31" t="str">
        <f aca="false">IF(E1378="","",EOMONTH(E1378,0))</f>
        <v/>
      </c>
      <c r="O1378" s="32" t="str">
        <f aca="false">IF(E1378="","",EOMONTH(E1378,0)+Parameter!$B$5)</f>
        <v/>
      </c>
      <c r="P1378" s="32" t="str">
        <f aca="false">IF(E1378="","",EOMONTH(E1378,Parameter!$B$4))</f>
        <v/>
      </c>
      <c r="Q1378" s="33" t="str">
        <f aca="false">IF(OR(E1378="",L1378&lt;&gt;""),"",P1378-Parameter!$B$9)</f>
        <v/>
      </c>
      <c r="R1378" s="34" t="str">
        <f aca="false">IF(OR(G1378="",G1378=0,H1378=""),"",H1378/G1378)</f>
        <v/>
      </c>
      <c r="S1378" s="35" t="str">
        <f aca="false">IF(C1378="","",IFERROR(INDEX('Validasi Vendor'!$J$5:$J$505,MATCH(C1378,'Validasi Vendor'!$C$5:$C$505,0)),"Belum terdaftar"))</f>
        <v/>
      </c>
      <c r="T1378" s="35" t="str">
        <f aca="false">IF(E1378="","",IF(L1378&lt;&gt;"",IF(EOMONTH(L1378,0)&gt;P1378,"Dikreditkan lewat batas: periksa","Sudah dikreditkan"),IF(S1378&lt;&gt;"Boleh diproses","Titik 1: periksa status vendor",IF(OR(I1378&lt;&gt;"Cocok",J1378&lt;&gt;"Valid"),"Titik 3: faktur bermasalah",IF(K1378="Ya","Titik 2: periksa pembebanan biaya",IF(Q1378&lt;0,"Titik 2: lewat batas kredit",IF(Q1378&lt;=Parameter!$B$6,"Titik 2: segera kreditkan","Siap dikreditkan")))))))</f>
        <v/>
      </c>
    </row>
    <row r="1379" customFormat="false" ht="15" hidden="false" customHeight="false" outlineLevel="0" collapsed="false">
      <c r="A1379" s="27"/>
      <c r="B1379" s="27"/>
      <c r="C1379" s="28"/>
      <c r="D1379" s="28"/>
      <c r="E1379" s="29"/>
      <c r="F1379" s="27"/>
      <c r="G1379" s="30"/>
      <c r="H1379" s="30"/>
      <c r="I1379" s="27"/>
      <c r="J1379" s="27"/>
      <c r="K1379" s="27"/>
      <c r="L1379" s="29"/>
      <c r="M1379" s="27"/>
      <c r="N1379" s="31" t="str">
        <f aca="false">IF(E1379="","",EOMONTH(E1379,0))</f>
        <v/>
      </c>
      <c r="O1379" s="32" t="str">
        <f aca="false">IF(E1379="","",EOMONTH(E1379,0)+Parameter!$B$5)</f>
        <v/>
      </c>
      <c r="P1379" s="32" t="str">
        <f aca="false">IF(E1379="","",EOMONTH(E1379,Parameter!$B$4))</f>
        <v/>
      </c>
      <c r="Q1379" s="33" t="str">
        <f aca="false">IF(OR(E1379="",L1379&lt;&gt;""),"",P1379-Parameter!$B$9)</f>
        <v/>
      </c>
      <c r="R1379" s="34" t="str">
        <f aca="false">IF(OR(G1379="",G1379=0,H1379=""),"",H1379/G1379)</f>
        <v/>
      </c>
      <c r="S1379" s="35" t="str">
        <f aca="false">IF(C1379="","",IFERROR(INDEX('Validasi Vendor'!$J$5:$J$505,MATCH(C1379,'Validasi Vendor'!$C$5:$C$505,0)),"Belum terdaftar"))</f>
        <v/>
      </c>
      <c r="T1379" s="35" t="str">
        <f aca="false">IF(E1379="","",IF(L1379&lt;&gt;"",IF(EOMONTH(L1379,0)&gt;P1379,"Dikreditkan lewat batas: periksa","Sudah dikreditkan"),IF(S1379&lt;&gt;"Boleh diproses","Titik 1: periksa status vendor",IF(OR(I1379&lt;&gt;"Cocok",J1379&lt;&gt;"Valid"),"Titik 3: faktur bermasalah",IF(K1379="Ya","Titik 2: periksa pembebanan biaya",IF(Q1379&lt;0,"Titik 2: lewat batas kredit",IF(Q1379&lt;=Parameter!$B$6,"Titik 2: segera kreditkan","Siap dikreditkan")))))))</f>
        <v/>
      </c>
    </row>
    <row r="1380" customFormat="false" ht="15" hidden="false" customHeight="false" outlineLevel="0" collapsed="false">
      <c r="A1380" s="27"/>
      <c r="B1380" s="27"/>
      <c r="C1380" s="28"/>
      <c r="D1380" s="28"/>
      <c r="E1380" s="29"/>
      <c r="F1380" s="27"/>
      <c r="G1380" s="30"/>
      <c r="H1380" s="30"/>
      <c r="I1380" s="27"/>
      <c r="J1380" s="27"/>
      <c r="K1380" s="27"/>
      <c r="L1380" s="29"/>
      <c r="M1380" s="27"/>
      <c r="N1380" s="31" t="str">
        <f aca="false">IF(E1380="","",EOMONTH(E1380,0))</f>
        <v/>
      </c>
      <c r="O1380" s="32" t="str">
        <f aca="false">IF(E1380="","",EOMONTH(E1380,0)+Parameter!$B$5)</f>
        <v/>
      </c>
      <c r="P1380" s="32" t="str">
        <f aca="false">IF(E1380="","",EOMONTH(E1380,Parameter!$B$4))</f>
        <v/>
      </c>
      <c r="Q1380" s="33" t="str">
        <f aca="false">IF(OR(E1380="",L1380&lt;&gt;""),"",P1380-Parameter!$B$9)</f>
        <v/>
      </c>
      <c r="R1380" s="34" t="str">
        <f aca="false">IF(OR(G1380="",G1380=0,H1380=""),"",H1380/G1380)</f>
        <v/>
      </c>
      <c r="S1380" s="35" t="str">
        <f aca="false">IF(C1380="","",IFERROR(INDEX('Validasi Vendor'!$J$5:$J$505,MATCH(C1380,'Validasi Vendor'!$C$5:$C$505,0)),"Belum terdaftar"))</f>
        <v/>
      </c>
      <c r="T1380" s="35" t="str">
        <f aca="false">IF(E1380="","",IF(L1380&lt;&gt;"",IF(EOMONTH(L1380,0)&gt;P1380,"Dikreditkan lewat batas: periksa","Sudah dikreditkan"),IF(S1380&lt;&gt;"Boleh diproses","Titik 1: periksa status vendor",IF(OR(I1380&lt;&gt;"Cocok",J1380&lt;&gt;"Valid"),"Titik 3: faktur bermasalah",IF(K1380="Ya","Titik 2: periksa pembebanan biaya",IF(Q1380&lt;0,"Titik 2: lewat batas kredit",IF(Q1380&lt;=Parameter!$B$6,"Titik 2: segera kreditkan","Siap dikreditkan")))))))</f>
        <v/>
      </c>
    </row>
    <row r="1381" customFormat="false" ht="15" hidden="false" customHeight="false" outlineLevel="0" collapsed="false">
      <c r="A1381" s="27"/>
      <c r="B1381" s="27"/>
      <c r="C1381" s="28"/>
      <c r="D1381" s="28"/>
      <c r="E1381" s="29"/>
      <c r="F1381" s="27"/>
      <c r="G1381" s="30"/>
      <c r="H1381" s="30"/>
      <c r="I1381" s="27"/>
      <c r="J1381" s="27"/>
      <c r="K1381" s="27"/>
      <c r="L1381" s="29"/>
      <c r="M1381" s="27"/>
      <c r="N1381" s="31" t="str">
        <f aca="false">IF(E1381="","",EOMONTH(E1381,0))</f>
        <v/>
      </c>
      <c r="O1381" s="32" t="str">
        <f aca="false">IF(E1381="","",EOMONTH(E1381,0)+Parameter!$B$5)</f>
        <v/>
      </c>
      <c r="P1381" s="32" t="str">
        <f aca="false">IF(E1381="","",EOMONTH(E1381,Parameter!$B$4))</f>
        <v/>
      </c>
      <c r="Q1381" s="33" t="str">
        <f aca="false">IF(OR(E1381="",L1381&lt;&gt;""),"",P1381-Parameter!$B$9)</f>
        <v/>
      </c>
      <c r="R1381" s="34" t="str">
        <f aca="false">IF(OR(G1381="",G1381=0,H1381=""),"",H1381/G1381)</f>
        <v/>
      </c>
      <c r="S1381" s="35" t="str">
        <f aca="false">IF(C1381="","",IFERROR(INDEX('Validasi Vendor'!$J$5:$J$505,MATCH(C1381,'Validasi Vendor'!$C$5:$C$505,0)),"Belum terdaftar"))</f>
        <v/>
      </c>
      <c r="T1381" s="35" t="str">
        <f aca="false">IF(E1381="","",IF(L1381&lt;&gt;"",IF(EOMONTH(L1381,0)&gt;P1381,"Dikreditkan lewat batas: periksa","Sudah dikreditkan"),IF(S1381&lt;&gt;"Boleh diproses","Titik 1: periksa status vendor",IF(OR(I1381&lt;&gt;"Cocok",J1381&lt;&gt;"Valid"),"Titik 3: faktur bermasalah",IF(K1381="Ya","Titik 2: periksa pembebanan biaya",IF(Q1381&lt;0,"Titik 2: lewat batas kredit",IF(Q1381&lt;=Parameter!$B$6,"Titik 2: segera kreditkan","Siap dikreditkan")))))))</f>
        <v/>
      </c>
    </row>
    <row r="1382" customFormat="false" ht="15" hidden="false" customHeight="false" outlineLevel="0" collapsed="false">
      <c r="A1382" s="27"/>
      <c r="B1382" s="27"/>
      <c r="C1382" s="28"/>
      <c r="D1382" s="28"/>
      <c r="E1382" s="29"/>
      <c r="F1382" s="27"/>
      <c r="G1382" s="30"/>
      <c r="H1382" s="30"/>
      <c r="I1382" s="27"/>
      <c r="J1382" s="27"/>
      <c r="K1382" s="27"/>
      <c r="L1382" s="29"/>
      <c r="M1382" s="27"/>
      <c r="N1382" s="31" t="str">
        <f aca="false">IF(E1382="","",EOMONTH(E1382,0))</f>
        <v/>
      </c>
      <c r="O1382" s="32" t="str">
        <f aca="false">IF(E1382="","",EOMONTH(E1382,0)+Parameter!$B$5)</f>
        <v/>
      </c>
      <c r="P1382" s="32" t="str">
        <f aca="false">IF(E1382="","",EOMONTH(E1382,Parameter!$B$4))</f>
        <v/>
      </c>
      <c r="Q1382" s="33" t="str">
        <f aca="false">IF(OR(E1382="",L1382&lt;&gt;""),"",P1382-Parameter!$B$9)</f>
        <v/>
      </c>
      <c r="R1382" s="34" t="str">
        <f aca="false">IF(OR(G1382="",G1382=0,H1382=""),"",H1382/G1382)</f>
        <v/>
      </c>
      <c r="S1382" s="35" t="str">
        <f aca="false">IF(C1382="","",IFERROR(INDEX('Validasi Vendor'!$J$5:$J$505,MATCH(C1382,'Validasi Vendor'!$C$5:$C$505,0)),"Belum terdaftar"))</f>
        <v/>
      </c>
      <c r="T1382" s="35" t="str">
        <f aca="false">IF(E1382="","",IF(L1382&lt;&gt;"",IF(EOMONTH(L1382,0)&gt;P1382,"Dikreditkan lewat batas: periksa","Sudah dikreditkan"),IF(S1382&lt;&gt;"Boleh diproses","Titik 1: periksa status vendor",IF(OR(I1382&lt;&gt;"Cocok",J1382&lt;&gt;"Valid"),"Titik 3: faktur bermasalah",IF(K1382="Ya","Titik 2: periksa pembebanan biaya",IF(Q1382&lt;0,"Titik 2: lewat batas kredit",IF(Q1382&lt;=Parameter!$B$6,"Titik 2: segera kreditkan","Siap dikreditkan")))))))</f>
        <v/>
      </c>
    </row>
    <row r="1383" customFormat="false" ht="15" hidden="false" customHeight="false" outlineLevel="0" collapsed="false">
      <c r="A1383" s="27"/>
      <c r="B1383" s="27"/>
      <c r="C1383" s="28"/>
      <c r="D1383" s="28"/>
      <c r="E1383" s="29"/>
      <c r="F1383" s="27"/>
      <c r="G1383" s="30"/>
      <c r="H1383" s="30"/>
      <c r="I1383" s="27"/>
      <c r="J1383" s="27"/>
      <c r="K1383" s="27"/>
      <c r="L1383" s="29"/>
      <c r="M1383" s="27"/>
      <c r="N1383" s="31" t="str">
        <f aca="false">IF(E1383="","",EOMONTH(E1383,0))</f>
        <v/>
      </c>
      <c r="O1383" s="32" t="str">
        <f aca="false">IF(E1383="","",EOMONTH(E1383,0)+Parameter!$B$5)</f>
        <v/>
      </c>
      <c r="P1383" s="32" t="str">
        <f aca="false">IF(E1383="","",EOMONTH(E1383,Parameter!$B$4))</f>
        <v/>
      </c>
      <c r="Q1383" s="33" t="str">
        <f aca="false">IF(OR(E1383="",L1383&lt;&gt;""),"",P1383-Parameter!$B$9)</f>
        <v/>
      </c>
      <c r="R1383" s="34" t="str">
        <f aca="false">IF(OR(G1383="",G1383=0,H1383=""),"",H1383/G1383)</f>
        <v/>
      </c>
      <c r="S1383" s="35" t="str">
        <f aca="false">IF(C1383="","",IFERROR(INDEX('Validasi Vendor'!$J$5:$J$505,MATCH(C1383,'Validasi Vendor'!$C$5:$C$505,0)),"Belum terdaftar"))</f>
        <v/>
      </c>
      <c r="T1383" s="35" t="str">
        <f aca="false">IF(E1383="","",IF(L1383&lt;&gt;"",IF(EOMONTH(L1383,0)&gt;P1383,"Dikreditkan lewat batas: periksa","Sudah dikreditkan"),IF(S1383&lt;&gt;"Boleh diproses","Titik 1: periksa status vendor",IF(OR(I1383&lt;&gt;"Cocok",J1383&lt;&gt;"Valid"),"Titik 3: faktur bermasalah",IF(K1383="Ya","Titik 2: periksa pembebanan biaya",IF(Q1383&lt;0,"Titik 2: lewat batas kredit",IF(Q1383&lt;=Parameter!$B$6,"Titik 2: segera kreditkan","Siap dikreditkan")))))))</f>
        <v/>
      </c>
    </row>
    <row r="1384" customFormat="false" ht="15" hidden="false" customHeight="false" outlineLevel="0" collapsed="false">
      <c r="A1384" s="27"/>
      <c r="B1384" s="27"/>
      <c r="C1384" s="28"/>
      <c r="D1384" s="28"/>
      <c r="E1384" s="29"/>
      <c r="F1384" s="27"/>
      <c r="G1384" s="30"/>
      <c r="H1384" s="30"/>
      <c r="I1384" s="27"/>
      <c r="J1384" s="27"/>
      <c r="K1384" s="27"/>
      <c r="L1384" s="29"/>
      <c r="M1384" s="27"/>
      <c r="N1384" s="31" t="str">
        <f aca="false">IF(E1384="","",EOMONTH(E1384,0))</f>
        <v/>
      </c>
      <c r="O1384" s="32" t="str">
        <f aca="false">IF(E1384="","",EOMONTH(E1384,0)+Parameter!$B$5)</f>
        <v/>
      </c>
      <c r="P1384" s="32" t="str">
        <f aca="false">IF(E1384="","",EOMONTH(E1384,Parameter!$B$4))</f>
        <v/>
      </c>
      <c r="Q1384" s="33" t="str">
        <f aca="false">IF(OR(E1384="",L1384&lt;&gt;""),"",P1384-Parameter!$B$9)</f>
        <v/>
      </c>
      <c r="R1384" s="34" t="str">
        <f aca="false">IF(OR(G1384="",G1384=0,H1384=""),"",H1384/G1384)</f>
        <v/>
      </c>
      <c r="S1384" s="35" t="str">
        <f aca="false">IF(C1384="","",IFERROR(INDEX('Validasi Vendor'!$J$5:$J$505,MATCH(C1384,'Validasi Vendor'!$C$5:$C$505,0)),"Belum terdaftar"))</f>
        <v/>
      </c>
      <c r="T1384" s="35" t="str">
        <f aca="false">IF(E1384="","",IF(L1384&lt;&gt;"",IF(EOMONTH(L1384,0)&gt;P1384,"Dikreditkan lewat batas: periksa","Sudah dikreditkan"),IF(S1384&lt;&gt;"Boleh diproses","Titik 1: periksa status vendor",IF(OR(I1384&lt;&gt;"Cocok",J1384&lt;&gt;"Valid"),"Titik 3: faktur bermasalah",IF(K1384="Ya","Titik 2: periksa pembebanan biaya",IF(Q1384&lt;0,"Titik 2: lewat batas kredit",IF(Q1384&lt;=Parameter!$B$6,"Titik 2: segera kreditkan","Siap dikreditkan")))))))</f>
        <v/>
      </c>
    </row>
    <row r="1385" customFormat="false" ht="15" hidden="false" customHeight="false" outlineLevel="0" collapsed="false">
      <c r="A1385" s="27"/>
      <c r="B1385" s="27"/>
      <c r="C1385" s="28"/>
      <c r="D1385" s="28"/>
      <c r="E1385" s="29"/>
      <c r="F1385" s="27"/>
      <c r="G1385" s="30"/>
      <c r="H1385" s="30"/>
      <c r="I1385" s="27"/>
      <c r="J1385" s="27"/>
      <c r="K1385" s="27"/>
      <c r="L1385" s="29"/>
      <c r="M1385" s="27"/>
      <c r="N1385" s="31" t="str">
        <f aca="false">IF(E1385="","",EOMONTH(E1385,0))</f>
        <v/>
      </c>
      <c r="O1385" s="32" t="str">
        <f aca="false">IF(E1385="","",EOMONTH(E1385,0)+Parameter!$B$5)</f>
        <v/>
      </c>
      <c r="P1385" s="32" t="str">
        <f aca="false">IF(E1385="","",EOMONTH(E1385,Parameter!$B$4))</f>
        <v/>
      </c>
      <c r="Q1385" s="33" t="str">
        <f aca="false">IF(OR(E1385="",L1385&lt;&gt;""),"",P1385-Parameter!$B$9)</f>
        <v/>
      </c>
      <c r="R1385" s="34" t="str">
        <f aca="false">IF(OR(G1385="",G1385=0,H1385=""),"",H1385/G1385)</f>
        <v/>
      </c>
      <c r="S1385" s="35" t="str">
        <f aca="false">IF(C1385="","",IFERROR(INDEX('Validasi Vendor'!$J$5:$J$505,MATCH(C1385,'Validasi Vendor'!$C$5:$C$505,0)),"Belum terdaftar"))</f>
        <v/>
      </c>
      <c r="T1385" s="35" t="str">
        <f aca="false">IF(E1385="","",IF(L1385&lt;&gt;"",IF(EOMONTH(L1385,0)&gt;P1385,"Dikreditkan lewat batas: periksa","Sudah dikreditkan"),IF(S1385&lt;&gt;"Boleh diproses","Titik 1: periksa status vendor",IF(OR(I1385&lt;&gt;"Cocok",J1385&lt;&gt;"Valid"),"Titik 3: faktur bermasalah",IF(K1385="Ya","Titik 2: periksa pembebanan biaya",IF(Q1385&lt;0,"Titik 2: lewat batas kredit",IF(Q1385&lt;=Parameter!$B$6,"Titik 2: segera kreditkan","Siap dikreditkan")))))))</f>
        <v/>
      </c>
    </row>
    <row r="1386" customFormat="false" ht="15" hidden="false" customHeight="false" outlineLevel="0" collapsed="false">
      <c r="A1386" s="27"/>
      <c r="B1386" s="27"/>
      <c r="C1386" s="28"/>
      <c r="D1386" s="28"/>
      <c r="E1386" s="29"/>
      <c r="F1386" s="27"/>
      <c r="G1386" s="30"/>
      <c r="H1386" s="30"/>
      <c r="I1386" s="27"/>
      <c r="J1386" s="27"/>
      <c r="K1386" s="27"/>
      <c r="L1386" s="29"/>
      <c r="M1386" s="27"/>
      <c r="N1386" s="31" t="str">
        <f aca="false">IF(E1386="","",EOMONTH(E1386,0))</f>
        <v/>
      </c>
      <c r="O1386" s="32" t="str">
        <f aca="false">IF(E1386="","",EOMONTH(E1386,0)+Parameter!$B$5)</f>
        <v/>
      </c>
      <c r="P1386" s="32" t="str">
        <f aca="false">IF(E1386="","",EOMONTH(E1386,Parameter!$B$4))</f>
        <v/>
      </c>
      <c r="Q1386" s="33" t="str">
        <f aca="false">IF(OR(E1386="",L1386&lt;&gt;""),"",P1386-Parameter!$B$9)</f>
        <v/>
      </c>
      <c r="R1386" s="34" t="str">
        <f aca="false">IF(OR(G1386="",G1386=0,H1386=""),"",H1386/G1386)</f>
        <v/>
      </c>
      <c r="S1386" s="35" t="str">
        <f aca="false">IF(C1386="","",IFERROR(INDEX('Validasi Vendor'!$J$5:$J$505,MATCH(C1386,'Validasi Vendor'!$C$5:$C$505,0)),"Belum terdaftar"))</f>
        <v/>
      </c>
      <c r="T1386" s="35" t="str">
        <f aca="false">IF(E1386="","",IF(L1386&lt;&gt;"",IF(EOMONTH(L1386,0)&gt;P1386,"Dikreditkan lewat batas: periksa","Sudah dikreditkan"),IF(S1386&lt;&gt;"Boleh diproses","Titik 1: periksa status vendor",IF(OR(I1386&lt;&gt;"Cocok",J1386&lt;&gt;"Valid"),"Titik 3: faktur bermasalah",IF(K1386="Ya","Titik 2: periksa pembebanan biaya",IF(Q1386&lt;0,"Titik 2: lewat batas kredit",IF(Q1386&lt;=Parameter!$B$6,"Titik 2: segera kreditkan","Siap dikreditkan")))))))</f>
        <v/>
      </c>
    </row>
    <row r="1387" customFormat="false" ht="15" hidden="false" customHeight="false" outlineLevel="0" collapsed="false">
      <c r="A1387" s="27"/>
      <c r="B1387" s="27"/>
      <c r="C1387" s="28"/>
      <c r="D1387" s="28"/>
      <c r="E1387" s="29"/>
      <c r="F1387" s="27"/>
      <c r="G1387" s="30"/>
      <c r="H1387" s="30"/>
      <c r="I1387" s="27"/>
      <c r="J1387" s="27"/>
      <c r="K1387" s="27"/>
      <c r="L1387" s="29"/>
      <c r="M1387" s="27"/>
      <c r="N1387" s="31" t="str">
        <f aca="false">IF(E1387="","",EOMONTH(E1387,0))</f>
        <v/>
      </c>
      <c r="O1387" s="32" t="str">
        <f aca="false">IF(E1387="","",EOMONTH(E1387,0)+Parameter!$B$5)</f>
        <v/>
      </c>
      <c r="P1387" s="32" t="str">
        <f aca="false">IF(E1387="","",EOMONTH(E1387,Parameter!$B$4))</f>
        <v/>
      </c>
      <c r="Q1387" s="33" t="str">
        <f aca="false">IF(OR(E1387="",L1387&lt;&gt;""),"",P1387-Parameter!$B$9)</f>
        <v/>
      </c>
      <c r="R1387" s="34" t="str">
        <f aca="false">IF(OR(G1387="",G1387=0,H1387=""),"",H1387/G1387)</f>
        <v/>
      </c>
      <c r="S1387" s="35" t="str">
        <f aca="false">IF(C1387="","",IFERROR(INDEX('Validasi Vendor'!$J$5:$J$505,MATCH(C1387,'Validasi Vendor'!$C$5:$C$505,0)),"Belum terdaftar"))</f>
        <v/>
      </c>
      <c r="T1387" s="35" t="str">
        <f aca="false">IF(E1387="","",IF(L1387&lt;&gt;"",IF(EOMONTH(L1387,0)&gt;P1387,"Dikreditkan lewat batas: periksa","Sudah dikreditkan"),IF(S1387&lt;&gt;"Boleh diproses","Titik 1: periksa status vendor",IF(OR(I1387&lt;&gt;"Cocok",J1387&lt;&gt;"Valid"),"Titik 3: faktur bermasalah",IF(K1387="Ya","Titik 2: periksa pembebanan biaya",IF(Q1387&lt;0,"Titik 2: lewat batas kredit",IF(Q1387&lt;=Parameter!$B$6,"Titik 2: segera kreditkan","Siap dikreditkan")))))))</f>
        <v/>
      </c>
    </row>
    <row r="1388" customFormat="false" ht="15" hidden="false" customHeight="false" outlineLevel="0" collapsed="false">
      <c r="A1388" s="27"/>
      <c r="B1388" s="27"/>
      <c r="C1388" s="28"/>
      <c r="D1388" s="28"/>
      <c r="E1388" s="29"/>
      <c r="F1388" s="27"/>
      <c r="G1388" s="30"/>
      <c r="H1388" s="30"/>
      <c r="I1388" s="27"/>
      <c r="J1388" s="27"/>
      <c r="K1388" s="27"/>
      <c r="L1388" s="29"/>
      <c r="M1388" s="27"/>
      <c r="N1388" s="31" t="str">
        <f aca="false">IF(E1388="","",EOMONTH(E1388,0))</f>
        <v/>
      </c>
      <c r="O1388" s="32" t="str">
        <f aca="false">IF(E1388="","",EOMONTH(E1388,0)+Parameter!$B$5)</f>
        <v/>
      </c>
      <c r="P1388" s="32" t="str">
        <f aca="false">IF(E1388="","",EOMONTH(E1388,Parameter!$B$4))</f>
        <v/>
      </c>
      <c r="Q1388" s="33" t="str">
        <f aca="false">IF(OR(E1388="",L1388&lt;&gt;""),"",P1388-Parameter!$B$9)</f>
        <v/>
      </c>
      <c r="R1388" s="34" t="str">
        <f aca="false">IF(OR(G1388="",G1388=0,H1388=""),"",H1388/G1388)</f>
        <v/>
      </c>
      <c r="S1388" s="35" t="str">
        <f aca="false">IF(C1388="","",IFERROR(INDEX('Validasi Vendor'!$J$5:$J$505,MATCH(C1388,'Validasi Vendor'!$C$5:$C$505,0)),"Belum terdaftar"))</f>
        <v/>
      </c>
      <c r="T1388" s="35" t="str">
        <f aca="false">IF(E1388="","",IF(L1388&lt;&gt;"",IF(EOMONTH(L1388,0)&gt;P1388,"Dikreditkan lewat batas: periksa","Sudah dikreditkan"),IF(S1388&lt;&gt;"Boleh diproses","Titik 1: periksa status vendor",IF(OR(I1388&lt;&gt;"Cocok",J1388&lt;&gt;"Valid"),"Titik 3: faktur bermasalah",IF(K1388="Ya","Titik 2: periksa pembebanan biaya",IF(Q1388&lt;0,"Titik 2: lewat batas kredit",IF(Q1388&lt;=Parameter!$B$6,"Titik 2: segera kreditkan","Siap dikreditkan")))))))</f>
        <v/>
      </c>
    </row>
    <row r="1389" customFormat="false" ht="15" hidden="false" customHeight="false" outlineLevel="0" collapsed="false">
      <c r="A1389" s="27"/>
      <c r="B1389" s="27"/>
      <c r="C1389" s="28"/>
      <c r="D1389" s="28"/>
      <c r="E1389" s="29"/>
      <c r="F1389" s="27"/>
      <c r="G1389" s="30"/>
      <c r="H1389" s="30"/>
      <c r="I1389" s="27"/>
      <c r="J1389" s="27"/>
      <c r="K1389" s="27"/>
      <c r="L1389" s="29"/>
      <c r="M1389" s="27"/>
      <c r="N1389" s="31" t="str">
        <f aca="false">IF(E1389="","",EOMONTH(E1389,0))</f>
        <v/>
      </c>
      <c r="O1389" s="32" t="str">
        <f aca="false">IF(E1389="","",EOMONTH(E1389,0)+Parameter!$B$5)</f>
        <v/>
      </c>
      <c r="P1389" s="32" t="str">
        <f aca="false">IF(E1389="","",EOMONTH(E1389,Parameter!$B$4))</f>
        <v/>
      </c>
      <c r="Q1389" s="33" t="str">
        <f aca="false">IF(OR(E1389="",L1389&lt;&gt;""),"",P1389-Parameter!$B$9)</f>
        <v/>
      </c>
      <c r="R1389" s="34" t="str">
        <f aca="false">IF(OR(G1389="",G1389=0,H1389=""),"",H1389/G1389)</f>
        <v/>
      </c>
      <c r="S1389" s="35" t="str">
        <f aca="false">IF(C1389="","",IFERROR(INDEX('Validasi Vendor'!$J$5:$J$505,MATCH(C1389,'Validasi Vendor'!$C$5:$C$505,0)),"Belum terdaftar"))</f>
        <v/>
      </c>
      <c r="T1389" s="35" t="str">
        <f aca="false">IF(E1389="","",IF(L1389&lt;&gt;"",IF(EOMONTH(L1389,0)&gt;P1389,"Dikreditkan lewat batas: periksa","Sudah dikreditkan"),IF(S1389&lt;&gt;"Boleh diproses","Titik 1: periksa status vendor",IF(OR(I1389&lt;&gt;"Cocok",J1389&lt;&gt;"Valid"),"Titik 3: faktur bermasalah",IF(K1389="Ya","Titik 2: periksa pembebanan biaya",IF(Q1389&lt;0,"Titik 2: lewat batas kredit",IF(Q1389&lt;=Parameter!$B$6,"Titik 2: segera kreditkan","Siap dikreditkan")))))))</f>
        <v/>
      </c>
    </row>
    <row r="1390" customFormat="false" ht="15" hidden="false" customHeight="false" outlineLevel="0" collapsed="false">
      <c r="A1390" s="27"/>
      <c r="B1390" s="27"/>
      <c r="C1390" s="28"/>
      <c r="D1390" s="28"/>
      <c r="E1390" s="29"/>
      <c r="F1390" s="27"/>
      <c r="G1390" s="30"/>
      <c r="H1390" s="30"/>
      <c r="I1390" s="27"/>
      <c r="J1390" s="27"/>
      <c r="K1390" s="27"/>
      <c r="L1390" s="29"/>
      <c r="M1390" s="27"/>
      <c r="N1390" s="31" t="str">
        <f aca="false">IF(E1390="","",EOMONTH(E1390,0))</f>
        <v/>
      </c>
      <c r="O1390" s="32" t="str">
        <f aca="false">IF(E1390="","",EOMONTH(E1390,0)+Parameter!$B$5)</f>
        <v/>
      </c>
      <c r="P1390" s="32" t="str">
        <f aca="false">IF(E1390="","",EOMONTH(E1390,Parameter!$B$4))</f>
        <v/>
      </c>
      <c r="Q1390" s="33" t="str">
        <f aca="false">IF(OR(E1390="",L1390&lt;&gt;""),"",P1390-Parameter!$B$9)</f>
        <v/>
      </c>
      <c r="R1390" s="34" t="str">
        <f aca="false">IF(OR(G1390="",G1390=0,H1390=""),"",H1390/G1390)</f>
        <v/>
      </c>
      <c r="S1390" s="35" t="str">
        <f aca="false">IF(C1390="","",IFERROR(INDEX('Validasi Vendor'!$J$5:$J$505,MATCH(C1390,'Validasi Vendor'!$C$5:$C$505,0)),"Belum terdaftar"))</f>
        <v/>
      </c>
      <c r="T1390" s="35" t="str">
        <f aca="false">IF(E1390="","",IF(L1390&lt;&gt;"",IF(EOMONTH(L1390,0)&gt;P1390,"Dikreditkan lewat batas: periksa","Sudah dikreditkan"),IF(S1390&lt;&gt;"Boleh diproses","Titik 1: periksa status vendor",IF(OR(I1390&lt;&gt;"Cocok",J1390&lt;&gt;"Valid"),"Titik 3: faktur bermasalah",IF(K1390="Ya","Titik 2: periksa pembebanan biaya",IF(Q1390&lt;0,"Titik 2: lewat batas kredit",IF(Q1390&lt;=Parameter!$B$6,"Titik 2: segera kreditkan","Siap dikreditkan")))))))</f>
        <v/>
      </c>
    </row>
    <row r="1391" customFormat="false" ht="15" hidden="false" customHeight="false" outlineLevel="0" collapsed="false">
      <c r="A1391" s="27"/>
      <c r="B1391" s="27"/>
      <c r="C1391" s="28"/>
      <c r="D1391" s="28"/>
      <c r="E1391" s="29"/>
      <c r="F1391" s="27"/>
      <c r="G1391" s="30"/>
      <c r="H1391" s="30"/>
      <c r="I1391" s="27"/>
      <c r="J1391" s="27"/>
      <c r="K1391" s="27"/>
      <c r="L1391" s="29"/>
      <c r="M1391" s="27"/>
      <c r="N1391" s="31" t="str">
        <f aca="false">IF(E1391="","",EOMONTH(E1391,0))</f>
        <v/>
      </c>
      <c r="O1391" s="32" t="str">
        <f aca="false">IF(E1391="","",EOMONTH(E1391,0)+Parameter!$B$5)</f>
        <v/>
      </c>
      <c r="P1391" s="32" t="str">
        <f aca="false">IF(E1391="","",EOMONTH(E1391,Parameter!$B$4))</f>
        <v/>
      </c>
      <c r="Q1391" s="33" t="str">
        <f aca="false">IF(OR(E1391="",L1391&lt;&gt;""),"",P1391-Parameter!$B$9)</f>
        <v/>
      </c>
      <c r="R1391" s="34" t="str">
        <f aca="false">IF(OR(G1391="",G1391=0,H1391=""),"",H1391/G1391)</f>
        <v/>
      </c>
      <c r="S1391" s="35" t="str">
        <f aca="false">IF(C1391="","",IFERROR(INDEX('Validasi Vendor'!$J$5:$J$505,MATCH(C1391,'Validasi Vendor'!$C$5:$C$505,0)),"Belum terdaftar"))</f>
        <v/>
      </c>
      <c r="T1391" s="35" t="str">
        <f aca="false">IF(E1391="","",IF(L1391&lt;&gt;"",IF(EOMONTH(L1391,0)&gt;P1391,"Dikreditkan lewat batas: periksa","Sudah dikreditkan"),IF(S1391&lt;&gt;"Boleh diproses","Titik 1: periksa status vendor",IF(OR(I1391&lt;&gt;"Cocok",J1391&lt;&gt;"Valid"),"Titik 3: faktur bermasalah",IF(K1391="Ya","Titik 2: periksa pembebanan biaya",IF(Q1391&lt;0,"Titik 2: lewat batas kredit",IF(Q1391&lt;=Parameter!$B$6,"Titik 2: segera kreditkan","Siap dikreditkan")))))))</f>
        <v/>
      </c>
    </row>
    <row r="1392" customFormat="false" ht="15" hidden="false" customHeight="false" outlineLevel="0" collapsed="false">
      <c r="A1392" s="27"/>
      <c r="B1392" s="27"/>
      <c r="C1392" s="28"/>
      <c r="D1392" s="28"/>
      <c r="E1392" s="29"/>
      <c r="F1392" s="27"/>
      <c r="G1392" s="30"/>
      <c r="H1392" s="30"/>
      <c r="I1392" s="27"/>
      <c r="J1392" s="27"/>
      <c r="K1392" s="27"/>
      <c r="L1392" s="29"/>
      <c r="M1392" s="27"/>
      <c r="N1392" s="31" t="str">
        <f aca="false">IF(E1392="","",EOMONTH(E1392,0))</f>
        <v/>
      </c>
      <c r="O1392" s="32" t="str">
        <f aca="false">IF(E1392="","",EOMONTH(E1392,0)+Parameter!$B$5)</f>
        <v/>
      </c>
      <c r="P1392" s="32" t="str">
        <f aca="false">IF(E1392="","",EOMONTH(E1392,Parameter!$B$4))</f>
        <v/>
      </c>
      <c r="Q1392" s="33" t="str">
        <f aca="false">IF(OR(E1392="",L1392&lt;&gt;""),"",P1392-Parameter!$B$9)</f>
        <v/>
      </c>
      <c r="R1392" s="34" t="str">
        <f aca="false">IF(OR(G1392="",G1392=0,H1392=""),"",H1392/G1392)</f>
        <v/>
      </c>
      <c r="S1392" s="35" t="str">
        <f aca="false">IF(C1392="","",IFERROR(INDEX('Validasi Vendor'!$J$5:$J$505,MATCH(C1392,'Validasi Vendor'!$C$5:$C$505,0)),"Belum terdaftar"))</f>
        <v/>
      </c>
      <c r="T1392" s="35" t="str">
        <f aca="false">IF(E1392="","",IF(L1392&lt;&gt;"",IF(EOMONTH(L1392,0)&gt;P1392,"Dikreditkan lewat batas: periksa","Sudah dikreditkan"),IF(S1392&lt;&gt;"Boleh diproses","Titik 1: periksa status vendor",IF(OR(I1392&lt;&gt;"Cocok",J1392&lt;&gt;"Valid"),"Titik 3: faktur bermasalah",IF(K1392="Ya","Titik 2: periksa pembebanan biaya",IF(Q1392&lt;0,"Titik 2: lewat batas kredit",IF(Q1392&lt;=Parameter!$B$6,"Titik 2: segera kreditkan","Siap dikreditkan")))))))</f>
        <v/>
      </c>
    </row>
    <row r="1393" customFormat="false" ht="15" hidden="false" customHeight="false" outlineLevel="0" collapsed="false">
      <c r="A1393" s="27"/>
      <c r="B1393" s="27"/>
      <c r="C1393" s="28"/>
      <c r="D1393" s="28"/>
      <c r="E1393" s="29"/>
      <c r="F1393" s="27"/>
      <c r="G1393" s="30"/>
      <c r="H1393" s="30"/>
      <c r="I1393" s="27"/>
      <c r="J1393" s="27"/>
      <c r="K1393" s="27"/>
      <c r="L1393" s="29"/>
      <c r="M1393" s="27"/>
      <c r="N1393" s="31" t="str">
        <f aca="false">IF(E1393="","",EOMONTH(E1393,0))</f>
        <v/>
      </c>
      <c r="O1393" s="32" t="str">
        <f aca="false">IF(E1393="","",EOMONTH(E1393,0)+Parameter!$B$5)</f>
        <v/>
      </c>
      <c r="P1393" s="32" t="str">
        <f aca="false">IF(E1393="","",EOMONTH(E1393,Parameter!$B$4))</f>
        <v/>
      </c>
      <c r="Q1393" s="33" t="str">
        <f aca="false">IF(OR(E1393="",L1393&lt;&gt;""),"",P1393-Parameter!$B$9)</f>
        <v/>
      </c>
      <c r="R1393" s="34" t="str">
        <f aca="false">IF(OR(G1393="",G1393=0,H1393=""),"",H1393/G1393)</f>
        <v/>
      </c>
      <c r="S1393" s="35" t="str">
        <f aca="false">IF(C1393="","",IFERROR(INDEX('Validasi Vendor'!$J$5:$J$505,MATCH(C1393,'Validasi Vendor'!$C$5:$C$505,0)),"Belum terdaftar"))</f>
        <v/>
      </c>
      <c r="T1393" s="35" t="str">
        <f aca="false">IF(E1393="","",IF(L1393&lt;&gt;"",IF(EOMONTH(L1393,0)&gt;P1393,"Dikreditkan lewat batas: periksa","Sudah dikreditkan"),IF(S1393&lt;&gt;"Boleh diproses","Titik 1: periksa status vendor",IF(OR(I1393&lt;&gt;"Cocok",J1393&lt;&gt;"Valid"),"Titik 3: faktur bermasalah",IF(K1393="Ya","Titik 2: periksa pembebanan biaya",IF(Q1393&lt;0,"Titik 2: lewat batas kredit",IF(Q1393&lt;=Parameter!$B$6,"Titik 2: segera kreditkan","Siap dikreditkan")))))))</f>
        <v/>
      </c>
    </row>
    <row r="1394" customFormat="false" ht="15" hidden="false" customHeight="false" outlineLevel="0" collapsed="false">
      <c r="A1394" s="27"/>
      <c r="B1394" s="27"/>
      <c r="C1394" s="28"/>
      <c r="D1394" s="28"/>
      <c r="E1394" s="29"/>
      <c r="F1394" s="27"/>
      <c r="G1394" s="30"/>
      <c r="H1394" s="30"/>
      <c r="I1394" s="27"/>
      <c r="J1394" s="27"/>
      <c r="K1394" s="27"/>
      <c r="L1394" s="29"/>
      <c r="M1394" s="27"/>
      <c r="N1394" s="31" t="str">
        <f aca="false">IF(E1394="","",EOMONTH(E1394,0))</f>
        <v/>
      </c>
      <c r="O1394" s="32" t="str">
        <f aca="false">IF(E1394="","",EOMONTH(E1394,0)+Parameter!$B$5)</f>
        <v/>
      </c>
      <c r="P1394" s="32" t="str">
        <f aca="false">IF(E1394="","",EOMONTH(E1394,Parameter!$B$4))</f>
        <v/>
      </c>
      <c r="Q1394" s="33" t="str">
        <f aca="false">IF(OR(E1394="",L1394&lt;&gt;""),"",P1394-Parameter!$B$9)</f>
        <v/>
      </c>
      <c r="R1394" s="34" t="str">
        <f aca="false">IF(OR(G1394="",G1394=0,H1394=""),"",H1394/G1394)</f>
        <v/>
      </c>
      <c r="S1394" s="35" t="str">
        <f aca="false">IF(C1394="","",IFERROR(INDEX('Validasi Vendor'!$J$5:$J$505,MATCH(C1394,'Validasi Vendor'!$C$5:$C$505,0)),"Belum terdaftar"))</f>
        <v/>
      </c>
      <c r="T1394" s="35" t="str">
        <f aca="false">IF(E1394="","",IF(L1394&lt;&gt;"",IF(EOMONTH(L1394,0)&gt;P1394,"Dikreditkan lewat batas: periksa","Sudah dikreditkan"),IF(S1394&lt;&gt;"Boleh diproses","Titik 1: periksa status vendor",IF(OR(I1394&lt;&gt;"Cocok",J1394&lt;&gt;"Valid"),"Titik 3: faktur bermasalah",IF(K1394="Ya","Titik 2: periksa pembebanan biaya",IF(Q1394&lt;0,"Titik 2: lewat batas kredit",IF(Q1394&lt;=Parameter!$B$6,"Titik 2: segera kreditkan","Siap dikreditkan")))))))</f>
        <v/>
      </c>
    </row>
    <row r="1395" customFormat="false" ht="15" hidden="false" customHeight="false" outlineLevel="0" collapsed="false">
      <c r="A1395" s="27"/>
      <c r="B1395" s="27"/>
      <c r="C1395" s="28"/>
      <c r="D1395" s="28"/>
      <c r="E1395" s="29"/>
      <c r="F1395" s="27"/>
      <c r="G1395" s="30"/>
      <c r="H1395" s="30"/>
      <c r="I1395" s="27"/>
      <c r="J1395" s="27"/>
      <c r="K1395" s="27"/>
      <c r="L1395" s="29"/>
      <c r="M1395" s="27"/>
      <c r="N1395" s="31" t="str">
        <f aca="false">IF(E1395="","",EOMONTH(E1395,0))</f>
        <v/>
      </c>
      <c r="O1395" s="32" t="str">
        <f aca="false">IF(E1395="","",EOMONTH(E1395,0)+Parameter!$B$5)</f>
        <v/>
      </c>
      <c r="P1395" s="32" t="str">
        <f aca="false">IF(E1395="","",EOMONTH(E1395,Parameter!$B$4))</f>
        <v/>
      </c>
      <c r="Q1395" s="33" t="str">
        <f aca="false">IF(OR(E1395="",L1395&lt;&gt;""),"",P1395-Parameter!$B$9)</f>
        <v/>
      </c>
      <c r="R1395" s="34" t="str">
        <f aca="false">IF(OR(G1395="",G1395=0,H1395=""),"",H1395/G1395)</f>
        <v/>
      </c>
      <c r="S1395" s="35" t="str">
        <f aca="false">IF(C1395="","",IFERROR(INDEX('Validasi Vendor'!$J$5:$J$505,MATCH(C1395,'Validasi Vendor'!$C$5:$C$505,0)),"Belum terdaftar"))</f>
        <v/>
      </c>
      <c r="T1395" s="35" t="str">
        <f aca="false">IF(E1395="","",IF(L1395&lt;&gt;"",IF(EOMONTH(L1395,0)&gt;P1395,"Dikreditkan lewat batas: periksa","Sudah dikreditkan"),IF(S1395&lt;&gt;"Boleh diproses","Titik 1: periksa status vendor",IF(OR(I1395&lt;&gt;"Cocok",J1395&lt;&gt;"Valid"),"Titik 3: faktur bermasalah",IF(K1395="Ya","Titik 2: periksa pembebanan biaya",IF(Q1395&lt;0,"Titik 2: lewat batas kredit",IF(Q1395&lt;=Parameter!$B$6,"Titik 2: segera kreditkan","Siap dikreditkan")))))))</f>
        <v/>
      </c>
    </row>
    <row r="1396" customFormat="false" ht="15" hidden="false" customHeight="false" outlineLevel="0" collapsed="false">
      <c r="A1396" s="27"/>
      <c r="B1396" s="27"/>
      <c r="C1396" s="28"/>
      <c r="D1396" s="28"/>
      <c r="E1396" s="29"/>
      <c r="F1396" s="27"/>
      <c r="G1396" s="30"/>
      <c r="H1396" s="30"/>
      <c r="I1396" s="27"/>
      <c r="J1396" s="27"/>
      <c r="K1396" s="27"/>
      <c r="L1396" s="29"/>
      <c r="M1396" s="27"/>
      <c r="N1396" s="31" t="str">
        <f aca="false">IF(E1396="","",EOMONTH(E1396,0))</f>
        <v/>
      </c>
      <c r="O1396" s="32" t="str">
        <f aca="false">IF(E1396="","",EOMONTH(E1396,0)+Parameter!$B$5)</f>
        <v/>
      </c>
      <c r="P1396" s="32" t="str">
        <f aca="false">IF(E1396="","",EOMONTH(E1396,Parameter!$B$4))</f>
        <v/>
      </c>
      <c r="Q1396" s="33" t="str">
        <f aca="false">IF(OR(E1396="",L1396&lt;&gt;""),"",P1396-Parameter!$B$9)</f>
        <v/>
      </c>
      <c r="R1396" s="34" t="str">
        <f aca="false">IF(OR(G1396="",G1396=0,H1396=""),"",H1396/G1396)</f>
        <v/>
      </c>
      <c r="S1396" s="35" t="str">
        <f aca="false">IF(C1396="","",IFERROR(INDEX('Validasi Vendor'!$J$5:$J$505,MATCH(C1396,'Validasi Vendor'!$C$5:$C$505,0)),"Belum terdaftar"))</f>
        <v/>
      </c>
      <c r="T1396" s="35" t="str">
        <f aca="false">IF(E1396="","",IF(L1396&lt;&gt;"",IF(EOMONTH(L1396,0)&gt;P1396,"Dikreditkan lewat batas: periksa","Sudah dikreditkan"),IF(S1396&lt;&gt;"Boleh diproses","Titik 1: periksa status vendor",IF(OR(I1396&lt;&gt;"Cocok",J1396&lt;&gt;"Valid"),"Titik 3: faktur bermasalah",IF(K1396="Ya","Titik 2: periksa pembebanan biaya",IF(Q1396&lt;0,"Titik 2: lewat batas kredit",IF(Q1396&lt;=Parameter!$B$6,"Titik 2: segera kreditkan","Siap dikreditkan")))))))</f>
        <v/>
      </c>
    </row>
    <row r="1397" customFormat="false" ht="15" hidden="false" customHeight="false" outlineLevel="0" collapsed="false">
      <c r="A1397" s="27"/>
      <c r="B1397" s="27"/>
      <c r="C1397" s="28"/>
      <c r="D1397" s="28"/>
      <c r="E1397" s="29"/>
      <c r="F1397" s="27"/>
      <c r="G1397" s="30"/>
      <c r="H1397" s="30"/>
      <c r="I1397" s="27"/>
      <c r="J1397" s="27"/>
      <c r="K1397" s="27"/>
      <c r="L1397" s="29"/>
      <c r="M1397" s="27"/>
      <c r="N1397" s="31" t="str">
        <f aca="false">IF(E1397="","",EOMONTH(E1397,0))</f>
        <v/>
      </c>
      <c r="O1397" s="32" t="str">
        <f aca="false">IF(E1397="","",EOMONTH(E1397,0)+Parameter!$B$5)</f>
        <v/>
      </c>
      <c r="P1397" s="32" t="str">
        <f aca="false">IF(E1397="","",EOMONTH(E1397,Parameter!$B$4))</f>
        <v/>
      </c>
      <c r="Q1397" s="33" t="str">
        <f aca="false">IF(OR(E1397="",L1397&lt;&gt;""),"",P1397-Parameter!$B$9)</f>
        <v/>
      </c>
      <c r="R1397" s="34" t="str">
        <f aca="false">IF(OR(G1397="",G1397=0,H1397=""),"",H1397/G1397)</f>
        <v/>
      </c>
      <c r="S1397" s="35" t="str">
        <f aca="false">IF(C1397="","",IFERROR(INDEX('Validasi Vendor'!$J$5:$J$505,MATCH(C1397,'Validasi Vendor'!$C$5:$C$505,0)),"Belum terdaftar"))</f>
        <v/>
      </c>
      <c r="T1397" s="35" t="str">
        <f aca="false">IF(E1397="","",IF(L1397&lt;&gt;"",IF(EOMONTH(L1397,0)&gt;P1397,"Dikreditkan lewat batas: periksa","Sudah dikreditkan"),IF(S1397&lt;&gt;"Boleh diproses","Titik 1: periksa status vendor",IF(OR(I1397&lt;&gt;"Cocok",J1397&lt;&gt;"Valid"),"Titik 3: faktur bermasalah",IF(K1397="Ya","Titik 2: periksa pembebanan biaya",IF(Q1397&lt;0,"Titik 2: lewat batas kredit",IF(Q1397&lt;=Parameter!$B$6,"Titik 2: segera kreditkan","Siap dikreditkan")))))))</f>
        <v/>
      </c>
    </row>
    <row r="1398" customFormat="false" ht="15" hidden="false" customHeight="false" outlineLevel="0" collapsed="false">
      <c r="A1398" s="27"/>
      <c r="B1398" s="27"/>
      <c r="C1398" s="28"/>
      <c r="D1398" s="28"/>
      <c r="E1398" s="29"/>
      <c r="F1398" s="27"/>
      <c r="G1398" s="30"/>
      <c r="H1398" s="30"/>
      <c r="I1398" s="27"/>
      <c r="J1398" s="27"/>
      <c r="K1398" s="27"/>
      <c r="L1398" s="29"/>
      <c r="M1398" s="27"/>
      <c r="N1398" s="31" t="str">
        <f aca="false">IF(E1398="","",EOMONTH(E1398,0))</f>
        <v/>
      </c>
      <c r="O1398" s="32" t="str">
        <f aca="false">IF(E1398="","",EOMONTH(E1398,0)+Parameter!$B$5)</f>
        <v/>
      </c>
      <c r="P1398" s="32" t="str">
        <f aca="false">IF(E1398="","",EOMONTH(E1398,Parameter!$B$4))</f>
        <v/>
      </c>
      <c r="Q1398" s="33" t="str">
        <f aca="false">IF(OR(E1398="",L1398&lt;&gt;""),"",P1398-Parameter!$B$9)</f>
        <v/>
      </c>
      <c r="R1398" s="34" t="str">
        <f aca="false">IF(OR(G1398="",G1398=0,H1398=""),"",H1398/G1398)</f>
        <v/>
      </c>
      <c r="S1398" s="35" t="str">
        <f aca="false">IF(C1398="","",IFERROR(INDEX('Validasi Vendor'!$J$5:$J$505,MATCH(C1398,'Validasi Vendor'!$C$5:$C$505,0)),"Belum terdaftar"))</f>
        <v/>
      </c>
      <c r="T1398" s="35" t="str">
        <f aca="false">IF(E1398="","",IF(L1398&lt;&gt;"",IF(EOMONTH(L1398,0)&gt;P1398,"Dikreditkan lewat batas: periksa","Sudah dikreditkan"),IF(S1398&lt;&gt;"Boleh diproses","Titik 1: periksa status vendor",IF(OR(I1398&lt;&gt;"Cocok",J1398&lt;&gt;"Valid"),"Titik 3: faktur bermasalah",IF(K1398="Ya","Titik 2: periksa pembebanan biaya",IF(Q1398&lt;0,"Titik 2: lewat batas kredit",IF(Q1398&lt;=Parameter!$B$6,"Titik 2: segera kreditkan","Siap dikreditkan")))))))</f>
        <v/>
      </c>
    </row>
    <row r="1399" customFormat="false" ht="15" hidden="false" customHeight="false" outlineLevel="0" collapsed="false">
      <c r="A1399" s="27"/>
      <c r="B1399" s="27"/>
      <c r="C1399" s="28"/>
      <c r="D1399" s="28"/>
      <c r="E1399" s="29"/>
      <c r="F1399" s="27"/>
      <c r="G1399" s="30"/>
      <c r="H1399" s="30"/>
      <c r="I1399" s="27"/>
      <c r="J1399" s="27"/>
      <c r="K1399" s="27"/>
      <c r="L1399" s="29"/>
      <c r="M1399" s="27"/>
      <c r="N1399" s="31" t="str">
        <f aca="false">IF(E1399="","",EOMONTH(E1399,0))</f>
        <v/>
      </c>
      <c r="O1399" s="32" t="str">
        <f aca="false">IF(E1399="","",EOMONTH(E1399,0)+Parameter!$B$5)</f>
        <v/>
      </c>
      <c r="P1399" s="32" t="str">
        <f aca="false">IF(E1399="","",EOMONTH(E1399,Parameter!$B$4))</f>
        <v/>
      </c>
      <c r="Q1399" s="33" t="str">
        <f aca="false">IF(OR(E1399="",L1399&lt;&gt;""),"",P1399-Parameter!$B$9)</f>
        <v/>
      </c>
      <c r="R1399" s="34" t="str">
        <f aca="false">IF(OR(G1399="",G1399=0,H1399=""),"",H1399/G1399)</f>
        <v/>
      </c>
      <c r="S1399" s="35" t="str">
        <f aca="false">IF(C1399="","",IFERROR(INDEX('Validasi Vendor'!$J$5:$J$505,MATCH(C1399,'Validasi Vendor'!$C$5:$C$505,0)),"Belum terdaftar"))</f>
        <v/>
      </c>
      <c r="T1399" s="35" t="str">
        <f aca="false">IF(E1399="","",IF(L1399&lt;&gt;"",IF(EOMONTH(L1399,0)&gt;P1399,"Dikreditkan lewat batas: periksa","Sudah dikreditkan"),IF(S1399&lt;&gt;"Boleh diproses","Titik 1: periksa status vendor",IF(OR(I1399&lt;&gt;"Cocok",J1399&lt;&gt;"Valid"),"Titik 3: faktur bermasalah",IF(K1399="Ya","Titik 2: periksa pembebanan biaya",IF(Q1399&lt;0,"Titik 2: lewat batas kredit",IF(Q1399&lt;=Parameter!$B$6,"Titik 2: segera kreditkan","Siap dikreditkan")))))))</f>
        <v/>
      </c>
    </row>
    <row r="1400" customFormat="false" ht="15" hidden="false" customHeight="false" outlineLevel="0" collapsed="false">
      <c r="A1400" s="27"/>
      <c r="B1400" s="27"/>
      <c r="C1400" s="28"/>
      <c r="D1400" s="28"/>
      <c r="E1400" s="29"/>
      <c r="F1400" s="27"/>
      <c r="G1400" s="30"/>
      <c r="H1400" s="30"/>
      <c r="I1400" s="27"/>
      <c r="J1400" s="27"/>
      <c r="K1400" s="27"/>
      <c r="L1400" s="29"/>
      <c r="M1400" s="27"/>
      <c r="N1400" s="31" t="str">
        <f aca="false">IF(E1400="","",EOMONTH(E1400,0))</f>
        <v/>
      </c>
      <c r="O1400" s="32" t="str">
        <f aca="false">IF(E1400="","",EOMONTH(E1400,0)+Parameter!$B$5)</f>
        <v/>
      </c>
      <c r="P1400" s="32" t="str">
        <f aca="false">IF(E1400="","",EOMONTH(E1400,Parameter!$B$4))</f>
        <v/>
      </c>
      <c r="Q1400" s="33" t="str">
        <f aca="false">IF(OR(E1400="",L1400&lt;&gt;""),"",P1400-Parameter!$B$9)</f>
        <v/>
      </c>
      <c r="R1400" s="34" t="str">
        <f aca="false">IF(OR(G1400="",G1400=0,H1400=""),"",H1400/G1400)</f>
        <v/>
      </c>
      <c r="S1400" s="35" t="str">
        <f aca="false">IF(C1400="","",IFERROR(INDEX('Validasi Vendor'!$J$5:$J$505,MATCH(C1400,'Validasi Vendor'!$C$5:$C$505,0)),"Belum terdaftar"))</f>
        <v/>
      </c>
      <c r="T1400" s="35" t="str">
        <f aca="false">IF(E1400="","",IF(L1400&lt;&gt;"",IF(EOMONTH(L1400,0)&gt;P1400,"Dikreditkan lewat batas: periksa","Sudah dikreditkan"),IF(S1400&lt;&gt;"Boleh diproses","Titik 1: periksa status vendor",IF(OR(I1400&lt;&gt;"Cocok",J1400&lt;&gt;"Valid"),"Titik 3: faktur bermasalah",IF(K1400="Ya","Titik 2: periksa pembebanan biaya",IF(Q1400&lt;0,"Titik 2: lewat batas kredit",IF(Q1400&lt;=Parameter!$B$6,"Titik 2: segera kreditkan","Siap dikreditkan")))))))</f>
        <v/>
      </c>
    </row>
    <row r="1401" customFormat="false" ht="15" hidden="false" customHeight="false" outlineLevel="0" collapsed="false">
      <c r="A1401" s="27"/>
      <c r="B1401" s="27"/>
      <c r="C1401" s="28"/>
      <c r="D1401" s="28"/>
      <c r="E1401" s="29"/>
      <c r="F1401" s="27"/>
      <c r="G1401" s="30"/>
      <c r="H1401" s="30"/>
      <c r="I1401" s="27"/>
      <c r="J1401" s="27"/>
      <c r="K1401" s="27"/>
      <c r="L1401" s="29"/>
      <c r="M1401" s="27"/>
      <c r="N1401" s="31" t="str">
        <f aca="false">IF(E1401="","",EOMONTH(E1401,0))</f>
        <v/>
      </c>
      <c r="O1401" s="32" t="str">
        <f aca="false">IF(E1401="","",EOMONTH(E1401,0)+Parameter!$B$5)</f>
        <v/>
      </c>
      <c r="P1401" s="32" t="str">
        <f aca="false">IF(E1401="","",EOMONTH(E1401,Parameter!$B$4))</f>
        <v/>
      </c>
      <c r="Q1401" s="33" t="str">
        <f aca="false">IF(OR(E1401="",L1401&lt;&gt;""),"",P1401-Parameter!$B$9)</f>
        <v/>
      </c>
      <c r="R1401" s="34" t="str">
        <f aca="false">IF(OR(G1401="",G1401=0,H1401=""),"",H1401/G1401)</f>
        <v/>
      </c>
      <c r="S1401" s="35" t="str">
        <f aca="false">IF(C1401="","",IFERROR(INDEX('Validasi Vendor'!$J$5:$J$505,MATCH(C1401,'Validasi Vendor'!$C$5:$C$505,0)),"Belum terdaftar"))</f>
        <v/>
      </c>
      <c r="T1401" s="35" t="str">
        <f aca="false">IF(E1401="","",IF(L1401&lt;&gt;"",IF(EOMONTH(L1401,0)&gt;P1401,"Dikreditkan lewat batas: periksa","Sudah dikreditkan"),IF(S1401&lt;&gt;"Boleh diproses","Titik 1: periksa status vendor",IF(OR(I1401&lt;&gt;"Cocok",J1401&lt;&gt;"Valid"),"Titik 3: faktur bermasalah",IF(K1401="Ya","Titik 2: periksa pembebanan biaya",IF(Q1401&lt;0,"Titik 2: lewat batas kredit",IF(Q1401&lt;=Parameter!$B$6,"Titik 2: segera kreditkan","Siap dikreditkan")))))))</f>
        <v/>
      </c>
    </row>
    <row r="1402" customFormat="false" ht="15" hidden="false" customHeight="false" outlineLevel="0" collapsed="false">
      <c r="A1402" s="27"/>
      <c r="B1402" s="27"/>
      <c r="C1402" s="28"/>
      <c r="D1402" s="28"/>
      <c r="E1402" s="29"/>
      <c r="F1402" s="27"/>
      <c r="G1402" s="30"/>
      <c r="H1402" s="30"/>
      <c r="I1402" s="27"/>
      <c r="J1402" s="27"/>
      <c r="K1402" s="27"/>
      <c r="L1402" s="29"/>
      <c r="M1402" s="27"/>
      <c r="N1402" s="31" t="str">
        <f aca="false">IF(E1402="","",EOMONTH(E1402,0))</f>
        <v/>
      </c>
      <c r="O1402" s="32" t="str">
        <f aca="false">IF(E1402="","",EOMONTH(E1402,0)+Parameter!$B$5)</f>
        <v/>
      </c>
      <c r="P1402" s="32" t="str">
        <f aca="false">IF(E1402="","",EOMONTH(E1402,Parameter!$B$4))</f>
        <v/>
      </c>
      <c r="Q1402" s="33" t="str">
        <f aca="false">IF(OR(E1402="",L1402&lt;&gt;""),"",P1402-Parameter!$B$9)</f>
        <v/>
      </c>
      <c r="R1402" s="34" t="str">
        <f aca="false">IF(OR(G1402="",G1402=0,H1402=""),"",H1402/G1402)</f>
        <v/>
      </c>
      <c r="S1402" s="35" t="str">
        <f aca="false">IF(C1402="","",IFERROR(INDEX('Validasi Vendor'!$J$5:$J$505,MATCH(C1402,'Validasi Vendor'!$C$5:$C$505,0)),"Belum terdaftar"))</f>
        <v/>
      </c>
      <c r="T1402" s="35" t="str">
        <f aca="false">IF(E1402="","",IF(L1402&lt;&gt;"",IF(EOMONTH(L1402,0)&gt;P1402,"Dikreditkan lewat batas: periksa","Sudah dikreditkan"),IF(S1402&lt;&gt;"Boleh diproses","Titik 1: periksa status vendor",IF(OR(I1402&lt;&gt;"Cocok",J1402&lt;&gt;"Valid"),"Titik 3: faktur bermasalah",IF(K1402="Ya","Titik 2: periksa pembebanan biaya",IF(Q1402&lt;0,"Titik 2: lewat batas kredit",IF(Q1402&lt;=Parameter!$B$6,"Titik 2: segera kreditkan","Siap dikreditkan")))))))</f>
        <v/>
      </c>
    </row>
    <row r="1403" customFormat="false" ht="15" hidden="false" customHeight="false" outlineLevel="0" collapsed="false">
      <c r="A1403" s="27"/>
      <c r="B1403" s="27"/>
      <c r="C1403" s="28"/>
      <c r="D1403" s="28"/>
      <c r="E1403" s="29"/>
      <c r="F1403" s="27"/>
      <c r="G1403" s="30"/>
      <c r="H1403" s="30"/>
      <c r="I1403" s="27"/>
      <c r="J1403" s="27"/>
      <c r="K1403" s="27"/>
      <c r="L1403" s="29"/>
      <c r="M1403" s="27"/>
      <c r="N1403" s="31" t="str">
        <f aca="false">IF(E1403="","",EOMONTH(E1403,0))</f>
        <v/>
      </c>
      <c r="O1403" s="32" t="str">
        <f aca="false">IF(E1403="","",EOMONTH(E1403,0)+Parameter!$B$5)</f>
        <v/>
      </c>
      <c r="P1403" s="32" t="str">
        <f aca="false">IF(E1403="","",EOMONTH(E1403,Parameter!$B$4))</f>
        <v/>
      </c>
      <c r="Q1403" s="33" t="str">
        <f aca="false">IF(OR(E1403="",L1403&lt;&gt;""),"",P1403-Parameter!$B$9)</f>
        <v/>
      </c>
      <c r="R1403" s="34" t="str">
        <f aca="false">IF(OR(G1403="",G1403=0,H1403=""),"",H1403/G1403)</f>
        <v/>
      </c>
      <c r="S1403" s="35" t="str">
        <f aca="false">IF(C1403="","",IFERROR(INDEX('Validasi Vendor'!$J$5:$J$505,MATCH(C1403,'Validasi Vendor'!$C$5:$C$505,0)),"Belum terdaftar"))</f>
        <v/>
      </c>
      <c r="T1403" s="35" t="str">
        <f aca="false">IF(E1403="","",IF(L1403&lt;&gt;"",IF(EOMONTH(L1403,0)&gt;P1403,"Dikreditkan lewat batas: periksa","Sudah dikreditkan"),IF(S1403&lt;&gt;"Boleh diproses","Titik 1: periksa status vendor",IF(OR(I1403&lt;&gt;"Cocok",J1403&lt;&gt;"Valid"),"Titik 3: faktur bermasalah",IF(K1403="Ya","Titik 2: periksa pembebanan biaya",IF(Q1403&lt;0,"Titik 2: lewat batas kredit",IF(Q1403&lt;=Parameter!$B$6,"Titik 2: segera kreditkan","Siap dikreditkan")))))))</f>
        <v/>
      </c>
    </row>
    <row r="1404" customFormat="false" ht="15" hidden="false" customHeight="false" outlineLevel="0" collapsed="false">
      <c r="A1404" s="27"/>
      <c r="B1404" s="27"/>
      <c r="C1404" s="28"/>
      <c r="D1404" s="28"/>
      <c r="E1404" s="29"/>
      <c r="F1404" s="27"/>
      <c r="G1404" s="30"/>
      <c r="H1404" s="30"/>
      <c r="I1404" s="27"/>
      <c r="J1404" s="27"/>
      <c r="K1404" s="27"/>
      <c r="L1404" s="29"/>
      <c r="M1404" s="27"/>
      <c r="N1404" s="31" t="str">
        <f aca="false">IF(E1404="","",EOMONTH(E1404,0))</f>
        <v/>
      </c>
      <c r="O1404" s="32" t="str">
        <f aca="false">IF(E1404="","",EOMONTH(E1404,0)+Parameter!$B$5)</f>
        <v/>
      </c>
      <c r="P1404" s="32" t="str">
        <f aca="false">IF(E1404="","",EOMONTH(E1404,Parameter!$B$4))</f>
        <v/>
      </c>
      <c r="Q1404" s="33" t="str">
        <f aca="false">IF(OR(E1404="",L1404&lt;&gt;""),"",P1404-Parameter!$B$9)</f>
        <v/>
      </c>
      <c r="R1404" s="34" t="str">
        <f aca="false">IF(OR(G1404="",G1404=0,H1404=""),"",H1404/G1404)</f>
        <v/>
      </c>
      <c r="S1404" s="35" t="str">
        <f aca="false">IF(C1404="","",IFERROR(INDEX('Validasi Vendor'!$J$5:$J$505,MATCH(C1404,'Validasi Vendor'!$C$5:$C$505,0)),"Belum terdaftar"))</f>
        <v/>
      </c>
      <c r="T1404" s="35" t="str">
        <f aca="false">IF(E1404="","",IF(L1404&lt;&gt;"",IF(EOMONTH(L1404,0)&gt;P1404,"Dikreditkan lewat batas: periksa","Sudah dikreditkan"),IF(S1404&lt;&gt;"Boleh diproses","Titik 1: periksa status vendor",IF(OR(I1404&lt;&gt;"Cocok",J1404&lt;&gt;"Valid"),"Titik 3: faktur bermasalah",IF(K1404="Ya","Titik 2: periksa pembebanan biaya",IF(Q1404&lt;0,"Titik 2: lewat batas kredit",IF(Q1404&lt;=Parameter!$B$6,"Titik 2: segera kreditkan","Siap dikreditkan")))))))</f>
        <v/>
      </c>
    </row>
    <row r="1405" customFormat="false" ht="15" hidden="false" customHeight="false" outlineLevel="0" collapsed="false">
      <c r="A1405" s="27"/>
      <c r="B1405" s="27"/>
      <c r="C1405" s="28"/>
      <c r="D1405" s="28"/>
      <c r="E1405" s="29"/>
      <c r="F1405" s="27"/>
      <c r="G1405" s="30"/>
      <c r="H1405" s="30"/>
      <c r="I1405" s="27"/>
      <c r="J1405" s="27"/>
      <c r="K1405" s="27"/>
      <c r="L1405" s="29"/>
      <c r="M1405" s="27"/>
      <c r="N1405" s="31" t="str">
        <f aca="false">IF(E1405="","",EOMONTH(E1405,0))</f>
        <v/>
      </c>
      <c r="O1405" s="32" t="str">
        <f aca="false">IF(E1405="","",EOMONTH(E1405,0)+Parameter!$B$5)</f>
        <v/>
      </c>
      <c r="P1405" s="32" t="str">
        <f aca="false">IF(E1405="","",EOMONTH(E1405,Parameter!$B$4))</f>
        <v/>
      </c>
      <c r="Q1405" s="33" t="str">
        <f aca="false">IF(OR(E1405="",L1405&lt;&gt;""),"",P1405-Parameter!$B$9)</f>
        <v/>
      </c>
      <c r="R1405" s="34" t="str">
        <f aca="false">IF(OR(G1405="",G1405=0,H1405=""),"",H1405/G1405)</f>
        <v/>
      </c>
      <c r="S1405" s="35" t="str">
        <f aca="false">IF(C1405="","",IFERROR(INDEX('Validasi Vendor'!$J$5:$J$505,MATCH(C1405,'Validasi Vendor'!$C$5:$C$505,0)),"Belum terdaftar"))</f>
        <v/>
      </c>
      <c r="T1405" s="35" t="str">
        <f aca="false">IF(E1405="","",IF(L1405&lt;&gt;"",IF(EOMONTH(L1405,0)&gt;P1405,"Dikreditkan lewat batas: periksa","Sudah dikreditkan"),IF(S1405&lt;&gt;"Boleh diproses","Titik 1: periksa status vendor",IF(OR(I1405&lt;&gt;"Cocok",J1405&lt;&gt;"Valid"),"Titik 3: faktur bermasalah",IF(K1405="Ya","Titik 2: periksa pembebanan biaya",IF(Q1405&lt;0,"Titik 2: lewat batas kredit",IF(Q1405&lt;=Parameter!$B$6,"Titik 2: segera kreditkan","Siap dikreditkan")))))))</f>
        <v/>
      </c>
    </row>
    <row r="1406" customFormat="false" ht="15" hidden="false" customHeight="false" outlineLevel="0" collapsed="false">
      <c r="A1406" s="27"/>
      <c r="B1406" s="27"/>
      <c r="C1406" s="28"/>
      <c r="D1406" s="28"/>
      <c r="E1406" s="29"/>
      <c r="F1406" s="27"/>
      <c r="G1406" s="30"/>
      <c r="H1406" s="30"/>
      <c r="I1406" s="27"/>
      <c r="J1406" s="27"/>
      <c r="K1406" s="27"/>
      <c r="L1406" s="29"/>
      <c r="M1406" s="27"/>
      <c r="N1406" s="31" t="str">
        <f aca="false">IF(E1406="","",EOMONTH(E1406,0))</f>
        <v/>
      </c>
      <c r="O1406" s="32" t="str">
        <f aca="false">IF(E1406="","",EOMONTH(E1406,0)+Parameter!$B$5)</f>
        <v/>
      </c>
      <c r="P1406" s="32" t="str">
        <f aca="false">IF(E1406="","",EOMONTH(E1406,Parameter!$B$4))</f>
        <v/>
      </c>
      <c r="Q1406" s="33" t="str">
        <f aca="false">IF(OR(E1406="",L1406&lt;&gt;""),"",P1406-Parameter!$B$9)</f>
        <v/>
      </c>
      <c r="R1406" s="34" t="str">
        <f aca="false">IF(OR(G1406="",G1406=0,H1406=""),"",H1406/G1406)</f>
        <v/>
      </c>
      <c r="S1406" s="35" t="str">
        <f aca="false">IF(C1406="","",IFERROR(INDEX('Validasi Vendor'!$J$5:$J$505,MATCH(C1406,'Validasi Vendor'!$C$5:$C$505,0)),"Belum terdaftar"))</f>
        <v/>
      </c>
      <c r="T1406" s="35" t="str">
        <f aca="false">IF(E1406="","",IF(L1406&lt;&gt;"",IF(EOMONTH(L1406,0)&gt;P1406,"Dikreditkan lewat batas: periksa","Sudah dikreditkan"),IF(S1406&lt;&gt;"Boleh diproses","Titik 1: periksa status vendor",IF(OR(I1406&lt;&gt;"Cocok",J1406&lt;&gt;"Valid"),"Titik 3: faktur bermasalah",IF(K1406="Ya","Titik 2: periksa pembebanan biaya",IF(Q1406&lt;0,"Titik 2: lewat batas kredit",IF(Q1406&lt;=Parameter!$B$6,"Titik 2: segera kreditkan","Siap dikreditkan")))))))</f>
        <v/>
      </c>
    </row>
    <row r="1407" customFormat="false" ht="15" hidden="false" customHeight="false" outlineLevel="0" collapsed="false">
      <c r="A1407" s="27"/>
      <c r="B1407" s="27"/>
      <c r="C1407" s="28"/>
      <c r="D1407" s="28"/>
      <c r="E1407" s="29"/>
      <c r="F1407" s="27"/>
      <c r="G1407" s="30"/>
      <c r="H1407" s="30"/>
      <c r="I1407" s="27"/>
      <c r="J1407" s="27"/>
      <c r="K1407" s="27"/>
      <c r="L1407" s="29"/>
      <c r="M1407" s="27"/>
      <c r="N1407" s="31" t="str">
        <f aca="false">IF(E1407="","",EOMONTH(E1407,0))</f>
        <v/>
      </c>
      <c r="O1407" s="32" t="str">
        <f aca="false">IF(E1407="","",EOMONTH(E1407,0)+Parameter!$B$5)</f>
        <v/>
      </c>
      <c r="P1407" s="32" t="str">
        <f aca="false">IF(E1407="","",EOMONTH(E1407,Parameter!$B$4))</f>
        <v/>
      </c>
      <c r="Q1407" s="33" t="str">
        <f aca="false">IF(OR(E1407="",L1407&lt;&gt;""),"",P1407-Parameter!$B$9)</f>
        <v/>
      </c>
      <c r="R1407" s="34" t="str">
        <f aca="false">IF(OR(G1407="",G1407=0,H1407=""),"",H1407/G1407)</f>
        <v/>
      </c>
      <c r="S1407" s="35" t="str">
        <f aca="false">IF(C1407="","",IFERROR(INDEX('Validasi Vendor'!$J$5:$J$505,MATCH(C1407,'Validasi Vendor'!$C$5:$C$505,0)),"Belum terdaftar"))</f>
        <v/>
      </c>
      <c r="T1407" s="35" t="str">
        <f aca="false">IF(E1407="","",IF(L1407&lt;&gt;"",IF(EOMONTH(L1407,0)&gt;P1407,"Dikreditkan lewat batas: periksa","Sudah dikreditkan"),IF(S1407&lt;&gt;"Boleh diproses","Titik 1: periksa status vendor",IF(OR(I1407&lt;&gt;"Cocok",J1407&lt;&gt;"Valid"),"Titik 3: faktur bermasalah",IF(K1407="Ya","Titik 2: periksa pembebanan biaya",IF(Q1407&lt;0,"Titik 2: lewat batas kredit",IF(Q1407&lt;=Parameter!$B$6,"Titik 2: segera kreditkan","Siap dikreditkan")))))))</f>
        <v/>
      </c>
    </row>
    <row r="1408" customFormat="false" ht="15" hidden="false" customHeight="false" outlineLevel="0" collapsed="false">
      <c r="A1408" s="27"/>
      <c r="B1408" s="27"/>
      <c r="C1408" s="28"/>
      <c r="D1408" s="28"/>
      <c r="E1408" s="29"/>
      <c r="F1408" s="27"/>
      <c r="G1408" s="30"/>
      <c r="H1408" s="30"/>
      <c r="I1408" s="27"/>
      <c r="J1408" s="27"/>
      <c r="K1408" s="27"/>
      <c r="L1408" s="29"/>
      <c r="M1408" s="27"/>
      <c r="N1408" s="31" t="str">
        <f aca="false">IF(E1408="","",EOMONTH(E1408,0))</f>
        <v/>
      </c>
      <c r="O1408" s="32" t="str">
        <f aca="false">IF(E1408="","",EOMONTH(E1408,0)+Parameter!$B$5)</f>
        <v/>
      </c>
      <c r="P1408" s="32" t="str">
        <f aca="false">IF(E1408="","",EOMONTH(E1408,Parameter!$B$4))</f>
        <v/>
      </c>
      <c r="Q1408" s="33" t="str">
        <f aca="false">IF(OR(E1408="",L1408&lt;&gt;""),"",P1408-Parameter!$B$9)</f>
        <v/>
      </c>
      <c r="R1408" s="34" t="str">
        <f aca="false">IF(OR(G1408="",G1408=0,H1408=""),"",H1408/G1408)</f>
        <v/>
      </c>
      <c r="S1408" s="35" t="str">
        <f aca="false">IF(C1408="","",IFERROR(INDEX('Validasi Vendor'!$J$5:$J$505,MATCH(C1408,'Validasi Vendor'!$C$5:$C$505,0)),"Belum terdaftar"))</f>
        <v/>
      </c>
      <c r="T1408" s="35" t="str">
        <f aca="false">IF(E1408="","",IF(L1408&lt;&gt;"",IF(EOMONTH(L1408,0)&gt;P1408,"Dikreditkan lewat batas: periksa","Sudah dikreditkan"),IF(S1408&lt;&gt;"Boleh diproses","Titik 1: periksa status vendor",IF(OR(I1408&lt;&gt;"Cocok",J1408&lt;&gt;"Valid"),"Titik 3: faktur bermasalah",IF(K1408="Ya","Titik 2: periksa pembebanan biaya",IF(Q1408&lt;0,"Titik 2: lewat batas kredit",IF(Q1408&lt;=Parameter!$B$6,"Titik 2: segera kreditkan","Siap dikreditkan")))))))</f>
        <v/>
      </c>
    </row>
    <row r="1409" customFormat="false" ht="15" hidden="false" customHeight="false" outlineLevel="0" collapsed="false">
      <c r="A1409" s="27"/>
      <c r="B1409" s="27"/>
      <c r="C1409" s="28"/>
      <c r="D1409" s="28"/>
      <c r="E1409" s="29"/>
      <c r="F1409" s="27"/>
      <c r="G1409" s="30"/>
      <c r="H1409" s="30"/>
      <c r="I1409" s="27"/>
      <c r="J1409" s="27"/>
      <c r="K1409" s="27"/>
      <c r="L1409" s="29"/>
      <c r="M1409" s="27"/>
      <c r="N1409" s="31" t="str">
        <f aca="false">IF(E1409="","",EOMONTH(E1409,0))</f>
        <v/>
      </c>
      <c r="O1409" s="32" t="str">
        <f aca="false">IF(E1409="","",EOMONTH(E1409,0)+Parameter!$B$5)</f>
        <v/>
      </c>
      <c r="P1409" s="32" t="str">
        <f aca="false">IF(E1409="","",EOMONTH(E1409,Parameter!$B$4))</f>
        <v/>
      </c>
      <c r="Q1409" s="33" t="str">
        <f aca="false">IF(OR(E1409="",L1409&lt;&gt;""),"",P1409-Parameter!$B$9)</f>
        <v/>
      </c>
      <c r="R1409" s="34" t="str">
        <f aca="false">IF(OR(G1409="",G1409=0,H1409=""),"",H1409/G1409)</f>
        <v/>
      </c>
      <c r="S1409" s="35" t="str">
        <f aca="false">IF(C1409="","",IFERROR(INDEX('Validasi Vendor'!$J$5:$J$505,MATCH(C1409,'Validasi Vendor'!$C$5:$C$505,0)),"Belum terdaftar"))</f>
        <v/>
      </c>
      <c r="T1409" s="35" t="str">
        <f aca="false">IF(E1409="","",IF(L1409&lt;&gt;"",IF(EOMONTH(L1409,0)&gt;P1409,"Dikreditkan lewat batas: periksa","Sudah dikreditkan"),IF(S1409&lt;&gt;"Boleh diproses","Titik 1: periksa status vendor",IF(OR(I1409&lt;&gt;"Cocok",J1409&lt;&gt;"Valid"),"Titik 3: faktur bermasalah",IF(K1409="Ya","Titik 2: periksa pembebanan biaya",IF(Q1409&lt;0,"Titik 2: lewat batas kredit",IF(Q1409&lt;=Parameter!$B$6,"Titik 2: segera kreditkan","Siap dikreditkan")))))))</f>
        <v/>
      </c>
    </row>
    <row r="1410" customFormat="false" ht="15" hidden="false" customHeight="false" outlineLevel="0" collapsed="false">
      <c r="A1410" s="27"/>
      <c r="B1410" s="27"/>
      <c r="C1410" s="28"/>
      <c r="D1410" s="28"/>
      <c r="E1410" s="29"/>
      <c r="F1410" s="27"/>
      <c r="G1410" s="30"/>
      <c r="H1410" s="30"/>
      <c r="I1410" s="27"/>
      <c r="J1410" s="27"/>
      <c r="K1410" s="27"/>
      <c r="L1410" s="29"/>
      <c r="M1410" s="27"/>
      <c r="N1410" s="31" t="str">
        <f aca="false">IF(E1410="","",EOMONTH(E1410,0))</f>
        <v/>
      </c>
      <c r="O1410" s="32" t="str">
        <f aca="false">IF(E1410="","",EOMONTH(E1410,0)+Parameter!$B$5)</f>
        <v/>
      </c>
      <c r="P1410" s="32" t="str">
        <f aca="false">IF(E1410="","",EOMONTH(E1410,Parameter!$B$4))</f>
        <v/>
      </c>
      <c r="Q1410" s="33" t="str">
        <f aca="false">IF(OR(E1410="",L1410&lt;&gt;""),"",P1410-Parameter!$B$9)</f>
        <v/>
      </c>
      <c r="R1410" s="34" t="str">
        <f aca="false">IF(OR(G1410="",G1410=0,H1410=""),"",H1410/G1410)</f>
        <v/>
      </c>
      <c r="S1410" s="35" t="str">
        <f aca="false">IF(C1410="","",IFERROR(INDEX('Validasi Vendor'!$J$5:$J$505,MATCH(C1410,'Validasi Vendor'!$C$5:$C$505,0)),"Belum terdaftar"))</f>
        <v/>
      </c>
      <c r="T1410" s="35" t="str">
        <f aca="false">IF(E1410="","",IF(L1410&lt;&gt;"",IF(EOMONTH(L1410,0)&gt;P1410,"Dikreditkan lewat batas: periksa","Sudah dikreditkan"),IF(S1410&lt;&gt;"Boleh diproses","Titik 1: periksa status vendor",IF(OR(I1410&lt;&gt;"Cocok",J1410&lt;&gt;"Valid"),"Titik 3: faktur bermasalah",IF(K1410="Ya","Titik 2: periksa pembebanan biaya",IF(Q1410&lt;0,"Titik 2: lewat batas kredit",IF(Q1410&lt;=Parameter!$B$6,"Titik 2: segera kreditkan","Siap dikreditkan")))))))</f>
        <v/>
      </c>
    </row>
    <row r="1411" customFormat="false" ht="15" hidden="false" customHeight="false" outlineLevel="0" collapsed="false">
      <c r="A1411" s="27"/>
      <c r="B1411" s="27"/>
      <c r="C1411" s="28"/>
      <c r="D1411" s="28"/>
      <c r="E1411" s="29"/>
      <c r="F1411" s="27"/>
      <c r="G1411" s="30"/>
      <c r="H1411" s="30"/>
      <c r="I1411" s="27"/>
      <c r="J1411" s="27"/>
      <c r="K1411" s="27"/>
      <c r="L1411" s="29"/>
      <c r="M1411" s="27"/>
      <c r="N1411" s="31" t="str">
        <f aca="false">IF(E1411="","",EOMONTH(E1411,0))</f>
        <v/>
      </c>
      <c r="O1411" s="32" t="str">
        <f aca="false">IF(E1411="","",EOMONTH(E1411,0)+Parameter!$B$5)</f>
        <v/>
      </c>
      <c r="P1411" s="32" t="str">
        <f aca="false">IF(E1411="","",EOMONTH(E1411,Parameter!$B$4))</f>
        <v/>
      </c>
      <c r="Q1411" s="33" t="str">
        <f aca="false">IF(OR(E1411="",L1411&lt;&gt;""),"",P1411-Parameter!$B$9)</f>
        <v/>
      </c>
      <c r="R1411" s="34" t="str">
        <f aca="false">IF(OR(G1411="",G1411=0,H1411=""),"",H1411/G1411)</f>
        <v/>
      </c>
      <c r="S1411" s="35" t="str">
        <f aca="false">IF(C1411="","",IFERROR(INDEX('Validasi Vendor'!$J$5:$J$505,MATCH(C1411,'Validasi Vendor'!$C$5:$C$505,0)),"Belum terdaftar"))</f>
        <v/>
      </c>
      <c r="T1411" s="35" t="str">
        <f aca="false">IF(E1411="","",IF(L1411&lt;&gt;"",IF(EOMONTH(L1411,0)&gt;P1411,"Dikreditkan lewat batas: periksa","Sudah dikreditkan"),IF(S1411&lt;&gt;"Boleh diproses","Titik 1: periksa status vendor",IF(OR(I1411&lt;&gt;"Cocok",J1411&lt;&gt;"Valid"),"Titik 3: faktur bermasalah",IF(K1411="Ya","Titik 2: periksa pembebanan biaya",IF(Q1411&lt;0,"Titik 2: lewat batas kredit",IF(Q1411&lt;=Parameter!$B$6,"Titik 2: segera kreditkan","Siap dikreditkan")))))))</f>
        <v/>
      </c>
    </row>
    <row r="1412" customFormat="false" ht="15" hidden="false" customHeight="false" outlineLevel="0" collapsed="false">
      <c r="A1412" s="27"/>
      <c r="B1412" s="27"/>
      <c r="C1412" s="28"/>
      <c r="D1412" s="28"/>
      <c r="E1412" s="29"/>
      <c r="F1412" s="27"/>
      <c r="G1412" s="30"/>
      <c r="H1412" s="30"/>
      <c r="I1412" s="27"/>
      <c r="J1412" s="27"/>
      <c r="K1412" s="27"/>
      <c r="L1412" s="29"/>
      <c r="M1412" s="27"/>
      <c r="N1412" s="31" t="str">
        <f aca="false">IF(E1412="","",EOMONTH(E1412,0))</f>
        <v/>
      </c>
      <c r="O1412" s="32" t="str">
        <f aca="false">IF(E1412="","",EOMONTH(E1412,0)+Parameter!$B$5)</f>
        <v/>
      </c>
      <c r="P1412" s="32" t="str">
        <f aca="false">IF(E1412="","",EOMONTH(E1412,Parameter!$B$4))</f>
        <v/>
      </c>
      <c r="Q1412" s="33" t="str">
        <f aca="false">IF(OR(E1412="",L1412&lt;&gt;""),"",P1412-Parameter!$B$9)</f>
        <v/>
      </c>
      <c r="R1412" s="34" t="str">
        <f aca="false">IF(OR(G1412="",G1412=0,H1412=""),"",H1412/G1412)</f>
        <v/>
      </c>
      <c r="S1412" s="35" t="str">
        <f aca="false">IF(C1412="","",IFERROR(INDEX('Validasi Vendor'!$J$5:$J$505,MATCH(C1412,'Validasi Vendor'!$C$5:$C$505,0)),"Belum terdaftar"))</f>
        <v/>
      </c>
      <c r="T1412" s="35" t="str">
        <f aca="false">IF(E1412="","",IF(L1412&lt;&gt;"",IF(EOMONTH(L1412,0)&gt;P1412,"Dikreditkan lewat batas: periksa","Sudah dikreditkan"),IF(S1412&lt;&gt;"Boleh diproses","Titik 1: periksa status vendor",IF(OR(I1412&lt;&gt;"Cocok",J1412&lt;&gt;"Valid"),"Titik 3: faktur bermasalah",IF(K1412="Ya","Titik 2: periksa pembebanan biaya",IF(Q1412&lt;0,"Titik 2: lewat batas kredit",IF(Q1412&lt;=Parameter!$B$6,"Titik 2: segera kreditkan","Siap dikreditkan")))))))</f>
        <v/>
      </c>
    </row>
    <row r="1413" customFormat="false" ht="15" hidden="false" customHeight="false" outlineLevel="0" collapsed="false">
      <c r="A1413" s="27"/>
      <c r="B1413" s="27"/>
      <c r="C1413" s="28"/>
      <c r="D1413" s="28"/>
      <c r="E1413" s="29"/>
      <c r="F1413" s="27"/>
      <c r="G1413" s="30"/>
      <c r="H1413" s="30"/>
      <c r="I1413" s="27"/>
      <c r="J1413" s="27"/>
      <c r="K1413" s="27"/>
      <c r="L1413" s="29"/>
      <c r="M1413" s="27"/>
      <c r="N1413" s="31" t="str">
        <f aca="false">IF(E1413="","",EOMONTH(E1413,0))</f>
        <v/>
      </c>
      <c r="O1413" s="32" t="str">
        <f aca="false">IF(E1413="","",EOMONTH(E1413,0)+Parameter!$B$5)</f>
        <v/>
      </c>
      <c r="P1413" s="32" t="str">
        <f aca="false">IF(E1413="","",EOMONTH(E1413,Parameter!$B$4))</f>
        <v/>
      </c>
      <c r="Q1413" s="33" t="str">
        <f aca="false">IF(OR(E1413="",L1413&lt;&gt;""),"",P1413-Parameter!$B$9)</f>
        <v/>
      </c>
      <c r="R1413" s="34" t="str">
        <f aca="false">IF(OR(G1413="",G1413=0,H1413=""),"",H1413/G1413)</f>
        <v/>
      </c>
      <c r="S1413" s="35" t="str">
        <f aca="false">IF(C1413="","",IFERROR(INDEX('Validasi Vendor'!$J$5:$J$505,MATCH(C1413,'Validasi Vendor'!$C$5:$C$505,0)),"Belum terdaftar"))</f>
        <v/>
      </c>
      <c r="T1413" s="35" t="str">
        <f aca="false">IF(E1413="","",IF(L1413&lt;&gt;"",IF(EOMONTH(L1413,0)&gt;P1413,"Dikreditkan lewat batas: periksa","Sudah dikreditkan"),IF(S1413&lt;&gt;"Boleh diproses","Titik 1: periksa status vendor",IF(OR(I1413&lt;&gt;"Cocok",J1413&lt;&gt;"Valid"),"Titik 3: faktur bermasalah",IF(K1413="Ya","Titik 2: periksa pembebanan biaya",IF(Q1413&lt;0,"Titik 2: lewat batas kredit",IF(Q1413&lt;=Parameter!$B$6,"Titik 2: segera kreditkan","Siap dikreditkan")))))))</f>
        <v/>
      </c>
    </row>
    <row r="1414" customFormat="false" ht="15" hidden="false" customHeight="false" outlineLevel="0" collapsed="false">
      <c r="A1414" s="27"/>
      <c r="B1414" s="27"/>
      <c r="C1414" s="28"/>
      <c r="D1414" s="28"/>
      <c r="E1414" s="29"/>
      <c r="F1414" s="27"/>
      <c r="G1414" s="30"/>
      <c r="H1414" s="30"/>
      <c r="I1414" s="27"/>
      <c r="J1414" s="27"/>
      <c r="K1414" s="27"/>
      <c r="L1414" s="29"/>
      <c r="M1414" s="27"/>
      <c r="N1414" s="31" t="str">
        <f aca="false">IF(E1414="","",EOMONTH(E1414,0))</f>
        <v/>
      </c>
      <c r="O1414" s="32" t="str">
        <f aca="false">IF(E1414="","",EOMONTH(E1414,0)+Parameter!$B$5)</f>
        <v/>
      </c>
      <c r="P1414" s="32" t="str">
        <f aca="false">IF(E1414="","",EOMONTH(E1414,Parameter!$B$4))</f>
        <v/>
      </c>
      <c r="Q1414" s="33" t="str">
        <f aca="false">IF(OR(E1414="",L1414&lt;&gt;""),"",P1414-Parameter!$B$9)</f>
        <v/>
      </c>
      <c r="R1414" s="34" t="str">
        <f aca="false">IF(OR(G1414="",G1414=0,H1414=""),"",H1414/G1414)</f>
        <v/>
      </c>
      <c r="S1414" s="35" t="str">
        <f aca="false">IF(C1414="","",IFERROR(INDEX('Validasi Vendor'!$J$5:$J$505,MATCH(C1414,'Validasi Vendor'!$C$5:$C$505,0)),"Belum terdaftar"))</f>
        <v/>
      </c>
      <c r="T1414" s="35" t="str">
        <f aca="false">IF(E1414="","",IF(L1414&lt;&gt;"",IF(EOMONTH(L1414,0)&gt;P1414,"Dikreditkan lewat batas: periksa","Sudah dikreditkan"),IF(S1414&lt;&gt;"Boleh diproses","Titik 1: periksa status vendor",IF(OR(I1414&lt;&gt;"Cocok",J1414&lt;&gt;"Valid"),"Titik 3: faktur bermasalah",IF(K1414="Ya","Titik 2: periksa pembebanan biaya",IF(Q1414&lt;0,"Titik 2: lewat batas kredit",IF(Q1414&lt;=Parameter!$B$6,"Titik 2: segera kreditkan","Siap dikreditkan")))))))</f>
        <v/>
      </c>
    </row>
    <row r="1415" customFormat="false" ht="15" hidden="false" customHeight="false" outlineLevel="0" collapsed="false">
      <c r="A1415" s="27"/>
      <c r="B1415" s="27"/>
      <c r="C1415" s="28"/>
      <c r="D1415" s="28"/>
      <c r="E1415" s="29"/>
      <c r="F1415" s="27"/>
      <c r="G1415" s="30"/>
      <c r="H1415" s="30"/>
      <c r="I1415" s="27"/>
      <c r="J1415" s="27"/>
      <c r="K1415" s="27"/>
      <c r="L1415" s="29"/>
      <c r="M1415" s="27"/>
      <c r="N1415" s="31" t="str">
        <f aca="false">IF(E1415="","",EOMONTH(E1415,0))</f>
        <v/>
      </c>
      <c r="O1415" s="32" t="str">
        <f aca="false">IF(E1415="","",EOMONTH(E1415,0)+Parameter!$B$5)</f>
        <v/>
      </c>
      <c r="P1415" s="32" t="str">
        <f aca="false">IF(E1415="","",EOMONTH(E1415,Parameter!$B$4))</f>
        <v/>
      </c>
      <c r="Q1415" s="33" t="str">
        <f aca="false">IF(OR(E1415="",L1415&lt;&gt;""),"",P1415-Parameter!$B$9)</f>
        <v/>
      </c>
      <c r="R1415" s="34" t="str">
        <f aca="false">IF(OR(G1415="",G1415=0,H1415=""),"",H1415/G1415)</f>
        <v/>
      </c>
      <c r="S1415" s="35" t="str">
        <f aca="false">IF(C1415="","",IFERROR(INDEX('Validasi Vendor'!$J$5:$J$505,MATCH(C1415,'Validasi Vendor'!$C$5:$C$505,0)),"Belum terdaftar"))</f>
        <v/>
      </c>
      <c r="T1415" s="35" t="str">
        <f aca="false">IF(E1415="","",IF(L1415&lt;&gt;"",IF(EOMONTH(L1415,0)&gt;P1415,"Dikreditkan lewat batas: periksa","Sudah dikreditkan"),IF(S1415&lt;&gt;"Boleh diproses","Titik 1: periksa status vendor",IF(OR(I1415&lt;&gt;"Cocok",J1415&lt;&gt;"Valid"),"Titik 3: faktur bermasalah",IF(K1415="Ya","Titik 2: periksa pembebanan biaya",IF(Q1415&lt;0,"Titik 2: lewat batas kredit",IF(Q1415&lt;=Parameter!$B$6,"Titik 2: segera kreditkan","Siap dikreditkan")))))))</f>
        <v/>
      </c>
    </row>
    <row r="1416" customFormat="false" ht="15" hidden="false" customHeight="false" outlineLevel="0" collapsed="false">
      <c r="A1416" s="27"/>
      <c r="B1416" s="27"/>
      <c r="C1416" s="28"/>
      <c r="D1416" s="28"/>
      <c r="E1416" s="29"/>
      <c r="F1416" s="27"/>
      <c r="G1416" s="30"/>
      <c r="H1416" s="30"/>
      <c r="I1416" s="27"/>
      <c r="J1416" s="27"/>
      <c r="K1416" s="27"/>
      <c r="L1416" s="29"/>
      <c r="M1416" s="27"/>
      <c r="N1416" s="31" t="str">
        <f aca="false">IF(E1416="","",EOMONTH(E1416,0))</f>
        <v/>
      </c>
      <c r="O1416" s="32" t="str">
        <f aca="false">IF(E1416="","",EOMONTH(E1416,0)+Parameter!$B$5)</f>
        <v/>
      </c>
      <c r="P1416" s="32" t="str">
        <f aca="false">IF(E1416="","",EOMONTH(E1416,Parameter!$B$4))</f>
        <v/>
      </c>
      <c r="Q1416" s="33" t="str">
        <f aca="false">IF(OR(E1416="",L1416&lt;&gt;""),"",P1416-Parameter!$B$9)</f>
        <v/>
      </c>
      <c r="R1416" s="34" t="str">
        <f aca="false">IF(OR(G1416="",G1416=0,H1416=""),"",H1416/G1416)</f>
        <v/>
      </c>
      <c r="S1416" s="35" t="str">
        <f aca="false">IF(C1416="","",IFERROR(INDEX('Validasi Vendor'!$J$5:$J$505,MATCH(C1416,'Validasi Vendor'!$C$5:$C$505,0)),"Belum terdaftar"))</f>
        <v/>
      </c>
      <c r="T1416" s="35" t="str">
        <f aca="false">IF(E1416="","",IF(L1416&lt;&gt;"",IF(EOMONTH(L1416,0)&gt;P1416,"Dikreditkan lewat batas: periksa","Sudah dikreditkan"),IF(S1416&lt;&gt;"Boleh diproses","Titik 1: periksa status vendor",IF(OR(I1416&lt;&gt;"Cocok",J1416&lt;&gt;"Valid"),"Titik 3: faktur bermasalah",IF(K1416="Ya","Titik 2: periksa pembebanan biaya",IF(Q1416&lt;0,"Titik 2: lewat batas kredit",IF(Q1416&lt;=Parameter!$B$6,"Titik 2: segera kreditkan","Siap dikreditkan")))))))</f>
        <v/>
      </c>
    </row>
    <row r="1417" customFormat="false" ht="15" hidden="false" customHeight="false" outlineLevel="0" collapsed="false">
      <c r="A1417" s="27"/>
      <c r="B1417" s="27"/>
      <c r="C1417" s="28"/>
      <c r="D1417" s="28"/>
      <c r="E1417" s="29"/>
      <c r="F1417" s="27"/>
      <c r="G1417" s="30"/>
      <c r="H1417" s="30"/>
      <c r="I1417" s="27"/>
      <c r="J1417" s="27"/>
      <c r="K1417" s="27"/>
      <c r="L1417" s="29"/>
      <c r="M1417" s="27"/>
      <c r="N1417" s="31" t="str">
        <f aca="false">IF(E1417="","",EOMONTH(E1417,0))</f>
        <v/>
      </c>
      <c r="O1417" s="32" t="str">
        <f aca="false">IF(E1417="","",EOMONTH(E1417,0)+Parameter!$B$5)</f>
        <v/>
      </c>
      <c r="P1417" s="32" t="str">
        <f aca="false">IF(E1417="","",EOMONTH(E1417,Parameter!$B$4))</f>
        <v/>
      </c>
      <c r="Q1417" s="33" t="str">
        <f aca="false">IF(OR(E1417="",L1417&lt;&gt;""),"",P1417-Parameter!$B$9)</f>
        <v/>
      </c>
      <c r="R1417" s="34" t="str">
        <f aca="false">IF(OR(G1417="",G1417=0,H1417=""),"",H1417/G1417)</f>
        <v/>
      </c>
      <c r="S1417" s="35" t="str">
        <f aca="false">IF(C1417="","",IFERROR(INDEX('Validasi Vendor'!$J$5:$J$505,MATCH(C1417,'Validasi Vendor'!$C$5:$C$505,0)),"Belum terdaftar"))</f>
        <v/>
      </c>
      <c r="T1417" s="35" t="str">
        <f aca="false">IF(E1417="","",IF(L1417&lt;&gt;"",IF(EOMONTH(L1417,0)&gt;P1417,"Dikreditkan lewat batas: periksa","Sudah dikreditkan"),IF(S1417&lt;&gt;"Boleh diproses","Titik 1: periksa status vendor",IF(OR(I1417&lt;&gt;"Cocok",J1417&lt;&gt;"Valid"),"Titik 3: faktur bermasalah",IF(K1417="Ya","Titik 2: periksa pembebanan biaya",IF(Q1417&lt;0,"Titik 2: lewat batas kredit",IF(Q1417&lt;=Parameter!$B$6,"Titik 2: segera kreditkan","Siap dikreditkan")))))))</f>
        <v/>
      </c>
    </row>
    <row r="1418" customFormat="false" ht="15" hidden="false" customHeight="false" outlineLevel="0" collapsed="false">
      <c r="A1418" s="27"/>
      <c r="B1418" s="27"/>
      <c r="C1418" s="28"/>
      <c r="D1418" s="28"/>
      <c r="E1418" s="29"/>
      <c r="F1418" s="27"/>
      <c r="G1418" s="30"/>
      <c r="H1418" s="30"/>
      <c r="I1418" s="27"/>
      <c r="J1418" s="27"/>
      <c r="K1418" s="27"/>
      <c r="L1418" s="29"/>
      <c r="M1418" s="27"/>
      <c r="N1418" s="31" t="str">
        <f aca="false">IF(E1418="","",EOMONTH(E1418,0))</f>
        <v/>
      </c>
      <c r="O1418" s="32" t="str">
        <f aca="false">IF(E1418="","",EOMONTH(E1418,0)+Parameter!$B$5)</f>
        <v/>
      </c>
      <c r="P1418" s="32" t="str">
        <f aca="false">IF(E1418="","",EOMONTH(E1418,Parameter!$B$4))</f>
        <v/>
      </c>
      <c r="Q1418" s="33" t="str">
        <f aca="false">IF(OR(E1418="",L1418&lt;&gt;""),"",P1418-Parameter!$B$9)</f>
        <v/>
      </c>
      <c r="R1418" s="34" t="str">
        <f aca="false">IF(OR(G1418="",G1418=0,H1418=""),"",H1418/G1418)</f>
        <v/>
      </c>
      <c r="S1418" s="35" t="str">
        <f aca="false">IF(C1418="","",IFERROR(INDEX('Validasi Vendor'!$J$5:$J$505,MATCH(C1418,'Validasi Vendor'!$C$5:$C$505,0)),"Belum terdaftar"))</f>
        <v/>
      </c>
      <c r="T1418" s="35" t="str">
        <f aca="false">IF(E1418="","",IF(L1418&lt;&gt;"",IF(EOMONTH(L1418,0)&gt;P1418,"Dikreditkan lewat batas: periksa","Sudah dikreditkan"),IF(S1418&lt;&gt;"Boleh diproses","Titik 1: periksa status vendor",IF(OR(I1418&lt;&gt;"Cocok",J1418&lt;&gt;"Valid"),"Titik 3: faktur bermasalah",IF(K1418="Ya","Titik 2: periksa pembebanan biaya",IF(Q1418&lt;0,"Titik 2: lewat batas kredit",IF(Q1418&lt;=Parameter!$B$6,"Titik 2: segera kreditkan","Siap dikreditkan")))))))</f>
        <v/>
      </c>
    </row>
    <row r="1419" customFormat="false" ht="15" hidden="false" customHeight="false" outlineLevel="0" collapsed="false">
      <c r="A1419" s="27"/>
      <c r="B1419" s="27"/>
      <c r="C1419" s="28"/>
      <c r="D1419" s="28"/>
      <c r="E1419" s="29"/>
      <c r="F1419" s="27"/>
      <c r="G1419" s="30"/>
      <c r="H1419" s="30"/>
      <c r="I1419" s="27"/>
      <c r="J1419" s="27"/>
      <c r="K1419" s="27"/>
      <c r="L1419" s="29"/>
      <c r="M1419" s="27"/>
      <c r="N1419" s="31" t="str">
        <f aca="false">IF(E1419="","",EOMONTH(E1419,0))</f>
        <v/>
      </c>
      <c r="O1419" s="32" t="str">
        <f aca="false">IF(E1419="","",EOMONTH(E1419,0)+Parameter!$B$5)</f>
        <v/>
      </c>
      <c r="P1419" s="32" t="str">
        <f aca="false">IF(E1419="","",EOMONTH(E1419,Parameter!$B$4))</f>
        <v/>
      </c>
      <c r="Q1419" s="33" t="str">
        <f aca="false">IF(OR(E1419="",L1419&lt;&gt;""),"",P1419-Parameter!$B$9)</f>
        <v/>
      </c>
      <c r="R1419" s="34" t="str">
        <f aca="false">IF(OR(G1419="",G1419=0,H1419=""),"",H1419/G1419)</f>
        <v/>
      </c>
      <c r="S1419" s="35" t="str">
        <f aca="false">IF(C1419="","",IFERROR(INDEX('Validasi Vendor'!$J$5:$J$505,MATCH(C1419,'Validasi Vendor'!$C$5:$C$505,0)),"Belum terdaftar"))</f>
        <v/>
      </c>
      <c r="T1419" s="35" t="str">
        <f aca="false">IF(E1419="","",IF(L1419&lt;&gt;"",IF(EOMONTH(L1419,0)&gt;P1419,"Dikreditkan lewat batas: periksa","Sudah dikreditkan"),IF(S1419&lt;&gt;"Boleh diproses","Titik 1: periksa status vendor",IF(OR(I1419&lt;&gt;"Cocok",J1419&lt;&gt;"Valid"),"Titik 3: faktur bermasalah",IF(K1419="Ya","Titik 2: periksa pembebanan biaya",IF(Q1419&lt;0,"Titik 2: lewat batas kredit",IF(Q1419&lt;=Parameter!$B$6,"Titik 2: segera kreditkan","Siap dikreditkan")))))))</f>
        <v/>
      </c>
    </row>
    <row r="1420" customFormat="false" ht="15" hidden="false" customHeight="false" outlineLevel="0" collapsed="false">
      <c r="A1420" s="27"/>
      <c r="B1420" s="27"/>
      <c r="C1420" s="28"/>
      <c r="D1420" s="28"/>
      <c r="E1420" s="29"/>
      <c r="F1420" s="27"/>
      <c r="G1420" s="30"/>
      <c r="H1420" s="30"/>
      <c r="I1420" s="27"/>
      <c r="J1420" s="27"/>
      <c r="K1420" s="27"/>
      <c r="L1420" s="29"/>
      <c r="M1420" s="27"/>
      <c r="N1420" s="31" t="str">
        <f aca="false">IF(E1420="","",EOMONTH(E1420,0))</f>
        <v/>
      </c>
      <c r="O1420" s="32" t="str">
        <f aca="false">IF(E1420="","",EOMONTH(E1420,0)+Parameter!$B$5)</f>
        <v/>
      </c>
      <c r="P1420" s="32" t="str">
        <f aca="false">IF(E1420="","",EOMONTH(E1420,Parameter!$B$4))</f>
        <v/>
      </c>
      <c r="Q1420" s="33" t="str">
        <f aca="false">IF(OR(E1420="",L1420&lt;&gt;""),"",P1420-Parameter!$B$9)</f>
        <v/>
      </c>
      <c r="R1420" s="34" t="str">
        <f aca="false">IF(OR(G1420="",G1420=0,H1420=""),"",H1420/G1420)</f>
        <v/>
      </c>
      <c r="S1420" s="35" t="str">
        <f aca="false">IF(C1420="","",IFERROR(INDEX('Validasi Vendor'!$J$5:$J$505,MATCH(C1420,'Validasi Vendor'!$C$5:$C$505,0)),"Belum terdaftar"))</f>
        <v/>
      </c>
      <c r="T1420" s="35" t="str">
        <f aca="false">IF(E1420="","",IF(L1420&lt;&gt;"",IF(EOMONTH(L1420,0)&gt;P1420,"Dikreditkan lewat batas: periksa","Sudah dikreditkan"),IF(S1420&lt;&gt;"Boleh diproses","Titik 1: periksa status vendor",IF(OR(I1420&lt;&gt;"Cocok",J1420&lt;&gt;"Valid"),"Titik 3: faktur bermasalah",IF(K1420="Ya","Titik 2: periksa pembebanan biaya",IF(Q1420&lt;0,"Titik 2: lewat batas kredit",IF(Q1420&lt;=Parameter!$B$6,"Titik 2: segera kreditkan","Siap dikreditkan")))))))</f>
        <v/>
      </c>
    </row>
    <row r="1421" customFormat="false" ht="15" hidden="false" customHeight="false" outlineLevel="0" collapsed="false">
      <c r="A1421" s="27"/>
      <c r="B1421" s="27"/>
      <c r="C1421" s="28"/>
      <c r="D1421" s="28"/>
      <c r="E1421" s="29"/>
      <c r="F1421" s="27"/>
      <c r="G1421" s="30"/>
      <c r="H1421" s="30"/>
      <c r="I1421" s="27"/>
      <c r="J1421" s="27"/>
      <c r="K1421" s="27"/>
      <c r="L1421" s="29"/>
      <c r="M1421" s="27"/>
      <c r="N1421" s="31" t="str">
        <f aca="false">IF(E1421="","",EOMONTH(E1421,0))</f>
        <v/>
      </c>
      <c r="O1421" s="32" t="str">
        <f aca="false">IF(E1421="","",EOMONTH(E1421,0)+Parameter!$B$5)</f>
        <v/>
      </c>
      <c r="P1421" s="32" t="str">
        <f aca="false">IF(E1421="","",EOMONTH(E1421,Parameter!$B$4))</f>
        <v/>
      </c>
      <c r="Q1421" s="33" t="str">
        <f aca="false">IF(OR(E1421="",L1421&lt;&gt;""),"",P1421-Parameter!$B$9)</f>
        <v/>
      </c>
      <c r="R1421" s="34" t="str">
        <f aca="false">IF(OR(G1421="",G1421=0,H1421=""),"",H1421/G1421)</f>
        <v/>
      </c>
      <c r="S1421" s="35" t="str">
        <f aca="false">IF(C1421="","",IFERROR(INDEX('Validasi Vendor'!$J$5:$J$505,MATCH(C1421,'Validasi Vendor'!$C$5:$C$505,0)),"Belum terdaftar"))</f>
        <v/>
      </c>
      <c r="T1421" s="35" t="str">
        <f aca="false">IF(E1421="","",IF(L1421&lt;&gt;"",IF(EOMONTH(L1421,0)&gt;P1421,"Dikreditkan lewat batas: periksa","Sudah dikreditkan"),IF(S1421&lt;&gt;"Boleh diproses","Titik 1: periksa status vendor",IF(OR(I1421&lt;&gt;"Cocok",J1421&lt;&gt;"Valid"),"Titik 3: faktur bermasalah",IF(K1421="Ya","Titik 2: periksa pembebanan biaya",IF(Q1421&lt;0,"Titik 2: lewat batas kredit",IF(Q1421&lt;=Parameter!$B$6,"Titik 2: segera kreditkan","Siap dikreditkan")))))))</f>
        <v/>
      </c>
    </row>
    <row r="1422" customFormat="false" ht="15" hidden="false" customHeight="false" outlineLevel="0" collapsed="false">
      <c r="A1422" s="27"/>
      <c r="B1422" s="27"/>
      <c r="C1422" s="28"/>
      <c r="D1422" s="28"/>
      <c r="E1422" s="29"/>
      <c r="F1422" s="27"/>
      <c r="G1422" s="30"/>
      <c r="H1422" s="30"/>
      <c r="I1422" s="27"/>
      <c r="J1422" s="27"/>
      <c r="K1422" s="27"/>
      <c r="L1422" s="29"/>
      <c r="M1422" s="27"/>
      <c r="N1422" s="31" t="str">
        <f aca="false">IF(E1422="","",EOMONTH(E1422,0))</f>
        <v/>
      </c>
      <c r="O1422" s="32" t="str">
        <f aca="false">IF(E1422="","",EOMONTH(E1422,0)+Parameter!$B$5)</f>
        <v/>
      </c>
      <c r="P1422" s="32" t="str">
        <f aca="false">IF(E1422="","",EOMONTH(E1422,Parameter!$B$4))</f>
        <v/>
      </c>
      <c r="Q1422" s="33" t="str">
        <f aca="false">IF(OR(E1422="",L1422&lt;&gt;""),"",P1422-Parameter!$B$9)</f>
        <v/>
      </c>
      <c r="R1422" s="34" t="str">
        <f aca="false">IF(OR(G1422="",G1422=0,H1422=""),"",H1422/G1422)</f>
        <v/>
      </c>
      <c r="S1422" s="35" t="str">
        <f aca="false">IF(C1422="","",IFERROR(INDEX('Validasi Vendor'!$J$5:$J$505,MATCH(C1422,'Validasi Vendor'!$C$5:$C$505,0)),"Belum terdaftar"))</f>
        <v/>
      </c>
      <c r="T1422" s="35" t="str">
        <f aca="false">IF(E1422="","",IF(L1422&lt;&gt;"",IF(EOMONTH(L1422,0)&gt;P1422,"Dikreditkan lewat batas: periksa","Sudah dikreditkan"),IF(S1422&lt;&gt;"Boleh diproses","Titik 1: periksa status vendor",IF(OR(I1422&lt;&gt;"Cocok",J1422&lt;&gt;"Valid"),"Titik 3: faktur bermasalah",IF(K1422="Ya","Titik 2: periksa pembebanan biaya",IF(Q1422&lt;0,"Titik 2: lewat batas kredit",IF(Q1422&lt;=Parameter!$B$6,"Titik 2: segera kreditkan","Siap dikreditkan")))))))</f>
        <v/>
      </c>
    </row>
    <row r="1423" customFormat="false" ht="15" hidden="false" customHeight="false" outlineLevel="0" collapsed="false">
      <c r="A1423" s="27"/>
      <c r="B1423" s="27"/>
      <c r="C1423" s="28"/>
      <c r="D1423" s="28"/>
      <c r="E1423" s="29"/>
      <c r="F1423" s="27"/>
      <c r="G1423" s="30"/>
      <c r="H1423" s="30"/>
      <c r="I1423" s="27"/>
      <c r="J1423" s="27"/>
      <c r="K1423" s="27"/>
      <c r="L1423" s="29"/>
      <c r="M1423" s="27"/>
      <c r="N1423" s="31" t="str">
        <f aca="false">IF(E1423="","",EOMONTH(E1423,0))</f>
        <v/>
      </c>
      <c r="O1423" s="32" t="str">
        <f aca="false">IF(E1423="","",EOMONTH(E1423,0)+Parameter!$B$5)</f>
        <v/>
      </c>
      <c r="P1423" s="32" t="str">
        <f aca="false">IF(E1423="","",EOMONTH(E1423,Parameter!$B$4))</f>
        <v/>
      </c>
      <c r="Q1423" s="33" t="str">
        <f aca="false">IF(OR(E1423="",L1423&lt;&gt;""),"",P1423-Parameter!$B$9)</f>
        <v/>
      </c>
      <c r="R1423" s="34" t="str">
        <f aca="false">IF(OR(G1423="",G1423=0,H1423=""),"",H1423/G1423)</f>
        <v/>
      </c>
      <c r="S1423" s="35" t="str">
        <f aca="false">IF(C1423="","",IFERROR(INDEX('Validasi Vendor'!$J$5:$J$505,MATCH(C1423,'Validasi Vendor'!$C$5:$C$505,0)),"Belum terdaftar"))</f>
        <v/>
      </c>
      <c r="T1423" s="35" t="str">
        <f aca="false">IF(E1423="","",IF(L1423&lt;&gt;"",IF(EOMONTH(L1423,0)&gt;P1423,"Dikreditkan lewat batas: periksa","Sudah dikreditkan"),IF(S1423&lt;&gt;"Boleh diproses","Titik 1: periksa status vendor",IF(OR(I1423&lt;&gt;"Cocok",J1423&lt;&gt;"Valid"),"Titik 3: faktur bermasalah",IF(K1423="Ya","Titik 2: periksa pembebanan biaya",IF(Q1423&lt;0,"Titik 2: lewat batas kredit",IF(Q1423&lt;=Parameter!$B$6,"Titik 2: segera kreditkan","Siap dikreditkan")))))))</f>
        <v/>
      </c>
    </row>
    <row r="1424" customFormat="false" ht="15" hidden="false" customHeight="false" outlineLevel="0" collapsed="false">
      <c r="A1424" s="27"/>
      <c r="B1424" s="27"/>
      <c r="C1424" s="28"/>
      <c r="D1424" s="28"/>
      <c r="E1424" s="29"/>
      <c r="F1424" s="27"/>
      <c r="G1424" s="30"/>
      <c r="H1424" s="30"/>
      <c r="I1424" s="27"/>
      <c r="J1424" s="27"/>
      <c r="K1424" s="27"/>
      <c r="L1424" s="29"/>
      <c r="M1424" s="27"/>
      <c r="N1424" s="31" t="str">
        <f aca="false">IF(E1424="","",EOMONTH(E1424,0))</f>
        <v/>
      </c>
      <c r="O1424" s="32" t="str">
        <f aca="false">IF(E1424="","",EOMONTH(E1424,0)+Parameter!$B$5)</f>
        <v/>
      </c>
      <c r="P1424" s="32" t="str">
        <f aca="false">IF(E1424="","",EOMONTH(E1424,Parameter!$B$4))</f>
        <v/>
      </c>
      <c r="Q1424" s="33" t="str">
        <f aca="false">IF(OR(E1424="",L1424&lt;&gt;""),"",P1424-Parameter!$B$9)</f>
        <v/>
      </c>
      <c r="R1424" s="34" t="str">
        <f aca="false">IF(OR(G1424="",G1424=0,H1424=""),"",H1424/G1424)</f>
        <v/>
      </c>
      <c r="S1424" s="35" t="str">
        <f aca="false">IF(C1424="","",IFERROR(INDEX('Validasi Vendor'!$J$5:$J$505,MATCH(C1424,'Validasi Vendor'!$C$5:$C$505,0)),"Belum terdaftar"))</f>
        <v/>
      </c>
      <c r="T1424" s="35" t="str">
        <f aca="false">IF(E1424="","",IF(L1424&lt;&gt;"",IF(EOMONTH(L1424,0)&gt;P1424,"Dikreditkan lewat batas: periksa","Sudah dikreditkan"),IF(S1424&lt;&gt;"Boleh diproses","Titik 1: periksa status vendor",IF(OR(I1424&lt;&gt;"Cocok",J1424&lt;&gt;"Valid"),"Titik 3: faktur bermasalah",IF(K1424="Ya","Titik 2: periksa pembebanan biaya",IF(Q1424&lt;0,"Titik 2: lewat batas kredit",IF(Q1424&lt;=Parameter!$B$6,"Titik 2: segera kreditkan","Siap dikreditkan")))))))</f>
        <v/>
      </c>
    </row>
    <row r="1425" customFormat="false" ht="15" hidden="false" customHeight="false" outlineLevel="0" collapsed="false">
      <c r="A1425" s="27"/>
      <c r="B1425" s="27"/>
      <c r="C1425" s="28"/>
      <c r="D1425" s="28"/>
      <c r="E1425" s="29"/>
      <c r="F1425" s="27"/>
      <c r="G1425" s="30"/>
      <c r="H1425" s="30"/>
      <c r="I1425" s="27"/>
      <c r="J1425" s="27"/>
      <c r="K1425" s="27"/>
      <c r="L1425" s="29"/>
      <c r="M1425" s="27"/>
      <c r="N1425" s="31" t="str">
        <f aca="false">IF(E1425="","",EOMONTH(E1425,0))</f>
        <v/>
      </c>
      <c r="O1425" s="32" t="str">
        <f aca="false">IF(E1425="","",EOMONTH(E1425,0)+Parameter!$B$5)</f>
        <v/>
      </c>
      <c r="P1425" s="32" t="str">
        <f aca="false">IF(E1425="","",EOMONTH(E1425,Parameter!$B$4))</f>
        <v/>
      </c>
      <c r="Q1425" s="33" t="str">
        <f aca="false">IF(OR(E1425="",L1425&lt;&gt;""),"",P1425-Parameter!$B$9)</f>
        <v/>
      </c>
      <c r="R1425" s="34" t="str">
        <f aca="false">IF(OR(G1425="",G1425=0,H1425=""),"",H1425/G1425)</f>
        <v/>
      </c>
      <c r="S1425" s="35" t="str">
        <f aca="false">IF(C1425="","",IFERROR(INDEX('Validasi Vendor'!$J$5:$J$505,MATCH(C1425,'Validasi Vendor'!$C$5:$C$505,0)),"Belum terdaftar"))</f>
        <v/>
      </c>
      <c r="T1425" s="35" t="str">
        <f aca="false">IF(E1425="","",IF(L1425&lt;&gt;"",IF(EOMONTH(L1425,0)&gt;P1425,"Dikreditkan lewat batas: periksa","Sudah dikreditkan"),IF(S1425&lt;&gt;"Boleh diproses","Titik 1: periksa status vendor",IF(OR(I1425&lt;&gt;"Cocok",J1425&lt;&gt;"Valid"),"Titik 3: faktur bermasalah",IF(K1425="Ya","Titik 2: periksa pembebanan biaya",IF(Q1425&lt;0,"Titik 2: lewat batas kredit",IF(Q1425&lt;=Parameter!$B$6,"Titik 2: segera kreditkan","Siap dikreditkan")))))))</f>
        <v/>
      </c>
    </row>
    <row r="1426" customFormat="false" ht="15" hidden="false" customHeight="false" outlineLevel="0" collapsed="false">
      <c r="A1426" s="27"/>
      <c r="B1426" s="27"/>
      <c r="C1426" s="28"/>
      <c r="D1426" s="28"/>
      <c r="E1426" s="29"/>
      <c r="F1426" s="27"/>
      <c r="G1426" s="30"/>
      <c r="H1426" s="30"/>
      <c r="I1426" s="27"/>
      <c r="J1426" s="27"/>
      <c r="K1426" s="27"/>
      <c r="L1426" s="29"/>
      <c r="M1426" s="27"/>
      <c r="N1426" s="31" t="str">
        <f aca="false">IF(E1426="","",EOMONTH(E1426,0))</f>
        <v/>
      </c>
      <c r="O1426" s="32" t="str">
        <f aca="false">IF(E1426="","",EOMONTH(E1426,0)+Parameter!$B$5)</f>
        <v/>
      </c>
      <c r="P1426" s="32" t="str">
        <f aca="false">IF(E1426="","",EOMONTH(E1426,Parameter!$B$4))</f>
        <v/>
      </c>
      <c r="Q1426" s="33" t="str">
        <f aca="false">IF(OR(E1426="",L1426&lt;&gt;""),"",P1426-Parameter!$B$9)</f>
        <v/>
      </c>
      <c r="R1426" s="34" t="str">
        <f aca="false">IF(OR(G1426="",G1426=0,H1426=""),"",H1426/G1426)</f>
        <v/>
      </c>
      <c r="S1426" s="35" t="str">
        <f aca="false">IF(C1426="","",IFERROR(INDEX('Validasi Vendor'!$J$5:$J$505,MATCH(C1426,'Validasi Vendor'!$C$5:$C$505,0)),"Belum terdaftar"))</f>
        <v/>
      </c>
      <c r="T1426" s="35" t="str">
        <f aca="false">IF(E1426="","",IF(L1426&lt;&gt;"",IF(EOMONTH(L1426,0)&gt;P1426,"Dikreditkan lewat batas: periksa","Sudah dikreditkan"),IF(S1426&lt;&gt;"Boleh diproses","Titik 1: periksa status vendor",IF(OR(I1426&lt;&gt;"Cocok",J1426&lt;&gt;"Valid"),"Titik 3: faktur bermasalah",IF(K1426="Ya","Titik 2: periksa pembebanan biaya",IF(Q1426&lt;0,"Titik 2: lewat batas kredit",IF(Q1426&lt;=Parameter!$B$6,"Titik 2: segera kreditkan","Siap dikreditkan")))))))</f>
        <v/>
      </c>
    </row>
    <row r="1427" customFormat="false" ht="15" hidden="false" customHeight="false" outlineLevel="0" collapsed="false">
      <c r="A1427" s="27"/>
      <c r="B1427" s="27"/>
      <c r="C1427" s="28"/>
      <c r="D1427" s="28"/>
      <c r="E1427" s="29"/>
      <c r="F1427" s="27"/>
      <c r="G1427" s="30"/>
      <c r="H1427" s="30"/>
      <c r="I1427" s="27"/>
      <c r="J1427" s="27"/>
      <c r="K1427" s="27"/>
      <c r="L1427" s="29"/>
      <c r="M1427" s="27"/>
      <c r="N1427" s="31" t="str">
        <f aca="false">IF(E1427="","",EOMONTH(E1427,0))</f>
        <v/>
      </c>
      <c r="O1427" s="32" t="str">
        <f aca="false">IF(E1427="","",EOMONTH(E1427,0)+Parameter!$B$5)</f>
        <v/>
      </c>
      <c r="P1427" s="32" t="str">
        <f aca="false">IF(E1427="","",EOMONTH(E1427,Parameter!$B$4))</f>
        <v/>
      </c>
      <c r="Q1427" s="33" t="str">
        <f aca="false">IF(OR(E1427="",L1427&lt;&gt;""),"",P1427-Parameter!$B$9)</f>
        <v/>
      </c>
      <c r="R1427" s="34" t="str">
        <f aca="false">IF(OR(G1427="",G1427=0,H1427=""),"",H1427/G1427)</f>
        <v/>
      </c>
      <c r="S1427" s="35" t="str">
        <f aca="false">IF(C1427="","",IFERROR(INDEX('Validasi Vendor'!$J$5:$J$505,MATCH(C1427,'Validasi Vendor'!$C$5:$C$505,0)),"Belum terdaftar"))</f>
        <v/>
      </c>
      <c r="T1427" s="35" t="str">
        <f aca="false">IF(E1427="","",IF(L1427&lt;&gt;"",IF(EOMONTH(L1427,0)&gt;P1427,"Dikreditkan lewat batas: periksa","Sudah dikreditkan"),IF(S1427&lt;&gt;"Boleh diproses","Titik 1: periksa status vendor",IF(OR(I1427&lt;&gt;"Cocok",J1427&lt;&gt;"Valid"),"Titik 3: faktur bermasalah",IF(K1427="Ya","Titik 2: periksa pembebanan biaya",IF(Q1427&lt;0,"Titik 2: lewat batas kredit",IF(Q1427&lt;=Parameter!$B$6,"Titik 2: segera kreditkan","Siap dikreditkan")))))))</f>
        <v/>
      </c>
    </row>
    <row r="1428" customFormat="false" ht="15" hidden="false" customHeight="false" outlineLevel="0" collapsed="false">
      <c r="A1428" s="27"/>
      <c r="B1428" s="27"/>
      <c r="C1428" s="28"/>
      <c r="D1428" s="28"/>
      <c r="E1428" s="29"/>
      <c r="F1428" s="27"/>
      <c r="G1428" s="30"/>
      <c r="H1428" s="30"/>
      <c r="I1428" s="27"/>
      <c r="J1428" s="27"/>
      <c r="K1428" s="27"/>
      <c r="L1428" s="29"/>
      <c r="M1428" s="27"/>
      <c r="N1428" s="31" t="str">
        <f aca="false">IF(E1428="","",EOMONTH(E1428,0))</f>
        <v/>
      </c>
      <c r="O1428" s="32" t="str">
        <f aca="false">IF(E1428="","",EOMONTH(E1428,0)+Parameter!$B$5)</f>
        <v/>
      </c>
      <c r="P1428" s="32" t="str">
        <f aca="false">IF(E1428="","",EOMONTH(E1428,Parameter!$B$4))</f>
        <v/>
      </c>
      <c r="Q1428" s="33" t="str">
        <f aca="false">IF(OR(E1428="",L1428&lt;&gt;""),"",P1428-Parameter!$B$9)</f>
        <v/>
      </c>
      <c r="R1428" s="34" t="str">
        <f aca="false">IF(OR(G1428="",G1428=0,H1428=""),"",H1428/G1428)</f>
        <v/>
      </c>
      <c r="S1428" s="35" t="str">
        <f aca="false">IF(C1428="","",IFERROR(INDEX('Validasi Vendor'!$J$5:$J$505,MATCH(C1428,'Validasi Vendor'!$C$5:$C$505,0)),"Belum terdaftar"))</f>
        <v/>
      </c>
      <c r="T1428" s="35" t="str">
        <f aca="false">IF(E1428="","",IF(L1428&lt;&gt;"",IF(EOMONTH(L1428,0)&gt;P1428,"Dikreditkan lewat batas: periksa","Sudah dikreditkan"),IF(S1428&lt;&gt;"Boleh diproses","Titik 1: periksa status vendor",IF(OR(I1428&lt;&gt;"Cocok",J1428&lt;&gt;"Valid"),"Titik 3: faktur bermasalah",IF(K1428="Ya","Titik 2: periksa pembebanan biaya",IF(Q1428&lt;0,"Titik 2: lewat batas kredit",IF(Q1428&lt;=Parameter!$B$6,"Titik 2: segera kreditkan","Siap dikreditkan")))))))</f>
        <v/>
      </c>
    </row>
    <row r="1429" customFormat="false" ht="15" hidden="false" customHeight="false" outlineLevel="0" collapsed="false">
      <c r="A1429" s="27"/>
      <c r="B1429" s="27"/>
      <c r="C1429" s="28"/>
      <c r="D1429" s="28"/>
      <c r="E1429" s="29"/>
      <c r="F1429" s="27"/>
      <c r="G1429" s="30"/>
      <c r="H1429" s="30"/>
      <c r="I1429" s="27"/>
      <c r="J1429" s="27"/>
      <c r="K1429" s="27"/>
      <c r="L1429" s="29"/>
      <c r="M1429" s="27"/>
      <c r="N1429" s="31" t="str">
        <f aca="false">IF(E1429="","",EOMONTH(E1429,0))</f>
        <v/>
      </c>
      <c r="O1429" s="32" t="str">
        <f aca="false">IF(E1429="","",EOMONTH(E1429,0)+Parameter!$B$5)</f>
        <v/>
      </c>
      <c r="P1429" s="32" t="str">
        <f aca="false">IF(E1429="","",EOMONTH(E1429,Parameter!$B$4))</f>
        <v/>
      </c>
      <c r="Q1429" s="33" t="str">
        <f aca="false">IF(OR(E1429="",L1429&lt;&gt;""),"",P1429-Parameter!$B$9)</f>
        <v/>
      </c>
      <c r="R1429" s="34" t="str">
        <f aca="false">IF(OR(G1429="",G1429=0,H1429=""),"",H1429/G1429)</f>
        <v/>
      </c>
      <c r="S1429" s="35" t="str">
        <f aca="false">IF(C1429="","",IFERROR(INDEX('Validasi Vendor'!$J$5:$J$505,MATCH(C1429,'Validasi Vendor'!$C$5:$C$505,0)),"Belum terdaftar"))</f>
        <v/>
      </c>
      <c r="T1429" s="35" t="str">
        <f aca="false">IF(E1429="","",IF(L1429&lt;&gt;"",IF(EOMONTH(L1429,0)&gt;P1429,"Dikreditkan lewat batas: periksa","Sudah dikreditkan"),IF(S1429&lt;&gt;"Boleh diproses","Titik 1: periksa status vendor",IF(OR(I1429&lt;&gt;"Cocok",J1429&lt;&gt;"Valid"),"Titik 3: faktur bermasalah",IF(K1429="Ya","Titik 2: periksa pembebanan biaya",IF(Q1429&lt;0,"Titik 2: lewat batas kredit",IF(Q1429&lt;=Parameter!$B$6,"Titik 2: segera kreditkan","Siap dikreditkan")))))))</f>
        <v/>
      </c>
    </row>
    <row r="1430" customFormat="false" ht="15" hidden="false" customHeight="false" outlineLevel="0" collapsed="false">
      <c r="A1430" s="27"/>
      <c r="B1430" s="27"/>
      <c r="C1430" s="28"/>
      <c r="D1430" s="28"/>
      <c r="E1430" s="29"/>
      <c r="F1430" s="27"/>
      <c r="G1430" s="30"/>
      <c r="H1430" s="30"/>
      <c r="I1430" s="27"/>
      <c r="J1430" s="27"/>
      <c r="K1430" s="27"/>
      <c r="L1430" s="29"/>
      <c r="M1430" s="27"/>
      <c r="N1430" s="31" t="str">
        <f aca="false">IF(E1430="","",EOMONTH(E1430,0))</f>
        <v/>
      </c>
      <c r="O1430" s="32" t="str">
        <f aca="false">IF(E1430="","",EOMONTH(E1430,0)+Parameter!$B$5)</f>
        <v/>
      </c>
      <c r="P1430" s="32" t="str">
        <f aca="false">IF(E1430="","",EOMONTH(E1430,Parameter!$B$4))</f>
        <v/>
      </c>
      <c r="Q1430" s="33" t="str">
        <f aca="false">IF(OR(E1430="",L1430&lt;&gt;""),"",P1430-Parameter!$B$9)</f>
        <v/>
      </c>
      <c r="R1430" s="34" t="str">
        <f aca="false">IF(OR(G1430="",G1430=0,H1430=""),"",H1430/G1430)</f>
        <v/>
      </c>
      <c r="S1430" s="35" t="str">
        <f aca="false">IF(C1430="","",IFERROR(INDEX('Validasi Vendor'!$J$5:$J$505,MATCH(C1430,'Validasi Vendor'!$C$5:$C$505,0)),"Belum terdaftar"))</f>
        <v/>
      </c>
      <c r="T1430" s="35" t="str">
        <f aca="false">IF(E1430="","",IF(L1430&lt;&gt;"",IF(EOMONTH(L1430,0)&gt;P1430,"Dikreditkan lewat batas: periksa","Sudah dikreditkan"),IF(S1430&lt;&gt;"Boleh diproses","Titik 1: periksa status vendor",IF(OR(I1430&lt;&gt;"Cocok",J1430&lt;&gt;"Valid"),"Titik 3: faktur bermasalah",IF(K1430="Ya","Titik 2: periksa pembebanan biaya",IF(Q1430&lt;0,"Titik 2: lewat batas kredit",IF(Q1430&lt;=Parameter!$B$6,"Titik 2: segera kreditkan","Siap dikreditkan")))))))</f>
        <v/>
      </c>
    </row>
    <row r="1431" customFormat="false" ht="15" hidden="false" customHeight="false" outlineLevel="0" collapsed="false">
      <c r="A1431" s="27"/>
      <c r="B1431" s="27"/>
      <c r="C1431" s="28"/>
      <c r="D1431" s="28"/>
      <c r="E1431" s="29"/>
      <c r="F1431" s="27"/>
      <c r="G1431" s="30"/>
      <c r="H1431" s="30"/>
      <c r="I1431" s="27"/>
      <c r="J1431" s="27"/>
      <c r="K1431" s="27"/>
      <c r="L1431" s="29"/>
      <c r="M1431" s="27"/>
      <c r="N1431" s="31" t="str">
        <f aca="false">IF(E1431="","",EOMONTH(E1431,0))</f>
        <v/>
      </c>
      <c r="O1431" s="32" t="str">
        <f aca="false">IF(E1431="","",EOMONTH(E1431,0)+Parameter!$B$5)</f>
        <v/>
      </c>
      <c r="P1431" s="32" t="str">
        <f aca="false">IF(E1431="","",EOMONTH(E1431,Parameter!$B$4))</f>
        <v/>
      </c>
      <c r="Q1431" s="33" t="str">
        <f aca="false">IF(OR(E1431="",L1431&lt;&gt;""),"",P1431-Parameter!$B$9)</f>
        <v/>
      </c>
      <c r="R1431" s="34" t="str">
        <f aca="false">IF(OR(G1431="",G1431=0,H1431=""),"",H1431/G1431)</f>
        <v/>
      </c>
      <c r="S1431" s="35" t="str">
        <f aca="false">IF(C1431="","",IFERROR(INDEX('Validasi Vendor'!$J$5:$J$505,MATCH(C1431,'Validasi Vendor'!$C$5:$C$505,0)),"Belum terdaftar"))</f>
        <v/>
      </c>
      <c r="T1431" s="35" t="str">
        <f aca="false">IF(E1431="","",IF(L1431&lt;&gt;"",IF(EOMONTH(L1431,0)&gt;P1431,"Dikreditkan lewat batas: periksa","Sudah dikreditkan"),IF(S1431&lt;&gt;"Boleh diproses","Titik 1: periksa status vendor",IF(OR(I1431&lt;&gt;"Cocok",J1431&lt;&gt;"Valid"),"Titik 3: faktur bermasalah",IF(K1431="Ya","Titik 2: periksa pembebanan biaya",IF(Q1431&lt;0,"Titik 2: lewat batas kredit",IF(Q1431&lt;=Parameter!$B$6,"Titik 2: segera kreditkan","Siap dikreditkan")))))))</f>
        <v/>
      </c>
    </row>
    <row r="1432" customFormat="false" ht="15" hidden="false" customHeight="false" outlineLevel="0" collapsed="false">
      <c r="A1432" s="27"/>
      <c r="B1432" s="27"/>
      <c r="C1432" s="28"/>
      <c r="D1432" s="28"/>
      <c r="E1432" s="29"/>
      <c r="F1432" s="27"/>
      <c r="G1432" s="30"/>
      <c r="H1432" s="30"/>
      <c r="I1432" s="27"/>
      <c r="J1432" s="27"/>
      <c r="K1432" s="27"/>
      <c r="L1432" s="29"/>
      <c r="M1432" s="27"/>
      <c r="N1432" s="31" t="str">
        <f aca="false">IF(E1432="","",EOMONTH(E1432,0))</f>
        <v/>
      </c>
      <c r="O1432" s="32" t="str">
        <f aca="false">IF(E1432="","",EOMONTH(E1432,0)+Parameter!$B$5)</f>
        <v/>
      </c>
      <c r="P1432" s="32" t="str">
        <f aca="false">IF(E1432="","",EOMONTH(E1432,Parameter!$B$4))</f>
        <v/>
      </c>
      <c r="Q1432" s="33" t="str">
        <f aca="false">IF(OR(E1432="",L1432&lt;&gt;""),"",P1432-Parameter!$B$9)</f>
        <v/>
      </c>
      <c r="R1432" s="34" t="str">
        <f aca="false">IF(OR(G1432="",G1432=0,H1432=""),"",H1432/G1432)</f>
        <v/>
      </c>
      <c r="S1432" s="35" t="str">
        <f aca="false">IF(C1432="","",IFERROR(INDEX('Validasi Vendor'!$J$5:$J$505,MATCH(C1432,'Validasi Vendor'!$C$5:$C$505,0)),"Belum terdaftar"))</f>
        <v/>
      </c>
      <c r="T1432" s="35" t="str">
        <f aca="false">IF(E1432="","",IF(L1432&lt;&gt;"",IF(EOMONTH(L1432,0)&gt;P1432,"Dikreditkan lewat batas: periksa","Sudah dikreditkan"),IF(S1432&lt;&gt;"Boleh diproses","Titik 1: periksa status vendor",IF(OR(I1432&lt;&gt;"Cocok",J1432&lt;&gt;"Valid"),"Titik 3: faktur bermasalah",IF(K1432="Ya","Titik 2: periksa pembebanan biaya",IF(Q1432&lt;0,"Titik 2: lewat batas kredit",IF(Q1432&lt;=Parameter!$B$6,"Titik 2: segera kreditkan","Siap dikreditkan")))))))</f>
        <v/>
      </c>
    </row>
    <row r="1433" customFormat="false" ht="15" hidden="false" customHeight="false" outlineLevel="0" collapsed="false">
      <c r="A1433" s="27"/>
      <c r="B1433" s="27"/>
      <c r="C1433" s="28"/>
      <c r="D1433" s="28"/>
      <c r="E1433" s="29"/>
      <c r="F1433" s="27"/>
      <c r="G1433" s="30"/>
      <c r="H1433" s="30"/>
      <c r="I1433" s="27"/>
      <c r="J1433" s="27"/>
      <c r="K1433" s="27"/>
      <c r="L1433" s="29"/>
      <c r="M1433" s="27"/>
      <c r="N1433" s="31" t="str">
        <f aca="false">IF(E1433="","",EOMONTH(E1433,0))</f>
        <v/>
      </c>
      <c r="O1433" s="32" t="str">
        <f aca="false">IF(E1433="","",EOMONTH(E1433,0)+Parameter!$B$5)</f>
        <v/>
      </c>
      <c r="P1433" s="32" t="str">
        <f aca="false">IF(E1433="","",EOMONTH(E1433,Parameter!$B$4))</f>
        <v/>
      </c>
      <c r="Q1433" s="33" t="str">
        <f aca="false">IF(OR(E1433="",L1433&lt;&gt;""),"",P1433-Parameter!$B$9)</f>
        <v/>
      </c>
      <c r="R1433" s="34" t="str">
        <f aca="false">IF(OR(G1433="",G1433=0,H1433=""),"",H1433/G1433)</f>
        <v/>
      </c>
      <c r="S1433" s="35" t="str">
        <f aca="false">IF(C1433="","",IFERROR(INDEX('Validasi Vendor'!$J$5:$J$505,MATCH(C1433,'Validasi Vendor'!$C$5:$C$505,0)),"Belum terdaftar"))</f>
        <v/>
      </c>
      <c r="T1433" s="35" t="str">
        <f aca="false">IF(E1433="","",IF(L1433&lt;&gt;"",IF(EOMONTH(L1433,0)&gt;P1433,"Dikreditkan lewat batas: periksa","Sudah dikreditkan"),IF(S1433&lt;&gt;"Boleh diproses","Titik 1: periksa status vendor",IF(OR(I1433&lt;&gt;"Cocok",J1433&lt;&gt;"Valid"),"Titik 3: faktur bermasalah",IF(K1433="Ya","Titik 2: periksa pembebanan biaya",IF(Q1433&lt;0,"Titik 2: lewat batas kredit",IF(Q1433&lt;=Parameter!$B$6,"Titik 2: segera kreditkan","Siap dikreditkan")))))))</f>
        <v/>
      </c>
    </row>
    <row r="1434" customFormat="false" ht="15" hidden="false" customHeight="false" outlineLevel="0" collapsed="false">
      <c r="A1434" s="27"/>
      <c r="B1434" s="27"/>
      <c r="C1434" s="28"/>
      <c r="D1434" s="28"/>
      <c r="E1434" s="29"/>
      <c r="F1434" s="27"/>
      <c r="G1434" s="30"/>
      <c r="H1434" s="30"/>
      <c r="I1434" s="27"/>
      <c r="J1434" s="27"/>
      <c r="K1434" s="27"/>
      <c r="L1434" s="29"/>
      <c r="M1434" s="27"/>
      <c r="N1434" s="31" t="str">
        <f aca="false">IF(E1434="","",EOMONTH(E1434,0))</f>
        <v/>
      </c>
      <c r="O1434" s="32" t="str">
        <f aca="false">IF(E1434="","",EOMONTH(E1434,0)+Parameter!$B$5)</f>
        <v/>
      </c>
      <c r="P1434" s="32" t="str">
        <f aca="false">IF(E1434="","",EOMONTH(E1434,Parameter!$B$4))</f>
        <v/>
      </c>
      <c r="Q1434" s="33" t="str">
        <f aca="false">IF(OR(E1434="",L1434&lt;&gt;""),"",P1434-Parameter!$B$9)</f>
        <v/>
      </c>
      <c r="R1434" s="34" t="str">
        <f aca="false">IF(OR(G1434="",G1434=0,H1434=""),"",H1434/G1434)</f>
        <v/>
      </c>
      <c r="S1434" s="35" t="str">
        <f aca="false">IF(C1434="","",IFERROR(INDEX('Validasi Vendor'!$J$5:$J$505,MATCH(C1434,'Validasi Vendor'!$C$5:$C$505,0)),"Belum terdaftar"))</f>
        <v/>
      </c>
      <c r="T1434" s="35" t="str">
        <f aca="false">IF(E1434="","",IF(L1434&lt;&gt;"",IF(EOMONTH(L1434,0)&gt;P1434,"Dikreditkan lewat batas: periksa","Sudah dikreditkan"),IF(S1434&lt;&gt;"Boleh diproses","Titik 1: periksa status vendor",IF(OR(I1434&lt;&gt;"Cocok",J1434&lt;&gt;"Valid"),"Titik 3: faktur bermasalah",IF(K1434="Ya","Titik 2: periksa pembebanan biaya",IF(Q1434&lt;0,"Titik 2: lewat batas kredit",IF(Q1434&lt;=Parameter!$B$6,"Titik 2: segera kreditkan","Siap dikreditkan")))))))</f>
        <v/>
      </c>
    </row>
    <row r="1435" customFormat="false" ht="15" hidden="false" customHeight="false" outlineLevel="0" collapsed="false">
      <c r="A1435" s="27"/>
      <c r="B1435" s="27"/>
      <c r="C1435" s="28"/>
      <c r="D1435" s="28"/>
      <c r="E1435" s="29"/>
      <c r="F1435" s="27"/>
      <c r="G1435" s="30"/>
      <c r="H1435" s="30"/>
      <c r="I1435" s="27"/>
      <c r="J1435" s="27"/>
      <c r="K1435" s="27"/>
      <c r="L1435" s="29"/>
      <c r="M1435" s="27"/>
      <c r="N1435" s="31" t="str">
        <f aca="false">IF(E1435="","",EOMONTH(E1435,0))</f>
        <v/>
      </c>
      <c r="O1435" s="32" t="str">
        <f aca="false">IF(E1435="","",EOMONTH(E1435,0)+Parameter!$B$5)</f>
        <v/>
      </c>
      <c r="P1435" s="32" t="str">
        <f aca="false">IF(E1435="","",EOMONTH(E1435,Parameter!$B$4))</f>
        <v/>
      </c>
      <c r="Q1435" s="33" t="str">
        <f aca="false">IF(OR(E1435="",L1435&lt;&gt;""),"",P1435-Parameter!$B$9)</f>
        <v/>
      </c>
      <c r="R1435" s="34" t="str">
        <f aca="false">IF(OR(G1435="",G1435=0,H1435=""),"",H1435/G1435)</f>
        <v/>
      </c>
      <c r="S1435" s="35" t="str">
        <f aca="false">IF(C1435="","",IFERROR(INDEX('Validasi Vendor'!$J$5:$J$505,MATCH(C1435,'Validasi Vendor'!$C$5:$C$505,0)),"Belum terdaftar"))</f>
        <v/>
      </c>
      <c r="T1435" s="35" t="str">
        <f aca="false">IF(E1435="","",IF(L1435&lt;&gt;"",IF(EOMONTH(L1435,0)&gt;P1435,"Dikreditkan lewat batas: periksa","Sudah dikreditkan"),IF(S1435&lt;&gt;"Boleh diproses","Titik 1: periksa status vendor",IF(OR(I1435&lt;&gt;"Cocok",J1435&lt;&gt;"Valid"),"Titik 3: faktur bermasalah",IF(K1435="Ya","Titik 2: periksa pembebanan biaya",IF(Q1435&lt;0,"Titik 2: lewat batas kredit",IF(Q1435&lt;=Parameter!$B$6,"Titik 2: segera kreditkan","Siap dikreditkan")))))))</f>
        <v/>
      </c>
    </row>
    <row r="1436" customFormat="false" ht="15" hidden="false" customHeight="false" outlineLevel="0" collapsed="false">
      <c r="A1436" s="27"/>
      <c r="B1436" s="27"/>
      <c r="C1436" s="28"/>
      <c r="D1436" s="28"/>
      <c r="E1436" s="29"/>
      <c r="F1436" s="27"/>
      <c r="G1436" s="30"/>
      <c r="H1436" s="30"/>
      <c r="I1436" s="27"/>
      <c r="J1436" s="27"/>
      <c r="K1436" s="27"/>
      <c r="L1436" s="29"/>
      <c r="M1436" s="27"/>
      <c r="N1436" s="31" t="str">
        <f aca="false">IF(E1436="","",EOMONTH(E1436,0))</f>
        <v/>
      </c>
      <c r="O1436" s="32" t="str">
        <f aca="false">IF(E1436="","",EOMONTH(E1436,0)+Parameter!$B$5)</f>
        <v/>
      </c>
      <c r="P1436" s="32" t="str">
        <f aca="false">IF(E1436="","",EOMONTH(E1436,Parameter!$B$4))</f>
        <v/>
      </c>
      <c r="Q1436" s="33" t="str">
        <f aca="false">IF(OR(E1436="",L1436&lt;&gt;""),"",P1436-Parameter!$B$9)</f>
        <v/>
      </c>
      <c r="R1436" s="34" t="str">
        <f aca="false">IF(OR(G1436="",G1436=0,H1436=""),"",H1436/G1436)</f>
        <v/>
      </c>
      <c r="S1436" s="35" t="str">
        <f aca="false">IF(C1436="","",IFERROR(INDEX('Validasi Vendor'!$J$5:$J$505,MATCH(C1436,'Validasi Vendor'!$C$5:$C$505,0)),"Belum terdaftar"))</f>
        <v/>
      </c>
      <c r="T1436" s="35" t="str">
        <f aca="false">IF(E1436="","",IF(L1436&lt;&gt;"",IF(EOMONTH(L1436,0)&gt;P1436,"Dikreditkan lewat batas: periksa","Sudah dikreditkan"),IF(S1436&lt;&gt;"Boleh diproses","Titik 1: periksa status vendor",IF(OR(I1436&lt;&gt;"Cocok",J1436&lt;&gt;"Valid"),"Titik 3: faktur bermasalah",IF(K1436="Ya","Titik 2: periksa pembebanan biaya",IF(Q1436&lt;0,"Titik 2: lewat batas kredit",IF(Q1436&lt;=Parameter!$B$6,"Titik 2: segera kreditkan","Siap dikreditkan")))))))</f>
        <v/>
      </c>
    </row>
    <row r="1437" customFormat="false" ht="15" hidden="false" customHeight="false" outlineLevel="0" collapsed="false">
      <c r="A1437" s="27"/>
      <c r="B1437" s="27"/>
      <c r="C1437" s="28"/>
      <c r="D1437" s="28"/>
      <c r="E1437" s="29"/>
      <c r="F1437" s="27"/>
      <c r="G1437" s="30"/>
      <c r="H1437" s="30"/>
      <c r="I1437" s="27"/>
      <c r="J1437" s="27"/>
      <c r="K1437" s="27"/>
      <c r="L1437" s="29"/>
      <c r="M1437" s="27"/>
      <c r="N1437" s="31" t="str">
        <f aca="false">IF(E1437="","",EOMONTH(E1437,0))</f>
        <v/>
      </c>
      <c r="O1437" s="32" t="str">
        <f aca="false">IF(E1437="","",EOMONTH(E1437,0)+Parameter!$B$5)</f>
        <v/>
      </c>
      <c r="P1437" s="32" t="str">
        <f aca="false">IF(E1437="","",EOMONTH(E1437,Parameter!$B$4))</f>
        <v/>
      </c>
      <c r="Q1437" s="33" t="str">
        <f aca="false">IF(OR(E1437="",L1437&lt;&gt;""),"",P1437-Parameter!$B$9)</f>
        <v/>
      </c>
      <c r="R1437" s="34" t="str">
        <f aca="false">IF(OR(G1437="",G1437=0,H1437=""),"",H1437/G1437)</f>
        <v/>
      </c>
      <c r="S1437" s="35" t="str">
        <f aca="false">IF(C1437="","",IFERROR(INDEX('Validasi Vendor'!$J$5:$J$505,MATCH(C1437,'Validasi Vendor'!$C$5:$C$505,0)),"Belum terdaftar"))</f>
        <v/>
      </c>
      <c r="T1437" s="35" t="str">
        <f aca="false">IF(E1437="","",IF(L1437&lt;&gt;"",IF(EOMONTH(L1437,0)&gt;P1437,"Dikreditkan lewat batas: periksa","Sudah dikreditkan"),IF(S1437&lt;&gt;"Boleh diproses","Titik 1: periksa status vendor",IF(OR(I1437&lt;&gt;"Cocok",J1437&lt;&gt;"Valid"),"Titik 3: faktur bermasalah",IF(K1437="Ya","Titik 2: periksa pembebanan biaya",IF(Q1437&lt;0,"Titik 2: lewat batas kredit",IF(Q1437&lt;=Parameter!$B$6,"Titik 2: segera kreditkan","Siap dikreditkan")))))))</f>
        <v/>
      </c>
    </row>
    <row r="1438" customFormat="false" ht="15" hidden="false" customHeight="false" outlineLevel="0" collapsed="false">
      <c r="A1438" s="27"/>
      <c r="B1438" s="27"/>
      <c r="C1438" s="28"/>
      <c r="D1438" s="28"/>
      <c r="E1438" s="29"/>
      <c r="F1438" s="27"/>
      <c r="G1438" s="30"/>
      <c r="H1438" s="30"/>
      <c r="I1438" s="27"/>
      <c r="J1438" s="27"/>
      <c r="K1438" s="27"/>
      <c r="L1438" s="29"/>
      <c r="M1438" s="27"/>
      <c r="N1438" s="31" t="str">
        <f aca="false">IF(E1438="","",EOMONTH(E1438,0))</f>
        <v/>
      </c>
      <c r="O1438" s="32" t="str">
        <f aca="false">IF(E1438="","",EOMONTH(E1438,0)+Parameter!$B$5)</f>
        <v/>
      </c>
      <c r="P1438" s="32" t="str">
        <f aca="false">IF(E1438="","",EOMONTH(E1438,Parameter!$B$4))</f>
        <v/>
      </c>
      <c r="Q1438" s="33" t="str">
        <f aca="false">IF(OR(E1438="",L1438&lt;&gt;""),"",P1438-Parameter!$B$9)</f>
        <v/>
      </c>
      <c r="R1438" s="34" t="str">
        <f aca="false">IF(OR(G1438="",G1438=0,H1438=""),"",H1438/G1438)</f>
        <v/>
      </c>
      <c r="S1438" s="35" t="str">
        <f aca="false">IF(C1438="","",IFERROR(INDEX('Validasi Vendor'!$J$5:$J$505,MATCH(C1438,'Validasi Vendor'!$C$5:$C$505,0)),"Belum terdaftar"))</f>
        <v/>
      </c>
      <c r="T1438" s="35" t="str">
        <f aca="false">IF(E1438="","",IF(L1438&lt;&gt;"",IF(EOMONTH(L1438,0)&gt;P1438,"Dikreditkan lewat batas: periksa","Sudah dikreditkan"),IF(S1438&lt;&gt;"Boleh diproses","Titik 1: periksa status vendor",IF(OR(I1438&lt;&gt;"Cocok",J1438&lt;&gt;"Valid"),"Titik 3: faktur bermasalah",IF(K1438="Ya","Titik 2: periksa pembebanan biaya",IF(Q1438&lt;0,"Titik 2: lewat batas kredit",IF(Q1438&lt;=Parameter!$B$6,"Titik 2: segera kreditkan","Siap dikreditkan")))))))</f>
        <v/>
      </c>
    </row>
    <row r="1439" customFormat="false" ht="15" hidden="false" customHeight="false" outlineLevel="0" collapsed="false">
      <c r="A1439" s="27"/>
      <c r="B1439" s="27"/>
      <c r="C1439" s="28"/>
      <c r="D1439" s="28"/>
      <c r="E1439" s="29"/>
      <c r="F1439" s="27"/>
      <c r="G1439" s="30"/>
      <c r="H1439" s="30"/>
      <c r="I1439" s="27"/>
      <c r="J1439" s="27"/>
      <c r="K1439" s="27"/>
      <c r="L1439" s="29"/>
      <c r="M1439" s="27"/>
      <c r="N1439" s="31" t="str">
        <f aca="false">IF(E1439="","",EOMONTH(E1439,0))</f>
        <v/>
      </c>
      <c r="O1439" s="32" t="str">
        <f aca="false">IF(E1439="","",EOMONTH(E1439,0)+Parameter!$B$5)</f>
        <v/>
      </c>
      <c r="P1439" s="32" t="str">
        <f aca="false">IF(E1439="","",EOMONTH(E1439,Parameter!$B$4))</f>
        <v/>
      </c>
      <c r="Q1439" s="33" t="str">
        <f aca="false">IF(OR(E1439="",L1439&lt;&gt;""),"",P1439-Parameter!$B$9)</f>
        <v/>
      </c>
      <c r="R1439" s="34" t="str">
        <f aca="false">IF(OR(G1439="",G1439=0,H1439=""),"",H1439/G1439)</f>
        <v/>
      </c>
      <c r="S1439" s="35" t="str">
        <f aca="false">IF(C1439="","",IFERROR(INDEX('Validasi Vendor'!$J$5:$J$505,MATCH(C1439,'Validasi Vendor'!$C$5:$C$505,0)),"Belum terdaftar"))</f>
        <v/>
      </c>
      <c r="T1439" s="35" t="str">
        <f aca="false">IF(E1439="","",IF(L1439&lt;&gt;"",IF(EOMONTH(L1439,0)&gt;P1439,"Dikreditkan lewat batas: periksa","Sudah dikreditkan"),IF(S1439&lt;&gt;"Boleh diproses","Titik 1: periksa status vendor",IF(OR(I1439&lt;&gt;"Cocok",J1439&lt;&gt;"Valid"),"Titik 3: faktur bermasalah",IF(K1439="Ya","Titik 2: periksa pembebanan biaya",IF(Q1439&lt;0,"Titik 2: lewat batas kredit",IF(Q1439&lt;=Parameter!$B$6,"Titik 2: segera kreditkan","Siap dikreditkan")))))))</f>
        <v/>
      </c>
    </row>
    <row r="1440" customFormat="false" ht="15" hidden="false" customHeight="false" outlineLevel="0" collapsed="false">
      <c r="A1440" s="27"/>
      <c r="B1440" s="27"/>
      <c r="C1440" s="28"/>
      <c r="D1440" s="28"/>
      <c r="E1440" s="29"/>
      <c r="F1440" s="27"/>
      <c r="G1440" s="30"/>
      <c r="H1440" s="30"/>
      <c r="I1440" s="27"/>
      <c r="J1440" s="27"/>
      <c r="K1440" s="27"/>
      <c r="L1440" s="29"/>
      <c r="M1440" s="27"/>
      <c r="N1440" s="31" t="str">
        <f aca="false">IF(E1440="","",EOMONTH(E1440,0))</f>
        <v/>
      </c>
      <c r="O1440" s="32" t="str">
        <f aca="false">IF(E1440="","",EOMONTH(E1440,0)+Parameter!$B$5)</f>
        <v/>
      </c>
      <c r="P1440" s="32" t="str">
        <f aca="false">IF(E1440="","",EOMONTH(E1440,Parameter!$B$4))</f>
        <v/>
      </c>
      <c r="Q1440" s="33" t="str">
        <f aca="false">IF(OR(E1440="",L1440&lt;&gt;""),"",P1440-Parameter!$B$9)</f>
        <v/>
      </c>
      <c r="R1440" s="34" t="str">
        <f aca="false">IF(OR(G1440="",G1440=0,H1440=""),"",H1440/G1440)</f>
        <v/>
      </c>
      <c r="S1440" s="35" t="str">
        <f aca="false">IF(C1440="","",IFERROR(INDEX('Validasi Vendor'!$J$5:$J$505,MATCH(C1440,'Validasi Vendor'!$C$5:$C$505,0)),"Belum terdaftar"))</f>
        <v/>
      </c>
      <c r="T1440" s="35" t="str">
        <f aca="false">IF(E1440="","",IF(L1440&lt;&gt;"",IF(EOMONTH(L1440,0)&gt;P1440,"Dikreditkan lewat batas: periksa","Sudah dikreditkan"),IF(S1440&lt;&gt;"Boleh diproses","Titik 1: periksa status vendor",IF(OR(I1440&lt;&gt;"Cocok",J1440&lt;&gt;"Valid"),"Titik 3: faktur bermasalah",IF(K1440="Ya","Titik 2: periksa pembebanan biaya",IF(Q1440&lt;0,"Titik 2: lewat batas kredit",IF(Q1440&lt;=Parameter!$B$6,"Titik 2: segera kreditkan","Siap dikreditkan")))))))</f>
        <v/>
      </c>
    </row>
    <row r="1441" customFormat="false" ht="15" hidden="false" customHeight="false" outlineLevel="0" collapsed="false">
      <c r="A1441" s="27"/>
      <c r="B1441" s="27"/>
      <c r="C1441" s="28"/>
      <c r="D1441" s="28"/>
      <c r="E1441" s="29"/>
      <c r="F1441" s="27"/>
      <c r="G1441" s="30"/>
      <c r="H1441" s="30"/>
      <c r="I1441" s="27"/>
      <c r="J1441" s="27"/>
      <c r="K1441" s="27"/>
      <c r="L1441" s="29"/>
      <c r="M1441" s="27"/>
      <c r="N1441" s="31" t="str">
        <f aca="false">IF(E1441="","",EOMONTH(E1441,0))</f>
        <v/>
      </c>
      <c r="O1441" s="32" t="str">
        <f aca="false">IF(E1441="","",EOMONTH(E1441,0)+Parameter!$B$5)</f>
        <v/>
      </c>
      <c r="P1441" s="32" t="str">
        <f aca="false">IF(E1441="","",EOMONTH(E1441,Parameter!$B$4))</f>
        <v/>
      </c>
      <c r="Q1441" s="33" t="str">
        <f aca="false">IF(OR(E1441="",L1441&lt;&gt;""),"",P1441-Parameter!$B$9)</f>
        <v/>
      </c>
      <c r="R1441" s="34" t="str">
        <f aca="false">IF(OR(G1441="",G1441=0,H1441=""),"",H1441/G1441)</f>
        <v/>
      </c>
      <c r="S1441" s="35" t="str">
        <f aca="false">IF(C1441="","",IFERROR(INDEX('Validasi Vendor'!$J$5:$J$505,MATCH(C1441,'Validasi Vendor'!$C$5:$C$505,0)),"Belum terdaftar"))</f>
        <v/>
      </c>
      <c r="T1441" s="35" t="str">
        <f aca="false">IF(E1441="","",IF(L1441&lt;&gt;"",IF(EOMONTH(L1441,0)&gt;P1441,"Dikreditkan lewat batas: periksa","Sudah dikreditkan"),IF(S1441&lt;&gt;"Boleh diproses","Titik 1: periksa status vendor",IF(OR(I1441&lt;&gt;"Cocok",J1441&lt;&gt;"Valid"),"Titik 3: faktur bermasalah",IF(K1441="Ya","Titik 2: periksa pembebanan biaya",IF(Q1441&lt;0,"Titik 2: lewat batas kredit",IF(Q1441&lt;=Parameter!$B$6,"Titik 2: segera kreditkan","Siap dikreditkan")))))))</f>
        <v/>
      </c>
    </row>
    <row r="1442" customFormat="false" ht="15" hidden="false" customHeight="false" outlineLevel="0" collapsed="false">
      <c r="A1442" s="27"/>
      <c r="B1442" s="27"/>
      <c r="C1442" s="28"/>
      <c r="D1442" s="28"/>
      <c r="E1442" s="29"/>
      <c r="F1442" s="27"/>
      <c r="G1442" s="30"/>
      <c r="H1442" s="30"/>
      <c r="I1442" s="27"/>
      <c r="J1442" s="27"/>
      <c r="K1442" s="27"/>
      <c r="L1442" s="29"/>
      <c r="M1442" s="27"/>
      <c r="N1442" s="31" t="str">
        <f aca="false">IF(E1442="","",EOMONTH(E1442,0))</f>
        <v/>
      </c>
      <c r="O1442" s="32" t="str">
        <f aca="false">IF(E1442="","",EOMONTH(E1442,0)+Parameter!$B$5)</f>
        <v/>
      </c>
      <c r="P1442" s="32" t="str">
        <f aca="false">IF(E1442="","",EOMONTH(E1442,Parameter!$B$4))</f>
        <v/>
      </c>
      <c r="Q1442" s="33" t="str">
        <f aca="false">IF(OR(E1442="",L1442&lt;&gt;""),"",P1442-Parameter!$B$9)</f>
        <v/>
      </c>
      <c r="R1442" s="34" t="str">
        <f aca="false">IF(OR(G1442="",G1442=0,H1442=""),"",H1442/G1442)</f>
        <v/>
      </c>
      <c r="S1442" s="35" t="str">
        <f aca="false">IF(C1442="","",IFERROR(INDEX('Validasi Vendor'!$J$5:$J$505,MATCH(C1442,'Validasi Vendor'!$C$5:$C$505,0)),"Belum terdaftar"))</f>
        <v/>
      </c>
      <c r="T1442" s="35" t="str">
        <f aca="false">IF(E1442="","",IF(L1442&lt;&gt;"",IF(EOMONTH(L1442,0)&gt;P1442,"Dikreditkan lewat batas: periksa","Sudah dikreditkan"),IF(S1442&lt;&gt;"Boleh diproses","Titik 1: periksa status vendor",IF(OR(I1442&lt;&gt;"Cocok",J1442&lt;&gt;"Valid"),"Titik 3: faktur bermasalah",IF(K1442="Ya","Titik 2: periksa pembebanan biaya",IF(Q1442&lt;0,"Titik 2: lewat batas kredit",IF(Q1442&lt;=Parameter!$B$6,"Titik 2: segera kreditkan","Siap dikreditkan")))))))</f>
        <v/>
      </c>
    </row>
    <row r="1443" customFormat="false" ht="15" hidden="false" customHeight="false" outlineLevel="0" collapsed="false">
      <c r="A1443" s="27"/>
      <c r="B1443" s="27"/>
      <c r="C1443" s="28"/>
      <c r="D1443" s="28"/>
      <c r="E1443" s="29"/>
      <c r="F1443" s="27"/>
      <c r="G1443" s="30"/>
      <c r="H1443" s="30"/>
      <c r="I1443" s="27"/>
      <c r="J1443" s="27"/>
      <c r="K1443" s="27"/>
      <c r="L1443" s="29"/>
      <c r="M1443" s="27"/>
      <c r="N1443" s="31" t="str">
        <f aca="false">IF(E1443="","",EOMONTH(E1443,0))</f>
        <v/>
      </c>
      <c r="O1443" s="32" t="str">
        <f aca="false">IF(E1443="","",EOMONTH(E1443,0)+Parameter!$B$5)</f>
        <v/>
      </c>
      <c r="P1443" s="32" t="str">
        <f aca="false">IF(E1443="","",EOMONTH(E1443,Parameter!$B$4))</f>
        <v/>
      </c>
      <c r="Q1443" s="33" t="str">
        <f aca="false">IF(OR(E1443="",L1443&lt;&gt;""),"",P1443-Parameter!$B$9)</f>
        <v/>
      </c>
      <c r="R1443" s="34" t="str">
        <f aca="false">IF(OR(G1443="",G1443=0,H1443=""),"",H1443/G1443)</f>
        <v/>
      </c>
      <c r="S1443" s="35" t="str">
        <f aca="false">IF(C1443="","",IFERROR(INDEX('Validasi Vendor'!$J$5:$J$505,MATCH(C1443,'Validasi Vendor'!$C$5:$C$505,0)),"Belum terdaftar"))</f>
        <v/>
      </c>
      <c r="T1443" s="35" t="str">
        <f aca="false">IF(E1443="","",IF(L1443&lt;&gt;"",IF(EOMONTH(L1443,0)&gt;P1443,"Dikreditkan lewat batas: periksa","Sudah dikreditkan"),IF(S1443&lt;&gt;"Boleh diproses","Titik 1: periksa status vendor",IF(OR(I1443&lt;&gt;"Cocok",J1443&lt;&gt;"Valid"),"Titik 3: faktur bermasalah",IF(K1443="Ya","Titik 2: periksa pembebanan biaya",IF(Q1443&lt;0,"Titik 2: lewat batas kredit",IF(Q1443&lt;=Parameter!$B$6,"Titik 2: segera kreditkan","Siap dikreditkan")))))))</f>
        <v/>
      </c>
    </row>
    <row r="1444" customFormat="false" ht="15" hidden="false" customHeight="false" outlineLevel="0" collapsed="false">
      <c r="A1444" s="27"/>
      <c r="B1444" s="27"/>
      <c r="C1444" s="28"/>
      <c r="D1444" s="28"/>
      <c r="E1444" s="29"/>
      <c r="F1444" s="27"/>
      <c r="G1444" s="30"/>
      <c r="H1444" s="30"/>
      <c r="I1444" s="27"/>
      <c r="J1444" s="27"/>
      <c r="K1444" s="27"/>
      <c r="L1444" s="29"/>
      <c r="M1444" s="27"/>
      <c r="N1444" s="31" t="str">
        <f aca="false">IF(E1444="","",EOMONTH(E1444,0))</f>
        <v/>
      </c>
      <c r="O1444" s="32" t="str">
        <f aca="false">IF(E1444="","",EOMONTH(E1444,0)+Parameter!$B$5)</f>
        <v/>
      </c>
      <c r="P1444" s="32" t="str">
        <f aca="false">IF(E1444="","",EOMONTH(E1444,Parameter!$B$4))</f>
        <v/>
      </c>
      <c r="Q1444" s="33" t="str">
        <f aca="false">IF(OR(E1444="",L1444&lt;&gt;""),"",P1444-Parameter!$B$9)</f>
        <v/>
      </c>
      <c r="R1444" s="34" t="str">
        <f aca="false">IF(OR(G1444="",G1444=0,H1444=""),"",H1444/G1444)</f>
        <v/>
      </c>
      <c r="S1444" s="35" t="str">
        <f aca="false">IF(C1444="","",IFERROR(INDEX('Validasi Vendor'!$J$5:$J$505,MATCH(C1444,'Validasi Vendor'!$C$5:$C$505,0)),"Belum terdaftar"))</f>
        <v/>
      </c>
      <c r="T1444" s="35" t="str">
        <f aca="false">IF(E1444="","",IF(L1444&lt;&gt;"",IF(EOMONTH(L1444,0)&gt;P1444,"Dikreditkan lewat batas: periksa","Sudah dikreditkan"),IF(S1444&lt;&gt;"Boleh diproses","Titik 1: periksa status vendor",IF(OR(I1444&lt;&gt;"Cocok",J1444&lt;&gt;"Valid"),"Titik 3: faktur bermasalah",IF(K1444="Ya","Titik 2: periksa pembebanan biaya",IF(Q1444&lt;0,"Titik 2: lewat batas kredit",IF(Q1444&lt;=Parameter!$B$6,"Titik 2: segera kreditkan","Siap dikreditkan")))))))</f>
        <v/>
      </c>
    </row>
    <row r="1445" customFormat="false" ht="15" hidden="false" customHeight="false" outlineLevel="0" collapsed="false">
      <c r="A1445" s="27"/>
      <c r="B1445" s="27"/>
      <c r="C1445" s="28"/>
      <c r="D1445" s="28"/>
      <c r="E1445" s="29"/>
      <c r="F1445" s="27"/>
      <c r="G1445" s="30"/>
      <c r="H1445" s="30"/>
      <c r="I1445" s="27"/>
      <c r="J1445" s="27"/>
      <c r="K1445" s="27"/>
      <c r="L1445" s="29"/>
      <c r="M1445" s="27"/>
      <c r="N1445" s="31" t="str">
        <f aca="false">IF(E1445="","",EOMONTH(E1445,0))</f>
        <v/>
      </c>
      <c r="O1445" s="32" t="str">
        <f aca="false">IF(E1445="","",EOMONTH(E1445,0)+Parameter!$B$5)</f>
        <v/>
      </c>
      <c r="P1445" s="32" t="str">
        <f aca="false">IF(E1445="","",EOMONTH(E1445,Parameter!$B$4))</f>
        <v/>
      </c>
      <c r="Q1445" s="33" t="str">
        <f aca="false">IF(OR(E1445="",L1445&lt;&gt;""),"",P1445-Parameter!$B$9)</f>
        <v/>
      </c>
      <c r="R1445" s="34" t="str">
        <f aca="false">IF(OR(G1445="",G1445=0,H1445=""),"",H1445/G1445)</f>
        <v/>
      </c>
      <c r="S1445" s="35" t="str">
        <f aca="false">IF(C1445="","",IFERROR(INDEX('Validasi Vendor'!$J$5:$J$505,MATCH(C1445,'Validasi Vendor'!$C$5:$C$505,0)),"Belum terdaftar"))</f>
        <v/>
      </c>
      <c r="T1445" s="35" t="str">
        <f aca="false">IF(E1445="","",IF(L1445&lt;&gt;"",IF(EOMONTH(L1445,0)&gt;P1445,"Dikreditkan lewat batas: periksa","Sudah dikreditkan"),IF(S1445&lt;&gt;"Boleh diproses","Titik 1: periksa status vendor",IF(OR(I1445&lt;&gt;"Cocok",J1445&lt;&gt;"Valid"),"Titik 3: faktur bermasalah",IF(K1445="Ya","Titik 2: periksa pembebanan biaya",IF(Q1445&lt;0,"Titik 2: lewat batas kredit",IF(Q1445&lt;=Parameter!$B$6,"Titik 2: segera kreditkan","Siap dikreditkan")))))))</f>
        <v/>
      </c>
    </row>
    <row r="1446" customFormat="false" ht="15" hidden="false" customHeight="false" outlineLevel="0" collapsed="false">
      <c r="A1446" s="27"/>
      <c r="B1446" s="27"/>
      <c r="C1446" s="28"/>
      <c r="D1446" s="28"/>
      <c r="E1446" s="29"/>
      <c r="F1446" s="27"/>
      <c r="G1446" s="30"/>
      <c r="H1446" s="30"/>
      <c r="I1446" s="27"/>
      <c r="J1446" s="27"/>
      <c r="K1446" s="27"/>
      <c r="L1446" s="29"/>
      <c r="M1446" s="27"/>
      <c r="N1446" s="31" t="str">
        <f aca="false">IF(E1446="","",EOMONTH(E1446,0))</f>
        <v/>
      </c>
      <c r="O1446" s="32" t="str">
        <f aca="false">IF(E1446="","",EOMONTH(E1446,0)+Parameter!$B$5)</f>
        <v/>
      </c>
      <c r="P1446" s="32" t="str">
        <f aca="false">IF(E1446="","",EOMONTH(E1446,Parameter!$B$4))</f>
        <v/>
      </c>
      <c r="Q1446" s="33" t="str">
        <f aca="false">IF(OR(E1446="",L1446&lt;&gt;""),"",P1446-Parameter!$B$9)</f>
        <v/>
      </c>
      <c r="R1446" s="34" t="str">
        <f aca="false">IF(OR(G1446="",G1446=0,H1446=""),"",H1446/G1446)</f>
        <v/>
      </c>
      <c r="S1446" s="35" t="str">
        <f aca="false">IF(C1446="","",IFERROR(INDEX('Validasi Vendor'!$J$5:$J$505,MATCH(C1446,'Validasi Vendor'!$C$5:$C$505,0)),"Belum terdaftar"))</f>
        <v/>
      </c>
      <c r="T1446" s="35" t="str">
        <f aca="false">IF(E1446="","",IF(L1446&lt;&gt;"",IF(EOMONTH(L1446,0)&gt;P1446,"Dikreditkan lewat batas: periksa","Sudah dikreditkan"),IF(S1446&lt;&gt;"Boleh diproses","Titik 1: periksa status vendor",IF(OR(I1446&lt;&gt;"Cocok",J1446&lt;&gt;"Valid"),"Titik 3: faktur bermasalah",IF(K1446="Ya","Titik 2: periksa pembebanan biaya",IF(Q1446&lt;0,"Titik 2: lewat batas kredit",IF(Q1446&lt;=Parameter!$B$6,"Titik 2: segera kreditkan","Siap dikreditkan")))))))</f>
        <v/>
      </c>
    </row>
    <row r="1447" customFormat="false" ht="15" hidden="false" customHeight="false" outlineLevel="0" collapsed="false">
      <c r="A1447" s="27"/>
      <c r="B1447" s="27"/>
      <c r="C1447" s="28"/>
      <c r="D1447" s="28"/>
      <c r="E1447" s="29"/>
      <c r="F1447" s="27"/>
      <c r="G1447" s="30"/>
      <c r="H1447" s="30"/>
      <c r="I1447" s="27"/>
      <c r="J1447" s="27"/>
      <c r="K1447" s="27"/>
      <c r="L1447" s="29"/>
      <c r="M1447" s="27"/>
      <c r="N1447" s="31" t="str">
        <f aca="false">IF(E1447="","",EOMONTH(E1447,0))</f>
        <v/>
      </c>
      <c r="O1447" s="32" t="str">
        <f aca="false">IF(E1447="","",EOMONTH(E1447,0)+Parameter!$B$5)</f>
        <v/>
      </c>
      <c r="P1447" s="32" t="str">
        <f aca="false">IF(E1447="","",EOMONTH(E1447,Parameter!$B$4))</f>
        <v/>
      </c>
      <c r="Q1447" s="33" t="str">
        <f aca="false">IF(OR(E1447="",L1447&lt;&gt;""),"",P1447-Parameter!$B$9)</f>
        <v/>
      </c>
      <c r="R1447" s="34" t="str">
        <f aca="false">IF(OR(G1447="",G1447=0,H1447=""),"",H1447/G1447)</f>
        <v/>
      </c>
      <c r="S1447" s="35" t="str">
        <f aca="false">IF(C1447="","",IFERROR(INDEX('Validasi Vendor'!$J$5:$J$505,MATCH(C1447,'Validasi Vendor'!$C$5:$C$505,0)),"Belum terdaftar"))</f>
        <v/>
      </c>
      <c r="T1447" s="35" t="str">
        <f aca="false">IF(E1447="","",IF(L1447&lt;&gt;"",IF(EOMONTH(L1447,0)&gt;P1447,"Dikreditkan lewat batas: periksa","Sudah dikreditkan"),IF(S1447&lt;&gt;"Boleh diproses","Titik 1: periksa status vendor",IF(OR(I1447&lt;&gt;"Cocok",J1447&lt;&gt;"Valid"),"Titik 3: faktur bermasalah",IF(K1447="Ya","Titik 2: periksa pembebanan biaya",IF(Q1447&lt;0,"Titik 2: lewat batas kredit",IF(Q1447&lt;=Parameter!$B$6,"Titik 2: segera kreditkan","Siap dikreditkan")))))))</f>
        <v/>
      </c>
    </row>
    <row r="1448" customFormat="false" ht="15" hidden="false" customHeight="false" outlineLevel="0" collapsed="false">
      <c r="A1448" s="27"/>
      <c r="B1448" s="27"/>
      <c r="C1448" s="28"/>
      <c r="D1448" s="28"/>
      <c r="E1448" s="29"/>
      <c r="F1448" s="27"/>
      <c r="G1448" s="30"/>
      <c r="H1448" s="30"/>
      <c r="I1448" s="27"/>
      <c r="J1448" s="27"/>
      <c r="K1448" s="27"/>
      <c r="L1448" s="29"/>
      <c r="M1448" s="27"/>
      <c r="N1448" s="31" t="str">
        <f aca="false">IF(E1448="","",EOMONTH(E1448,0))</f>
        <v/>
      </c>
      <c r="O1448" s="32" t="str">
        <f aca="false">IF(E1448="","",EOMONTH(E1448,0)+Parameter!$B$5)</f>
        <v/>
      </c>
      <c r="P1448" s="32" t="str">
        <f aca="false">IF(E1448="","",EOMONTH(E1448,Parameter!$B$4))</f>
        <v/>
      </c>
      <c r="Q1448" s="33" t="str">
        <f aca="false">IF(OR(E1448="",L1448&lt;&gt;""),"",P1448-Parameter!$B$9)</f>
        <v/>
      </c>
      <c r="R1448" s="34" t="str">
        <f aca="false">IF(OR(G1448="",G1448=0,H1448=""),"",H1448/G1448)</f>
        <v/>
      </c>
      <c r="S1448" s="35" t="str">
        <f aca="false">IF(C1448="","",IFERROR(INDEX('Validasi Vendor'!$J$5:$J$505,MATCH(C1448,'Validasi Vendor'!$C$5:$C$505,0)),"Belum terdaftar"))</f>
        <v/>
      </c>
      <c r="T1448" s="35" t="str">
        <f aca="false">IF(E1448="","",IF(L1448&lt;&gt;"",IF(EOMONTH(L1448,0)&gt;P1448,"Dikreditkan lewat batas: periksa","Sudah dikreditkan"),IF(S1448&lt;&gt;"Boleh diproses","Titik 1: periksa status vendor",IF(OR(I1448&lt;&gt;"Cocok",J1448&lt;&gt;"Valid"),"Titik 3: faktur bermasalah",IF(K1448="Ya","Titik 2: periksa pembebanan biaya",IF(Q1448&lt;0,"Titik 2: lewat batas kredit",IF(Q1448&lt;=Parameter!$B$6,"Titik 2: segera kreditkan","Siap dikreditkan")))))))</f>
        <v/>
      </c>
    </row>
    <row r="1449" customFormat="false" ht="15" hidden="false" customHeight="false" outlineLevel="0" collapsed="false">
      <c r="A1449" s="27"/>
      <c r="B1449" s="27"/>
      <c r="C1449" s="28"/>
      <c r="D1449" s="28"/>
      <c r="E1449" s="29"/>
      <c r="F1449" s="27"/>
      <c r="G1449" s="30"/>
      <c r="H1449" s="30"/>
      <c r="I1449" s="27"/>
      <c r="J1449" s="27"/>
      <c r="K1449" s="27"/>
      <c r="L1449" s="29"/>
      <c r="M1449" s="27"/>
      <c r="N1449" s="31" t="str">
        <f aca="false">IF(E1449="","",EOMONTH(E1449,0))</f>
        <v/>
      </c>
      <c r="O1449" s="32" t="str">
        <f aca="false">IF(E1449="","",EOMONTH(E1449,0)+Parameter!$B$5)</f>
        <v/>
      </c>
      <c r="P1449" s="32" t="str">
        <f aca="false">IF(E1449="","",EOMONTH(E1449,Parameter!$B$4))</f>
        <v/>
      </c>
      <c r="Q1449" s="33" t="str">
        <f aca="false">IF(OR(E1449="",L1449&lt;&gt;""),"",P1449-Parameter!$B$9)</f>
        <v/>
      </c>
      <c r="R1449" s="34" t="str">
        <f aca="false">IF(OR(G1449="",G1449=0,H1449=""),"",H1449/G1449)</f>
        <v/>
      </c>
      <c r="S1449" s="35" t="str">
        <f aca="false">IF(C1449="","",IFERROR(INDEX('Validasi Vendor'!$J$5:$J$505,MATCH(C1449,'Validasi Vendor'!$C$5:$C$505,0)),"Belum terdaftar"))</f>
        <v/>
      </c>
      <c r="T1449" s="35" t="str">
        <f aca="false">IF(E1449="","",IF(L1449&lt;&gt;"",IF(EOMONTH(L1449,0)&gt;P1449,"Dikreditkan lewat batas: periksa","Sudah dikreditkan"),IF(S1449&lt;&gt;"Boleh diproses","Titik 1: periksa status vendor",IF(OR(I1449&lt;&gt;"Cocok",J1449&lt;&gt;"Valid"),"Titik 3: faktur bermasalah",IF(K1449="Ya","Titik 2: periksa pembebanan biaya",IF(Q1449&lt;0,"Titik 2: lewat batas kredit",IF(Q1449&lt;=Parameter!$B$6,"Titik 2: segera kreditkan","Siap dikreditkan")))))))</f>
        <v/>
      </c>
    </row>
    <row r="1450" customFormat="false" ht="15" hidden="false" customHeight="false" outlineLevel="0" collapsed="false">
      <c r="A1450" s="27"/>
      <c r="B1450" s="27"/>
      <c r="C1450" s="28"/>
      <c r="D1450" s="28"/>
      <c r="E1450" s="29"/>
      <c r="F1450" s="27"/>
      <c r="G1450" s="30"/>
      <c r="H1450" s="30"/>
      <c r="I1450" s="27"/>
      <c r="J1450" s="27"/>
      <c r="K1450" s="27"/>
      <c r="L1450" s="29"/>
      <c r="M1450" s="27"/>
      <c r="N1450" s="31" t="str">
        <f aca="false">IF(E1450="","",EOMONTH(E1450,0))</f>
        <v/>
      </c>
      <c r="O1450" s="32" t="str">
        <f aca="false">IF(E1450="","",EOMONTH(E1450,0)+Parameter!$B$5)</f>
        <v/>
      </c>
      <c r="P1450" s="32" t="str">
        <f aca="false">IF(E1450="","",EOMONTH(E1450,Parameter!$B$4))</f>
        <v/>
      </c>
      <c r="Q1450" s="33" t="str">
        <f aca="false">IF(OR(E1450="",L1450&lt;&gt;""),"",P1450-Parameter!$B$9)</f>
        <v/>
      </c>
      <c r="R1450" s="34" t="str">
        <f aca="false">IF(OR(G1450="",G1450=0,H1450=""),"",H1450/G1450)</f>
        <v/>
      </c>
      <c r="S1450" s="35" t="str">
        <f aca="false">IF(C1450="","",IFERROR(INDEX('Validasi Vendor'!$J$5:$J$505,MATCH(C1450,'Validasi Vendor'!$C$5:$C$505,0)),"Belum terdaftar"))</f>
        <v/>
      </c>
      <c r="T1450" s="35" t="str">
        <f aca="false">IF(E1450="","",IF(L1450&lt;&gt;"",IF(EOMONTH(L1450,0)&gt;P1450,"Dikreditkan lewat batas: periksa","Sudah dikreditkan"),IF(S1450&lt;&gt;"Boleh diproses","Titik 1: periksa status vendor",IF(OR(I1450&lt;&gt;"Cocok",J1450&lt;&gt;"Valid"),"Titik 3: faktur bermasalah",IF(K1450="Ya","Titik 2: periksa pembebanan biaya",IF(Q1450&lt;0,"Titik 2: lewat batas kredit",IF(Q1450&lt;=Parameter!$B$6,"Titik 2: segera kreditkan","Siap dikreditkan")))))))</f>
        <v/>
      </c>
    </row>
    <row r="1451" customFormat="false" ht="15" hidden="false" customHeight="false" outlineLevel="0" collapsed="false">
      <c r="A1451" s="27"/>
      <c r="B1451" s="27"/>
      <c r="C1451" s="28"/>
      <c r="D1451" s="28"/>
      <c r="E1451" s="29"/>
      <c r="F1451" s="27"/>
      <c r="G1451" s="30"/>
      <c r="H1451" s="30"/>
      <c r="I1451" s="27"/>
      <c r="J1451" s="27"/>
      <c r="K1451" s="27"/>
      <c r="L1451" s="29"/>
      <c r="M1451" s="27"/>
      <c r="N1451" s="31" t="str">
        <f aca="false">IF(E1451="","",EOMONTH(E1451,0))</f>
        <v/>
      </c>
      <c r="O1451" s="32" t="str">
        <f aca="false">IF(E1451="","",EOMONTH(E1451,0)+Parameter!$B$5)</f>
        <v/>
      </c>
      <c r="P1451" s="32" t="str">
        <f aca="false">IF(E1451="","",EOMONTH(E1451,Parameter!$B$4))</f>
        <v/>
      </c>
      <c r="Q1451" s="33" t="str">
        <f aca="false">IF(OR(E1451="",L1451&lt;&gt;""),"",P1451-Parameter!$B$9)</f>
        <v/>
      </c>
      <c r="R1451" s="34" t="str">
        <f aca="false">IF(OR(G1451="",G1451=0,H1451=""),"",H1451/G1451)</f>
        <v/>
      </c>
      <c r="S1451" s="35" t="str">
        <f aca="false">IF(C1451="","",IFERROR(INDEX('Validasi Vendor'!$J$5:$J$505,MATCH(C1451,'Validasi Vendor'!$C$5:$C$505,0)),"Belum terdaftar"))</f>
        <v/>
      </c>
      <c r="T1451" s="35" t="str">
        <f aca="false">IF(E1451="","",IF(L1451&lt;&gt;"",IF(EOMONTH(L1451,0)&gt;P1451,"Dikreditkan lewat batas: periksa","Sudah dikreditkan"),IF(S1451&lt;&gt;"Boleh diproses","Titik 1: periksa status vendor",IF(OR(I1451&lt;&gt;"Cocok",J1451&lt;&gt;"Valid"),"Titik 3: faktur bermasalah",IF(K1451="Ya","Titik 2: periksa pembebanan biaya",IF(Q1451&lt;0,"Titik 2: lewat batas kredit",IF(Q1451&lt;=Parameter!$B$6,"Titik 2: segera kreditkan","Siap dikreditkan")))))))</f>
        <v/>
      </c>
    </row>
    <row r="1452" customFormat="false" ht="15" hidden="false" customHeight="false" outlineLevel="0" collapsed="false">
      <c r="A1452" s="27"/>
      <c r="B1452" s="27"/>
      <c r="C1452" s="28"/>
      <c r="D1452" s="28"/>
      <c r="E1452" s="29"/>
      <c r="F1452" s="27"/>
      <c r="G1452" s="30"/>
      <c r="H1452" s="30"/>
      <c r="I1452" s="27"/>
      <c r="J1452" s="27"/>
      <c r="K1452" s="27"/>
      <c r="L1452" s="29"/>
      <c r="M1452" s="27"/>
      <c r="N1452" s="31" t="str">
        <f aca="false">IF(E1452="","",EOMONTH(E1452,0))</f>
        <v/>
      </c>
      <c r="O1452" s="32" t="str">
        <f aca="false">IF(E1452="","",EOMONTH(E1452,0)+Parameter!$B$5)</f>
        <v/>
      </c>
      <c r="P1452" s="32" t="str">
        <f aca="false">IF(E1452="","",EOMONTH(E1452,Parameter!$B$4))</f>
        <v/>
      </c>
      <c r="Q1452" s="33" t="str">
        <f aca="false">IF(OR(E1452="",L1452&lt;&gt;""),"",P1452-Parameter!$B$9)</f>
        <v/>
      </c>
      <c r="R1452" s="34" t="str">
        <f aca="false">IF(OR(G1452="",G1452=0,H1452=""),"",H1452/G1452)</f>
        <v/>
      </c>
      <c r="S1452" s="35" t="str">
        <f aca="false">IF(C1452="","",IFERROR(INDEX('Validasi Vendor'!$J$5:$J$505,MATCH(C1452,'Validasi Vendor'!$C$5:$C$505,0)),"Belum terdaftar"))</f>
        <v/>
      </c>
      <c r="T1452" s="35" t="str">
        <f aca="false">IF(E1452="","",IF(L1452&lt;&gt;"",IF(EOMONTH(L1452,0)&gt;P1452,"Dikreditkan lewat batas: periksa","Sudah dikreditkan"),IF(S1452&lt;&gt;"Boleh diproses","Titik 1: periksa status vendor",IF(OR(I1452&lt;&gt;"Cocok",J1452&lt;&gt;"Valid"),"Titik 3: faktur bermasalah",IF(K1452="Ya","Titik 2: periksa pembebanan biaya",IF(Q1452&lt;0,"Titik 2: lewat batas kredit",IF(Q1452&lt;=Parameter!$B$6,"Titik 2: segera kreditkan","Siap dikreditkan")))))))</f>
        <v/>
      </c>
    </row>
    <row r="1453" customFormat="false" ht="15" hidden="false" customHeight="false" outlineLevel="0" collapsed="false">
      <c r="A1453" s="27"/>
      <c r="B1453" s="27"/>
      <c r="C1453" s="28"/>
      <c r="D1453" s="28"/>
      <c r="E1453" s="29"/>
      <c r="F1453" s="27"/>
      <c r="G1453" s="30"/>
      <c r="H1453" s="30"/>
      <c r="I1453" s="27"/>
      <c r="J1453" s="27"/>
      <c r="K1453" s="27"/>
      <c r="L1453" s="29"/>
      <c r="M1453" s="27"/>
      <c r="N1453" s="31" t="str">
        <f aca="false">IF(E1453="","",EOMONTH(E1453,0))</f>
        <v/>
      </c>
      <c r="O1453" s="32" t="str">
        <f aca="false">IF(E1453="","",EOMONTH(E1453,0)+Parameter!$B$5)</f>
        <v/>
      </c>
      <c r="P1453" s="32" t="str">
        <f aca="false">IF(E1453="","",EOMONTH(E1453,Parameter!$B$4))</f>
        <v/>
      </c>
      <c r="Q1453" s="33" t="str">
        <f aca="false">IF(OR(E1453="",L1453&lt;&gt;""),"",P1453-Parameter!$B$9)</f>
        <v/>
      </c>
      <c r="R1453" s="34" t="str">
        <f aca="false">IF(OR(G1453="",G1453=0,H1453=""),"",H1453/G1453)</f>
        <v/>
      </c>
      <c r="S1453" s="35" t="str">
        <f aca="false">IF(C1453="","",IFERROR(INDEX('Validasi Vendor'!$J$5:$J$505,MATCH(C1453,'Validasi Vendor'!$C$5:$C$505,0)),"Belum terdaftar"))</f>
        <v/>
      </c>
      <c r="T1453" s="35" t="str">
        <f aca="false">IF(E1453="","",IF(L1453&lt;&gt;"",IF(EOMONTH(L1453,0)&gt;P1453,"Dikreditkan lewat batas: periksa","Sudah dikreditkan"),IF(S1453&lt;&gt;"Boleh diproses","Titik 1: periksa status vendor",IF(OR(I1453&lt;&gt;"Cocok",J1453&lt;&gt;"Valid"),"Titik 3: faktur bermasalah",IF(K1453="Ya","Titik 2: periksa pembebanan biaya",IF(Q1453&lt;0,"Titik 2: lewat batas kredit",IF(Q1453&lt;=Parameter!$B$6,"Titik 2: segera kreditkan","Siap dikreditkan")))))))</f>
        <v/>
      </c>
    </row>
    <row r="1454" customFormat="false" ht="15" hidden="false" customHeight="false" outlineLevel="0" collapsed="false">
      <c r="A1454" s="27"/>
      <c r="B1454" s="27"/>
      <c r="C1454" s="28"/>
      <c r="D1454" s="28"/>
      <c r="E1454" s="29"/>
      <c r="F1454" s="27"/>
      <c r="G1454" s="30"/>
      <c r="H1454" s="30"/>
      <c r="I1454" s="27"/>
      <c r="J1454" s="27"/>
      <c r="K1454" s="27"/>
      <c r="L1454" s="29"/>
      <c r="M1454" s="27"/>
      <c r="N1454" s="31" t="str">
        <f aca="false">IF(E1454="","",EOMONTH(E1454,0))</f>
        <v/>
      </c>
      <c r="O1454" s="32" t="str">
        <f aca="false">IF(E1454="","",EOMONTH(E1454,0)+Parameter!$B$5)</f>
        <v/>
      </c>
      <c r="P1454" s="32" t="str">
        <f aca="false">IF(E1454="","",EOMONTH(E1454,Parameter!$B$4))</f>
        <v/>
      </c>
      <c r="Q1454" s="33" t="str">
        <f aca="false">IF(OR(E1454="",L1454&lt;&gt;""),"",P1454-Parameter!$B$9)</f>
        <v/>
      </c>
      <c r="R1454" s="34" t="str">
        <f aca="false">IF(OR(G1454="",G1454=0,H1454=""),"",H1454/G1454)</f>
        <v/>
      </c>
      <c r="S1454" s="35" t="str">
        <f aca="false">IF(C1454="","",IFERROR(INDEX('Validasi Vendor'!$J$5:$J$505,MATCH(C1454,'Validasi Vendor'!$C$5:$C$505,0)),"Belum terdaftar"))</f>
        <v/>
      </c>
      <c r="T1454" s="35" t="str">
        <f aca="false">IF(E1454="","",IF(L1454&lt;&gt;"",IF(EOMONTH(L1454,0)&gt;P1454,"Dikreditkan lewat batas: periksa","Sudah dikreditkan"),IF(S1454&lt;&gt;"Boleh diproses","Titik 1: periksa status vendor",IF(OR(I1454&lt;&gt;"Cocok",J1454&lt;&gt;"Valid"),"Titik 3: faktur bermasalah",IF(K1454="Ya","Titik 2: periksa pembebanan biaya",IF(Q1454&lt;0,"Titik 2: lewat batas kredit",IF(Q1454&lt;=Parameter!$B$6,"Titik 2: segera kreditkan","Siap dikreditkan")))))))</f>
        <v/>
      </c>
    </row>
    <row r="1455" customFormat="false" ht="15" hidden="false" customHeight="false" outlineLevel="0" collapsed="false">
      <c r="A1455" s="27"/>
      <c r="B1455" s="27"/>
      <c r="C1455" s="28"/>
      <c r="D1455" s="28"/>
      <c r="E1455" s="29"/>
      <c r="F1455" s="27"/>
      <c r="G1455" s="30"/>
      <c r="H1455" s="30"/>
      <c r="I1455" s="27"/>
      <c r="J1455" s="27"/>
      <c r="K1455" s="27"/>
      <c r="L1455" s="29"/>
      <c r="M1455" s="27"/>
      <c r="N1455" s="31" t="str">
        <f aca="false">IF(E1455="","",EOMONTH(E1455,0))</f>
        <v/>
      </c>
      <c r="O1455" s="32" t="str">
        <f aca="false">IF(E1455="","",EOMONTH(E1455,0)+Parameter!$B$5)</f>
        <v/>
      </c>
      <c r="P1455" s="32" t="str">
        <f aca="false">IF(E1455="","",EOMONTH(E1455,Parameter!$B$4))</f>
        <v/>
      </c>
      <c r="Q1455" s="33" t="str">
        <f aca="false">IF(OR(E1455="",L1455&lt;&gt;""),"",P1455-Parameter!$B$9)</f>
        <v/>
      </c>
      <c r="R1455" s="34" t="str">
        <f aca="false">IF(OR(G1455="",G1455=0,H1455=""),"",H1455/G1455)</f>
        <v/>
      </c>
      <c r="S1455" s="35" t="str">
        <f aca="false">IF(C1455="","",IFERROR(INDEX('Validasi Vendor'!$J$5:$J$505,MATCH(C1455,'Validasi Vendor'!$C$5:$C$505,0)),"Belum terdaftar"))</f>
        <v/>
      </c>
      <c r="T1455" s="35" t="str">
        <f aca="false">IF(E1455="","",IF(L1455&lt;&gt;"",IF(EOMONTH(L1455,0)&gt;P1455,"Dikreditkan lewat batas: periksa","Sudah dikreditkan"),IF(S1455&lt;&gt;"Boleh diproses","Titik 1: periksa status vendor",IF(OR(I1455&lt;&gt;"Cocok",J1455&lt;&gt;"Valid"),"Titik 3: faktur bermasalah",IF(K1455="Ya","Titik 2: periksa pembebanan biaya",IF(Q1455&lt;0,"Titik 2: lewat batas kredit",IF(Q1455&lt;=Parameter!$B$6,"Titik 2: segera kreditkan","Siap dikreditkan")))))))</f>
        <v/>
      </c>
    </row>
    <row r="1456" customFormat="false" ht="15" hidden="false" customHeight="false" outlineLevel="0" collapsed="false">
      <c r="A1456" s="27"/>
      <c r="B1456" s="27"/>
      <c r="C1456" s="28"/>
      <c r="D1456" s="28"/>
      <c r="E1456" s="29"/>
      <c r="F1456" s="27"/>
      <c r="G1456" s="30"/>
      <c r="H1456" s="30"/>
      <c r="I1456" s="27"/>
      <c r="J1456" s="27"/>
      <c r="K1456" s="27"/>
      <c r="L1456" s="29"/>
      <c r="M1456" s="27"/>
      <c r="N1456" s="31" t="str">
        <f aca="false">IF(E1456="","",EOMONTH(E1456,0))</f>
        <v/>
      </c>
      <c r="O1456" s="32" t="str">
        <f aca="false">IF(E1456="","",EOMONTH(E1456,0)+Parameter!$B$5)</f>
        <v/>
      </c>
      <c r="P1456" s="32" t="str">
        <f aca="false">IF(E1456="","",EOMONTH(E1456,Parameter!$B$4))</f>
        <v/>
      </c>
      <c r="Q1456" s="33" t="str">
        <f aca="false">IF(OR(E1456="",L1456&lt;&gt;""),"",P1456-Parameter!$B$9)</f>
        <v/>
      </c>
      <c r="R1456" s="34" t="str">
        <f aca="false">IF(OR(G1456="",G1456=0,H1456=""),"",H1456/G1456)</f>
        <v/>
      </c>
      <c r="S1456" s="35" t="str">
        <f aca="false">IF(C1456="","",IFERROR(INDEX('Validasi Vendor'!$J$5:$J$505,MATCH(C1456,'Validasi Vendor'!$C$5:$C$505,0)),"Belum terdaftar"))</f>
        <v/>
      </c>
      <c r="T1456" s="35" t="str">
        <f aca="false">IF(E1456="","",IF(L1456&lt;&gt;"",IF(EOMONTH(L1456,0)&gt;P1456,"Dikreditkan lewat batas: periksa","Sudah dikreditkan"),IF(S1456&lt;&gt;"Boleh diproses","Titik 1: periksa status vendor",IF(OR(I1456&lt;&gt;"Cocok",J1456&lt;&gt;"Valid"),"Titik 3: faktur bermasalah",IF(K1456="Ya","Titik 2: periksa pembebanan biaya",IF(Q1456&lt;0,"Titik 2: lewat batas kredit",IF(Q1456&lt;=Parameter!$B$6,"Titik 2: segera kreditkan","Siap dikreditkan")))))))</f>
        <v/>
      </c>
    </row>
    <row r="1457" customFormat="false" ht="15" hidden="false" customHeight="false" outlineLevel="0" collapsed="false">
      <c r="A1457" s="27"/>
      <c r="B1457" s="27"/>
      <c r="C1457" s="28"/>
      <c r="D1457" s="28"/>
      <c r="E1457" s="29"/>
      <c r="F1457" s="27"/>
      <c r="G1457" s="30"/>
      <c r="H1457" s="30"/>
      <c r="I1457" s="27"/>
      <c r="J1457" s="27"/>
      <c r="K1457" s="27"/>
      <c r="L1457" s="29"/>
      <c r="M1457" s="27"/>
      <c r="N1457" s="31" t="str">
        <f aca="false">IF(E1457="","",EOMONTH(E1457,0))</f>
        <v/>
      </c>
      <c r="O1457" s="32" t="str">
        <f aca="false">IF(E1457="","",EOMONTH(E1457,0)+Parameter!$B$5)</f>
        <v/>
      </c>
      <c r="P1457" s="32" t="str">
        <f aca="false">IF(E1457="","",EOMONTH(E1457,Parameter!$B$4))</f>
        <v/>
      </c>
      <c r="Q1457" s="33" t="str">
        <f aca="false">IF(OR(E1457="",L1457&lt;&gt;""),"",P1457-Parameter!$B$9)</f>
        <v/>
      </c>
      <c r="R1457" s="34" t="str">
        <f aca="false">IF(OR(G1457="",G1457=0,H1457=""),"",H1457/G1457)</f>
        <v/>
      </c>
      <c r="S1457" s="35" t="str">
        <f aca="false">IF(C1457="","",IFERROR(INDEX('Validasi Vendor'!$J$5:$J$505,MATCH(C1457,'Validasi Vendor'!$C$5:$C$505,0)),"Belum terdaftar"))</f>
        <v/>
      </c>
      <c r="T1457" s="35" t="str">
        <f aca="false">IF(E1457="","",IF(L1457&lt;&gt;"",IF(EOMONTH(L1457,0)&gt;P1457,"Dikreditkan lewat batas: periksa","Sudah dikreditkan"),IF(S1457&lt;&gt;"Boleh diproses","Titik 1: periksa status vendor",IF(OR(I1457&lt;&gt;"Cocok",J1457&lt;&gt;"Valid"),"Titik 3: faktur bermasalah",IF(K1457="Ya","Titik 2: periksa pembebanan biaya",IF(Q1457&lt;0,"Titik 2: lewat batas kredit",IF(Q1457&lt;=Parameter!$B$6,"Titik 2: segera kreditkan","Siap dikreditkan")))))))</f>
        <v/>
      </c>
    </row>
    <row r="1458" customFormat="false" ht="15" hidden="false" customHeight="false" outlineLevel="0" collapsed="false">
      <c r="A1458" s="27"/>
      <c r="B1458" s="27"/>
      <c r="C1458" s="28"/>
      <c r="D1458" s="28"/>
      <c r="E1458" s="29"/>
      <c r="F1458" s="27"/>
      <c r="G1458" s="30"/>
      <c r="H1458" s="30"/>
      <c r="I1458" s="27"/>
      <c r="J1458" s="27"/>
      <c r="K1458" s="27"/>
      <c r="L1458" s="29"/>
      <c r="M1458" s="27"/>
      <c r="N1458" s="31" t="str">
        <f aca="false">IF(E1458="","",EOMONTH(E1458,0))</f>
        <v/>
      </c>
      <c r="O1458" s="32" t="str">
        <f aca="false">IF(E1458="","",EOMONTH(E1458,0)+Parameter!$B$5)</f>
        <v/>
      </c>
      <c r="P1458" s="32" t="str">
        <f aca="false">IF(E1458="","",EOMONTH(E1458,Parameter!$B$4))</f>
        <v/>
      </c>
      <c r="Q1458" s="33" t="str">
        <f aca="false">IF(OR(E1458="",L1458&lt;&gt;""),"",P1458-Parameter!$B$9)</f>
        <v/>
      </c>
      <c r="R1458" s="34" t="str">
        <f aca="false">IF(OR(G1458="",G1458=0,H1458=""),"",H1458/G1458)</f>
        <v/>
      </c>
      <c r="S1458" s="35" t="str">
        <f aca="false">IF(C1458="","",IFERROR(INDEX('Validasi Vendor'!$J$5:$J$505,MATCH(C1458,'Validasi Vendor'!$C$5:$C$505,0)),"Belum terdaftar"))</f>
        <v/>
      </c>
      <c r="T1458" s="35" t="str">
        <f aca="false">IF(E1458="","",IF(L1458&lt;&gt;"",IF(EOMONTH(L1458,0)&gt;P1458,"Dikreditkan lewat batas: periksa","Sudah dikreditkan"),IF(S1458&lt;&gt;"Boleh diproses","Titik 1: periksa status vendor",IF(OR(I1458&lt;&gt;"Cocok",J1458&lt;&gt;"Valid"),"Titik 3: faktur bermasalah",IF(K1458="Ya","Titik 2: periksa pembebanan biaya",IF(Q1458&lt;0,"Titik 2: lewat batas kredit",IF(Q1458&lt;=Parameter!$B$6,"Titik 2: segera kreditkan","Siap dikreditkan")))))))</f>
        <v/>
      </c>
    </row>
    <row r="1459" customFormat="false" ht="15" hidden="false" customHeight="false" outlineLevel="0" collapsed="false">
      <c r="A1459" s="27"/>
      <c r="B1459" s="27"/>
      <c r="C1459" s="28"/>
      <c r="D1459" s="28"/>
      <c r="E1459" s="29"/>
      <c r="F1459" s="27"/>
      <c r="G1459" s="30"/>
      <c r="H1459" s="30"/>
      <c r="I1459" s="27"/>
      <c r="J1459" s="27"/>
      <c r="K1459" s="27"/>
      <c r="L1459" s="29"/>
      <c r="M1459" s="27"/>
      <c r="N1459" s="31" t="str">
        <f aca="false">IF(E1459="","",EOMONTH(E1459,0))</f>
        <v/>
      </c>
      <c r="O1459" s="32" t="str">
        <f aca="false">IF(E1459="","",EOMONTH(E1459,0)+Parameter!$B$5)</f>
        <v/>
      </c>
      <c r="P1459" s="32" t="str">
        <f aca="false">IF(E1459="","",EOMONTH(E1459,Parameter!$B$4))</f>
        <v/>
      </c>
      <c r="Q1459" s="33" t="str">
        <f aca="false">IF(OR(E1459="",L1459&lt;&gt;""),"",P1459-Parameter!$B$9)</f>
        <v/>
      </c>
      <c r="R1459" s="34" t="str">
        <f aca="false">IF(OR(G1459="",G1459=0,H1459=""),"",H1459/G1459)</f>
        <v/>
      </c>
      <c r="S1459" s="35" t="str">
        <f aca="false">IF(C1459="","",IFERROR(INDEX('Validasi Vendor'!$J$5:$J$505,MATCH(C1459,'Validasi Vendor'!$C$5:$C$505,0)),"Belum terdaftar"))</f>
        <v/>
      </c>
      <c r="T1459" s="35" t="str">
        <f aca="false">IF(E1459="","",IF(L1459&lt;&gt;"",IF(EOMONTH(L1459,0)&gt;P1459,"Dikreditkan lewat batas: periksa","Sudah dikreditkan"),IF(S1459&lt;&gt;"Boleh diproses","Titik 1: periksa status vendor",IF(OR(I1459&lt;&gt;"Cocok",J1459&lt;&gt;"Valid"),"Titik 3: faktur bermasalah",IF(K1459="Ya","Titik 2: periksa pembebanan biaya",IF(Q1459&lt;0,"Titik 2: lewat batas kredit",IF(Q1459&lt;=Parameter!$B$6,"Titik 2: segera kreditkan","Siap dikreditkan")))))))</f>
        <v/>
      </c>
    </row>
    <row r="1460" customFormat="false" ht="15" hidden="false" customHeight="false" outlineLevel="0" collapsed="false">
      <c r="A1460" s="27"/>
      <c r="B1460" s="27"/>
      <c r="C1460" s="28"/>
      <c r="D1460" s="28"/>
      <c r="E1460" s="29"/>
      <c r="F1460" s="27"/>
      <c r="G1460" s="30"/>
      <c r="H1460" s="30"/>
      <c r="I1460" s="27"/>
      <c r="J1460" s="27"/>
      <c r="K1460" s="27"/>
      <c r="L1460" s="29"/>
      <c r="M1460" s="27"/>
      <c r="N1460" s="31" t="str">
        <f aca="false">IF(E1460="","",EOMONTH(E1460,0))</f>
        <v/>
      </c>
      <c r="O1460" s="32" t="str">
        <f aca="false">IF(E1460="","",EOMONTH(E1460,0)+Parameter!$B$5)</f>
        <v/>
      </c>
      <c r="P1460" s="32" t="str">
        <f aca="false">IF(E1460="","",EOMONTH(E1460,Parameter!$B$4))</f>
        <v/>
      </c>
      <c r="Q1460" s="33" t="str">
        <f aca="false">IF(OR(E1460="",L1460&lt;&gt;""),"",P1460-Parameter!$B$9)</f>
        <v/>
      </c>
      <c r="R1460" s="34" t="str">
        <f aca="false">IF(OR(G1460="",G1460=0,H1460=""),"",H1460/G1460)</f>
        <v/>
      </c>
      <c r="S1460" s="35" t="str">
        <f aca="false">IF(C1460="","",IFERROR(INDEX('Validasi Vendor'!$J$5:$J$505,MATCH(C1460,'Validasi Vendor'!$C$5:$C$505,0)),"Belum terdaftar"))</f>
        <v/>
      </c>
      <c r="T1460" s="35" t="str">
        <f aca="false">IF(E1460="","",IF(L1460&lt;&gt;"",IF(EOMONTH(L1460,0)&gt;P1460,"Dikreditkan lewat batas: periksa","Sudah dikreditkan"),IF(S1460&lt;&gt;"Boleh diproses","Titik 1: periksa status vendor",IF(OR(I1460&lt;&gt;"Cocok",J1460&lt;&gt;"Valid"),"Titik 3: faktur bermasalah",IF(K1460="Ya","Titik 2: periksa pembebanan biaya",IF(Q1460&lt;0,"Titik 2: lewat batas kredit",IF(Q1460&lt;=Parameter!$B$6,"Titik 2: segera kreditkan","Siap dikreditkan")))))))</f>
        <v/>
      </c>
    </row>
    <row r="1461" customFormat="false" ht="15" hidden="false" customHeight="false" outlineLevel="0" collapsed="false">
      <c r="A1461" s="27"/>
      <c r="B1461" s="27"/>
      <c r="C1461" s="28"/>
      <c r="D1461" s="28"/>
      <c r="E1461" s="29"/>
      <c r="F1461" s="27"/>
      <c r="G1461" s="30"/>
      <c r="H1461" s="30"/>
      <c r="I1461" s="27"/>
      <c r="J1461" s="27"/>
      <c r="K1461" s="27"/>
      <c r="L1461" s="29"/>
      <c r="M1461" s="27"/>
      <c r="N1461" s="31" t="str">
        <f aca="false">IF(E1461="","",EOMONTH(E1461,0))</f>
        <v/>
      </c>
      <c r="O1461" s="32" t="str">
        <f aca="false">IF(E1461="","",EOMONTH(E1461,0)+Parameter!$B$5)</f>
        <v/>
      </c>
      <c r="P1461" s="32" t="str">
        <f aca="false">IF(E1461="","",EOMONTH(E1461,Parameter!$B$4))</f>
        <v/>
      </c>
      <c r="Q1461" s="33" t="str">
        <f aca="false">IF(OR(E1461="",L1461&lt;&gt;""),"",P1461-Parameter!$B$9)</f>
        <v/>
      </c>
      <c r="R1461" s="34" t="str">
        <f aca="false">IF(OR(G1461="",G1461=0,H1461=""),"",H1461/G1461)</f>
        <v/>
      </c>
      <c r="S1461" s="35" t="str">
        <f aca="false">IF(C1461="","",IFERROR(INDEX('Validasi Vendor'!$J$5:$J$505,MATCH(C1461,'Validasi Vendor'!$C$5:$C$505,0)),"Belum terdaftar"))</f>
        <v/>
      </c>
      <c r="T1461" s="35" t="str">
        <f aca="false">IF(E1461="","",IF(L1461&lt;&gt;"",IF(EOMONTH(L1461,0)&gt;P1461,"Dikreditkan lewat batas: periksa","Sudah dikreditkan"),IF(S1461&lt;&gt;"Boleh diproses","Titik 1: periksa status vendor",IF(OR(I1461&lt;&gt;"Cocok",J1461&lt;&gt;"Valid"),"Titik 3: faktur bermasalah",IF(K1461="Ya","Titik 2: periksa pembebanan biaya",IF(Q1461&lt;0,"Titik 2: lewat batas kredit",IF(Q1461&lt;=Parameter!$B$6,"Titik 2: segera kreditkan","Siap dikreditkan")))))))</f>
        <v/>
      </c>
    </row>
    <row r="1462" customFormat="false" ht="15" hidden="false" customHeight="false" outlineLevel="0" collapsed="false">
      <c r="A1462" s="27"/>
      <c r="B1462" s="27"/>
      <c r="C1462" s="28"/>
      <c r="D1462" s="28"/>
      <c r="E1462" s="29"/>
      <c r="F1462" s="27"/>
      <c r="G1462" s="30"/>
      <c r="H1462" s="30"/>
      <c r="I1462" s="27"/>
      <c r="J1462" s="27"/>
      <c r="K1462" s="27"/>
      <c r="L1462" s="29"/>
      <c r="M1462" s="27"/>
      <c r="N1462" s="31" t="str">
        <f aca="false">IF(E1462="","",EOMONTH(E1462,0))</f>
        <v/>
      </c>
      <c r="O1462" s="32" t="str">
        <f aca="false">IF(E1462="","",EOMONTH(E1462,0)+Parameter!$B$5)</f>
        <v/>
      </c>
      <c r="P1462" s="32" t="str">
        <f aca="false">IF(E1462="","",EOMONTH(E1462,Parameter!$B$4))</f>
        <v/>
      </c>
      <c r="Q1462" s="33" t="str">
        <f aca="false">IF(OR(E1462="",L1462&lt;&gt;""),"",P1462-Parameter!$B$9)</f>
        <v/>
      </c>
      <c r="R1462" s="34" t="str">
        <f aca="false">IF(OR(G1462="",G1462=0,H1462=""),"",H1462/G1462)</f>
        <v/>
      </c>
      <c r="S1462" s="35" t="str">
        <f aca="false">IF(C1462="","",IFERROR(INDEX('Validasi Vendor'!$J$5:$J$505,MATCH(C1462,'Validasi Vendor'!$C$5:$C$505,0)),"Belum terdaftar"))</f>
        <v/>
      </c>
      <c r="T1462" s="35" t="str">
        <f aca="false">IF(E1462="","",IF(L1462&lt;&gt;"",IF(EOMONTH(L1462,0)&gt;P1462,"Dikreditkan lewat batas: periksa","Sudah dikreditkan"),IF(S1462&lt;&gt;"Boleh diproses","Titik 1: periksa status vendor",IF(OR(I1462&lt;&gt;"Cocok",J1462&lt;&gt;"Valid"),"Titik 3: faktur bermasalah",IF(K1462="Ya","Titik 2: periksa pembebanan biaya",IF(Q1462&lt;0,"Titik 2: lewat batas kredit",IF(Q1462&lt;=Parameter!$B$6,"Titik 2: segera kreditkan","Siap dikreditkan")))))))</f>
        <v/>
      </c>
    </row>
    <row r="1463" customFormat="false" ht="15" hidden="false" customHeight="false" outlineLevel="0" collapsed="false">
      <c r="A1463" s="27"/>
      <c r="B1463" s="27"/>
      <c r="C1463" s="28"/>
      <c r="D1463" s="28"/>
      <c r="E1463" s="29"/>
      <c r="F1463" s="27"/>
      <c r="G1463" s="30"/>
      <c r="H1463" s="30"/>
      <c r="I1463" s="27"/>
      <c r="J1463" s="27"/>
      <c r="K1463" s="27"/>
      <c r="L1463" s="29"/>
      <c r="M1463" s="27"/>
      <c r="N1463" s="31" t="str">
        <f aca="false">IF(E1463="","",EOMONTH(E1463,0))</f>
        <v/>
      </c>
      <c r="O1463" s="32" t="str">
        <f aca="false">IF(E1463="","",EOMONTH(E1463,0)+Parameter!$B$5)</f>
        <v/>
      </c>
      <c r="P1463" s="32" t="str">
        <f aca="false">IF(E1463="","",EOMONTH(E1463,Parameter!$B$4))</f>
        <v/>
      </c>
      <c r="Q1463" s="33" t="str">
        <f aca="false">IF(OR(E1463="",L1463&lt;&gt;""),"",P1463-Parameter!$B$9)</f>
        <v/>
      </c>
      <c r="R1463" s="34" t="str">
        <f aca="false">IF(OR(G1463="",G1463=0,H1463=""),"",H1463/G1463)</f>
        <v/>
      </c>
      <c r="S1463" s="35" t="str">
        <f aca="false">IF(C1463="","",IFERROR(INDEX('Validasi Vendor'!$J$5:$J$505,MATCH(C1463,'Validasi Vendor'!$C$5:$C$505,0)),"Belum terdaftar"))</f>
        <v/>
      </c>
      <c r="T1463" s="35" t="str">
        <f aca="false">IF(E1463="","",IF(L1463&lt;&gt;"",IF(EOMONTH(L1463,0)&gt;P1463,"Dikreditkan lewat batas: periksa","Sudah dikreditkan"),IF(S1463&lt;&gt;"Boleh diproses","Titik 1: periksa status vendor",IF(OR(I1463&lt;&gt;"Cocok",J1463&lt;&gt;"Valid"),"Titik 3: faktur bermasalah",IF(K1463="Ya","Titik 2: periksa pembebanan biaya",IF(Q1463&lt;0,"Titik 2: lewat batas kredit",IF(Q1463&lt;=Parameter!$B$6,"Titik 2: segera kreditkan","Siap dikreditkan")))))))</f>
        <v/>
      </c>
    </row>
    <row r="1464" customFormat="false" ht="15" hidden="false" customHeight="false" outlineLevel="0" collapsed="false">
      <c r="A1464" s="27"/>
      <c r="B1464" s="27"/>
      <c r="C1464" s="28"/>
      <c r="D1464" s="28"/>
      <c r="E1464" s="29"/>
      <c r="F1464" s="27"/>
      <c r="G1464" s="30"/>
      <c r="H1464" s="30"/>
      <c r="I1464" s="27"/>
      <c r="J1464" s="27"/>
      <c r="K1464" s="27"/>
      <c r="L1464" s="29"/>
      <c r="M1464" s="27"/>
      <c r="N1464" s="31" t="str">
        <f aca="false">IF(E1464="","",EOMONTH(E1464,0))</f>
        <v/>
      </c>
      <c r="O1464" s="32" t="str">
        <f aca="false">IF(E1464="","",EOMONTH(E1464,0)+Parameter!$B$5)</f>
        <v/>
      </c>
      <c r="P1464" s="32" t="str">
        <f aca="false">IF(E1464="","",EOMONTH(E1464,Parameter!$B$4))</f>
        <v/>
      </c>
      <c r="Q1464" s="33" t="str">
        <f aca="false">IF(OR(E1464="",L1464&lt;&gt;""),"",P1464-Parameter!$B$9)</f>
        <v/>
      </c>
      <c r="R1464" s="34" t="str">
        <f aca="false">IF(OR(G1464="",G1464=0,H1464=""),"",H1464/G1464)</f>
        <v/>
      </c>
      <c r="S1464" s="35" t="str">
        <f aca="false">IF(C1464="","",IFERROR(INDEX('Validasi Vendor'!$J$5:$J$505,MATCH(C1464,'Validasi Vendor'!$C$5:$C$505,0)),"Belum terdaftar"))</f>
        <v/>
      </c>
      <c r="T1464" s="35" t="str">
        <f aca="false">IF(E1464="","",IF(L1464&lt;&gt;"",IF(EOMONTH(L1464,0)&gt;P1464,"Dikreditkan lewat batas: periksa","Sudah dikreditkan"),IF(S1464&lt;&gt;"Boleh diproses","Titik 1: periksa status vendor",IF(OR(I1464&lt;&gt;"Cocok",J1464&lt;&gt;"Valid"),"Titik 3: faktur bermasalah",IF(K1464="Ya","Titik 2: periksa pembebanan biaya",IF(Q1464&lt;0,"Titik 2: lewat batas kredit",IF(Q1464&lt;=Parameter!$B$6,"Titik 2: segera kreditkan","Siap dikreditkan")))))))</f>
        <v/>
      </c>
    </row>
    <row r="1465" customFormat="false" ht="15" hidden="false" customHeight="false" outlineLevel="0" collapsed="false">
      <c r="A1465" s="27"/>
      <c r="B1465" s="27"/>
      <c r="C1465" s="28"/>
      <c r="D1465" s="28"/>
      <c r="E1465" s="29"/>
      <c r="F1465" s="27"/>
      <c r="G1465" s="30"/>
      <c r="H1465" s="30"/>
      <c r="I1465" s="27"/>
      <c r="J1465" s="27"/>
      <c r="K1465" s="27"/>
      <c r="L1465" s="29"/>
      <c r="M1465" s="27"/>
      <c r="N1465" s="31" t="str">
        <f aca="false">IF(E1465="","",EOMONTH(E1465,0))</f>
        <v/>
      </c>
      <c r="O1465" s="32" t="str">
        <f aca="false">IF(E1465="","",EOMONTH(E1465,0)+Parameter!$B$5)</f>
        <v/>
      </c>
      <c r="P1465" s="32" t="str">
        <f aca="false">IF(E1465="","",EOMONTH(E1465,Parameter!$B$4))</f>
        <v/>
      </c>
      <c r="Q1465" s="33" t="str">
        <f aca="false">IF(OR(E1465="",L1465&lt;&gt;""),"",P1465-Parameter!$B$9)</f>
        <v/>
      </c>
      <c r="R1465" s="34" t="str">
        <f aca="false">IF(OR(G1465="",G1465=0,H1465=""),"",H1465/G1465)</f>
        <v/>
      </c>
      <c r="S1465" s="35" t="str">
        <f aca="false">IF(C1465="","",IFERROR(INDEX('Validasi Vendor'!$J$5:$J$505,MATCH(C1465,'Validasi Vendor'!$C$5:$C$505,0)),"Belum terdaftar"))</f>
        <v/>
      </c>
      <c r="T1465" s="35" t="str">
        <f aca="false">IF(E1465="","",IF(L1465&lt;&gt;"",IF(EOMONTH(L1465,0)&gt;P1465,"Dikreditkan lewat batas: periksa","Sudah dikreditkan"),IF(S1465&lt;&gt;"Boleh diproses","Titik 1: periksa status vendor",IF(OR(I1465&lt;&gt;"Cocok",J1465&lt;&gt;"Valid"),"Titik 3: faktur bermasalah",IF(K1465="Ya","Titik 2: periksa pembebanan biaya",IF(Q1465&lt;0,"Titik 2: lewat batas kredit",IF(Q1465&lt;=Parameter!$B$6,"Titik 2: segera kreditkan","Siap dikreditkan")))))))</f>
        <v/>
      </c>
    </row>
    <row r="1466" customFormat="false" ht="15" hidden="false" customHeight="false" outlineLevel="0" collapsed="false">
      <c r="A1466" s="27"/>
      <c r="B1466" s="27"/>
      <c r="C1466" s="28"/>
      <c r="D1466" s="28"/>
      <c r="E1466" s="29"/>
      <c r="F1466" s="27"/>
      <c r="G1466" s="30"/>
      <c r="H1466" s="30"/>
      <c r="I1466" s="27"/>
      <c r="J1466" s="27"/>
      <c r="K1466" s="27"/>
      <c r="L1466" s="29"/>
      <c r="M1466" s="27"/>
      <c r="N1466" s="31" t="str">
        <f aca="false">IF(E1466="","",EOMONTH(E1466,0))</f>
        <v/>
      </c>
      <c r="O1466" s="32" t="str">
        <f aca="false">IF(E1466="","",EOMONTH(E1466,0)+Parameter!$B$5)</f>
        <v/>
      </c>
      <c r="P1466" s="32" t="str">
        <f aca="false">IF(E1466="","",EOMONTH(E1466,Parameter!$B$4))</f>
        <v/>
      </c>
      <c r="Q1466" s="33" t="str">
        <f aca="false">IF(OR(E1466="",L1466&lt;&gt;""),"",P1466-Parameter!$B$9)</f>
        <v/>
      </c>
      <c r="R1466" s="34" t="str">
        <f aca="false">IF(OR(G1466="",G1466=0,H1466=""),"",H1466/G1466)</f>
        <v/>
      </c>
      <c r="S1466" s="35" t="str">
        <f aca="false">IF(C1466="","",IFERROR(INDEX('Validasi Vendor'!$J$5:$J$505,MATCH(C1466,'Validasi Vendor'!$C$5:$C$505,0)),"Belum terdaftar"))</f>
        <v/>
      </c>
      <c r="T1466" s="35" t="str">
        <f aca="false">IF(E1466="","",IF(L1466&lt;&gt;"",IF(EOMONTH(L1466,0)&gt;P1466,"Dikreditkan lewat batas: periksa","Sudah dikreditkan"),IF(S1466&lt;&gt;"Boleh diproses","Titik 1: periksa status vendor",IF(OR(I1466&lt;&gt;"Cocok",J1466&lt;&gt;"Valid"),"Titik 3: faktur bermasalah",IF(K1466="Ya","Titik 2: periksa pembebanan biaya",IF(Q1466&lt;0,"Titik 2: lewat batas kredit",IF(Q1466&lt;=Parameter!$B$6,"Titik 2: segera kreditkan","Siap dikreditkan")))))))</f>
        <v/>
      </c>
    </row>
    <row r="1467" customFormat="false" ht="15" hidden="false" customHeight="false" outlineLevel="0" collapsed="false">
      <c r="A1467" s="27"/>
      <c r="B1467" s="27"/>
      <c r="C1467" s="28"/>
      <c r="D1467" s="28"/>
      <c r="E1467" s="29"/>
      <c r="F1467" s="27"/>
      <c r="G1467" s="30"/>
      <c r="H1467" s="30"/>
      <c r="I1467" s="27"/>
      <c r="J1467" s="27"/>
      <c r="K1467" s="27"/>
      <c r="L1467" s="29"/>
      <c r="M1467" s="27"/>
      <c r="N1467" s="31" t="str">
        <f aca="false">IF(E1467="","",EOMONTH(E1467,0))</f>
        <v/>
      </c>
      <c r="O1467" s="32" t="str">
        <f aca="false">IF(E1467="","",EOMONTH(E1467,0)+Parameter!$B$5)</f>
        <v/>
      </c>
      <c r="P1467" s="32" t="str">
        <f aca="false">IF(E1467="","",EOMONTH(E1467,Parameter!$B$4))</f>
        <v/>
      </c>
      <c r="Q1467" s="33" t="str">
        <f aca="false">IF(OR(E1467="",L1467&lt;&gt;""),"",P1467-Parameter!$B$9)</f>
        <v/>
      </c>
      <c r="R1467" s="34" t="str">
        <f aca="false">IF(OR(G1467="",G1467=0,H1467=""),"",H1467/G1467)</f>
        <v/>
      </c>
      <c r="S1467" s="35" t="str">
        <f aca="false">IF(C1467="","",IFERROR(INDEX('Validasi Vendor'!$J$5:$J$505,MATCH(C1467,'Validasi Vendor'!$C$5:$C$505,0)),"Belum terdaftar"))</f>
        <v/>
      </c>
      <c r="T1467" s="35" t="str">
        <f aca="false">IF(E1467="","",IF(L1467&lt;&gt;"",IF(EOMONTH(L1467,0)&gt;P1467,"Dikreditkan lewat batas: periksa","Sudah dikreditkan"),IF(S1467&lt;&gt;"Boleh diproses","Titik 1: periksa status vendor",IF(OR(I1467&lt;&gt;"Cocok",J1467&lt;&gt;"Valid"),"Titik 3: faktur bermasalah",IF(K1467="Ya","Titik 2: periksa pembebanan biaya",IF(Q1467&lt;0,"Titik 2: lewat batas kredit",IF(Q1467&lt;=Parameter!$B$6,"Titik 2: segera kreditkan","Siap dikreditkan")))))))</f>
        <v/>
      </c>
    </row>
    <row r="1468" customFormat="false" ht="15" hidden="false" customHeight="false" outlineLevel="0" collapsed="false">
      <c r="A1468" s="27"/>
      <c r="B1468" s="27"/>
      <c r="C1468" s="28"/>
      <c r="D1468" s="28"/>
      <c r="E1468" s="29"/>
      <c r="F1468" s="27"/>
      <c r="G1468" s="30"/>
      <c r="H1468" s="30"/>
      <c r="I1468" s="27"/>
      <c r="J1468" s="27"/>
      <c r="K1468" s="27"/>
      <c r="L1468" s="29"/>
      <c r="M1468" s="27"/>
      <c r="N1468" s="31" t="str">
        <f aca="false">IF(E1468="","",EOMONTH(E1468,0))</f>
        <v/>
      </c>
      <c r="O1468" s="32" t="str">
        <f aca="false">IF(E1468="","",EOMONTH(E1468,0)+Parameter!$B$5)</f>
        <v/>
      </c>
      <c r="P1468" s="32" t="str">
        <f aca="false">IF(E1468="","",EOMONTH(E1468,Parameter!$B$4))</f>
        <v/>
      </c>
      <c r="Q1468" s="33" t="str">
        <f aca="false">IF(OR(E1468="",L1468&lt;&gt;""),"",P1468-Parameter!$B$9)</f>
        <v/>
      </c>
      <c r="R1468" s="34" t="str">
        <f aca="false">IF(OR(G1468="",G1468=0,H1468=""),"",H1468/G1468)</f>
        <v/>
      </c>
      <c r="S1468" s="35" t="str">
        <f aca="false">IF(C1468="","",IFERROR(INDEX('Validasi Vendor'!$J$5:$J$505,MATCH(C1468,'Validasi Vendor'!$C$5:$C$505,0)),"Belum terdaftar"))</f>
        <v/>
      </c>
      <c r="T1468" s="35" t="str">
        <f aca="false">IF(E1468="","",IF(L1468&lt;&gt;"",IF(EOMONTH(L1468,0)&gt;P1468,"Dikreditkan lewat batas: periksa","Sudah dikreditkan"),IF(S1468&lt;&gt;"Boleh diproses","Titik 1: periksa status vendor",IF(OR(I1468&lt;&gt;"Cocok",J1468&lt;&gt;"Valid"),"Titik 3: faktur bermasalah",IF(K1468="Ya","Titik 2: periksa pembebanan biaya",IF(Q1468&lt;0,"Titik 2: lewat batas kredit",IF(Q1468&lt;=Parameter!$B$6,"Titik 2: segera kreditkan","Siap dikreditkan")))))))</f>
        <v/>
      </c>
    </row>
    <row r="1469" customFormat="false" ht="15" hidden="false" customHeight="false" outlineLevel="0" collapsed="false">
      <c r="A1469" s="27"/>
      <c r="B1469" s="27"/>
      <c r="C1469" s="28"/>
      <c r="D1469" s="28"/>
      <c r="E1469" s="29"/>
      <c r="F1469" s="27"/>
      <c r="G1469" s="30"/>
      <c r="H1469" s="30"/>
      <c r="I1469" s="27"/>
      <c r="J1469" s="27"/>
      <c r="K1469" s="27"/>
      <c r="L1469" s="29"/>
      <c r="M1469" s="27"/>
      <c r="N1469" s="31" t="str">
        <f aca="false">IF(E1469="","",EOMONTH(E1469,0))</f>
        <v/>
      </c>
      <c r="O1469" s="32" t="str">
        <f aca="false">IF(E1469="","",EOMONTH(E1469,0)+Parameter!$B$5)</f>
        <v/>
      </c>
      <c r="P1469" s="32" t="str">
        <f aca="false">IF(E1469="","",EOMONTH(E1469,Parameter!$B$4))</f>
        <v/>
      </c>
      <c r="Q1469" s="33" t="str">
        <f aca="false">IF(OR(E1469="",L1469&lt;&gt;""),"",P1469-Parameter!$B$9)</f>
        <v/>
      </c>
      <c r="R1469" s="34" t="str">
        <f aca="false">IF(OR(G1469="",G1469=0,H1469=""),"",H1469/G1469)</f>
        <v/>
      </c>
      <c r="S1469" s="35" t="str">
        <f aca="false">IF(C1469="","",IFERROR(INDEX('Validasi Vendor'!$J$5:$J$505,MATCH(C1469,'Validasi Vendor'!$C$5:$C$505,0)),"Belum terdaftar"))</f>
        <v/>
      </c>
      <c r="T1469" s="35" t="str">
        <f aca="false">IF(E1469="","",IF(L1469&lt;&gt;"",IF(EOMONTH(L1469,0)&gt;P1469,"Dikreditkan lewat batas: periksa","Sudah dikreditkan"),IF(S1469&lt;&gt;"Boleh diproses","Titik 1: periksa status vendor",IF(OR(I1469&lt;&gt;"Cocok",J1469&lt;&gt;"Valid"),"Titik 3: faktur bermasalah",IF(K1469="Ya","Titik 2: periksa pembebanan biaya",IF(Q1469&lt;0,"Titik 2: lewat batas kredit",IF(Q1469&lt;=Parameter!$B$6,"Titik 2: segera kreditkan","Siap dikreditkan")))))))</f>
        <v/>
      </c>
    </row>
    <row r="1470" customFormat="false" ht="15" hidden="false" customHeight="false" outlineLevel="0" collapsed="false">
      <c r="A1470" s="27"/>
      <c r="B1470" s="27"/>
      <c r="C1470" s="28"/>
      <c r="D1470" s="28"/>
      <c r="E1470" s="29"/>
      <c r="F1470" s="27"/>
      <c r="G1470" s="30"/>
      <c r="H1470" s="30"/>
      <c r="I1470" s="27"/>
      <c r="J1470" s="27"/>
      <c r="K1470" s="27"/>
      <c r="L1470" s="29"/>
      <c r="M1470" s="27"/>
      <c r="N1470" s="31" t="str">
        <f aca="false">IF(E1470="","",EOMONTH(E1470,0))</f>
        <v/>
      </c>
      <c r="O1470" s="32" t="str">
        <f aca="false">IF(E1470="","",EOMONTH(E1470,0)+Parameter!$B$5)</f>
        <v/>
      </c>
      <c r="P1470" s="32" t="str">
        <f aca="false">IF(E1470="","",EOMONTH(E1470,Parameter!$B$4))</f>
        <v/>
      </c>
      <c r="Q1470" s="33" t="str">
        <f aca="false">IF(OR(E1470="",L1470&lt;&gt;""),"",P1470-Parameter!$B$9)</f>
        <v/>
      </c>
      <c r="R1470" s="34" t="str">
        <f aca="false">IF(OR(G1470="",G1470=0,H1470=""),"",H1470/G1470)</f>
        <v/>
      </c>
      <c r="S1470" s="35" t="str">
        <f aca="false">IF(C1470="","",IFERROR(INDEX('Validasi Vendor'!$J$5:$J$505,MATCH(C1470,'Validasi Vendor'!$C$5:$C$505,0)),"Belum terdaftar"))</f>
        <v/>
      </c>
      <c r="T1470" s="35" t="str">
        <f aca="false">IF(E1470="","",IF(L1470&lt;&gt;"",IF(EOMONTH(L1470,0)&gt;P1470,"Dikreditkan lewat batas: periksa","Sudah dikreditkan"),IF(S1470&lt;&gt;"Boleh diproses","Titik 1: periksa status vendor",IF(OR(I1470&lt;&gt;"Cocok",J1470&lt;&gt;"Valid"),"Titik 3: faktur bermasalah",IF(K1470="Ya","Titik 2: periksa pembebanan biaya",IF(Q1470&lt;0,"Titik 2: lewat batas kredit",IF(Q1470&lt;=Parameter!$B$6,"Titik 2: segera kreditkan","Siap dikreditkan")))))))</f>
        <v/>
      </c>
    </row>
    <row r="1471" customFormat="false" ht="15" hidden="false" customHeight="false" outlineLevel="0" collapsed="false">
      <c r="A1471" s="27"/>
      <c r="B1471" s="27"/>
      <c r="C1471" s="28"/>
      <c r="D1471" s="28"/>
      <c r="E1471" s="29"/>
      <c r="F1471" s="27"/>
      <c r="G1471" s="30"/>
      <c r="H1471" s="30"/>
      <c r="I1471" s="27"/>
      <c r="J1471" s="27"/>
      <c r="K1471" s="27"/>
      <c r="L1471" s="29"/>
      <c r="M1471" s="27"/>
      <c r="N1471" s="31" t="str">
        <f aca="false">IF(E1471="","",EOMONTH(E1471,0))</f>
        <v/>
      </c>
      <c r="O1471" s="32" t="str">
        <f aca="false">IF(E1471="","",EOMONTH(E1471,0)+Parameter!$B$5)</f>
        <v/>
      </c>
      <c r="P1471" s="32" t="str">
        <f aca="false">IF(E1471="","",EOMONTH(E1471,Parameter!$B$4))</f>
        <v/>
      </c>
      <c r="Q1471" s="33" t="str">
        <f aca="false">IF(OR(E1471="",L1471&lt;&gt;""),"",P1471-Parameter!$B$9)</f>
        <v/>
      </c>
      <c r="R1471" s="34" t="str">
        <f aca="false">IF(OR(G1471="",G1471=0,H1471=""),"",H1471/G1471)</f>
        <v/>
      </c>
      <c r="S1471" s="35" t="str">
        <f aca="false">IF(C1471="","",IFERROR(INDEX('Validasi Vendor'!$J$5:$J$505,MATCH(C1471,'Validasi Vendor'!$C$5:$C$505,0)),"Belum terdaftar"))</f>
        <v/>
      </c>
      <c r="T1471" s="35" t="str">
        <f aca="false">IF(E1471="","",IF(L1471&lt;&gt;"",IF(EOMONTH(L1471,0)&gt;P1471,"Dikreditkan lewat batas: periksa","Sudah dikreditkan"),IF(S1471&lt;&gt;"Boleh diproses","Titik 1: periksa status vendor",IF(OR(I1471&lt;&gt;"Cocok",J1471&lt;&gt;"Valid"),"Titik 3: faktur bermasalah",IF(K1471="Ya","Titik 2: periksa pembebanan biaya",IF(Q1471&lt;0,"Titik 2: lewat batas kredit",IF(Q1471&lt;=Parameter!$B$6,"Titik 2: segera kreditkan","Siap dikreditkan")))))))</f>
        <v/>
      </c>
    </row>
    <row r="1472" customFormat="false" ht="15" hidden="false" customHeight="false" outlineLevel="0" collapsed="false">
      <c r="A1472" s="27"/>
      <c r="B1472" s="27"/>
      <c r="C1472" s="28"/>
      <c r="D1472" s="28"/>
      <c r="E1472" s="29"/>
      <c r="F1472" s="27"/>
      <c r="G1472" s="30"/>
      <c r="H1472" s="30"/>
      <c r="I1472" s="27"/>
      <c r="J1472" s="27"/>
      <c r="K1472" s="27"/>
      <c r="L1472" s="29"/>
      <c r="M1472" s="27"/>
      <c r="N1472" s="31" t="str">
        <f aca="false">IF(E1472="","",EOMONTH(E1472,0))</f>
        <v/>
      </c>
      <c r="O1472" s="32" t="str">
        <f aca="false">IF(E1472="","",EOMONTH(E1472,0)+Parameter!$B$5)</f>
        <v/>
      </c>
      <c r="P1472" s="32" t="str">
        <f aca="false">IF(E1472="","",EOMONTH(E1472,Parameter!$B$4))</f>
        <v/>
      </c>
      <c r="Q1472" s="33" t="str">
        <f aca="false">IF(OR(E1472="",L1472&lt;&gt;""),"",P1472-Parameter!$B$9)</f>
        <v/>
      </c>
      <c r="R1472" s="34" t="str">
        <f aca="false">IF(OR(G1472="",G1472=0,H1472=""),"",H1472/G1472)</f>
        <v/>
      </c>
      <c r="S1472" s="35" t="str">
        <f aca="false">IF(C1472="","",IFERROR(INDEX('Validasi Vendor'!$J$5:$J$505,MATCH(C1472,'Validasi Vendor'!$C$5:$C$505,0)),"Belum terdaftar"))</f>
        <v/>
      </c>
      <c r="T1472" s="35" t="str">
        <f aca="false">IF(E1472="","",IF(L1472&lt;&gt;"",IF(EOMONTH(L1472,0)&gt;P1472,"Dikreditkan lewat batas: periksa","Sudah dikreditkan"),IF(S1472&lt;&gt;"Boleh diproses","Titik 1: periksa status vendor",IF(OR(I1472&lt;&gt;"Cocok",J1472&lt;&gt;"Valid"),"Titik 3: faktur bermasalah",IF(K1472="Ya","Titik 2: periksa pembebanan biaya",IF(Q1472&lt;0,"Titik 2: lewat batas kredit",IF(Q1472&lt;=Parameter!$B$6,"Titik 2: segera kreditkan","Siap dikreditkan")))))))</f>
        <v/>
      </c>
    </row>
    <row r="1473" customFormat="false" ht="15" hidden="false" customHeight="false" outlineLevel="0" collapsed="false">
      <c r="A1473" s="27"/>
      <c r="B1473" s="27"/>
      <c r="C1473" s="28"/>
      <c r="D1473" s="28"/>
      <c r="E1473" s="29"/>
      <c r="F1473" s="27"/>
      <c r="G1473" s="30"/>
      <c r="H1473" s="30"/>
      <c r="I1473" s="27"/>
      <c r="J1473" s="27"/>
      <c r="K1473" s="27"/>
      <c r="L1473" s="29"/>
      <c r="M1473" s="27"/>
      <c r="N1473" s="31" t="str">
        <f aca="false">IF(E1473="","",EOMONTH(E1473,0))</f>
        <v/>
      </c>
      <c r="O1473" s="32" t="str">
        <f aca="false">IF(E1473="","",EOMONTH(E1473,0)+Parameter!$B$5)</f>
        <v/>
      </c>
      <c r="P1473" s="32" t="str">
        <f aca="false">IF(E1473="","",EOMONTH(E1473,Parameter!$B$4))</f>
        <v/>
      </c>
      <c r="Q1473" s="33" t="str">
        <f aca="false">IF(OR(E1473="",L1473&lt;&gt;""),"",P1473-Parameter!$B$9)</f>
        <v/>
      </c>
      <c r="R1473" s="34" t="str">
        <f aca="false">IF(OR(G1473="",G1473=0,H1473=""),"",H1473/G1473)</f>
        <v/>
      </c>
      <c r="S1473" s="35" t="str">
        <f aca="false">IF(C1473="","",IFERROR(INDEX('Validasi Vendor'!$J$5:$J$505,MATCH(C1473,'Validasi Vendor'!$C$5:$C$505,0)),"Belum terdaftar"))</f>
        <v/>
      </c>
      <c r="T1473" s="35" t="str">
        <f aca="false">IF(E1473="","",IF(L1473&lt;&gt;"",IF(EOMONTH(L1473,0)&gt;P1473,"Dikreditkan lewat batas: periksa","Sudah dikreditkan"),IF(S1473&lt;&gt;"Boleh diproses","Titik 1: periksa status vendor",IF(OR(I1473&lt;&gt;"Cocok",J1473&lt;&gt;"Valid"),"Titik 3: faktur bermasalah",IF(K1473="Ya","Titik 2: periksa pembebanan biaya",IF(Q1473&lt;0,"Titik 2: lewat batas kredit",IF(Q1473&lt;=Parameter!$B$6,"Titik 2: segera kreditkan","Siap dikreditkan")))))))</f>
        <v/>
      </c>
    </row>
    <row r="1474" customFormat="false" ht="15" hidden="false" customHeight="false" outlineLevel="0" collapsed="false">
      <c r="A1474" s="27"/>
      <c r="B1474" s="27"/>
      <c r="C1474" s="28"/>
      <c r="D1474" s="28"/>
      <c r="E1474" s="29"/>
      <c r="F1474" s="27"/>
      <c r="G1474" s="30"/>
      <c r="H1474" s="30"/>
      <c r="I1474" s="27"/>
      <c r="J1474" s="27"/>
      <c r="K1474" s="27"/>
      <c r="L1474" s="29"/>
      <c r="M1474" s="27"/>
      <c r="N1474" s="31" t="str">
        <f aca="false">IF(E1474="","",EOMONTH(E1474,0))</f>
        <v/>
      </c>
      <c r="O1474" s="32" t="str">
        <f aca="false">IF(E1474="","",EOMONTH(E1474,0)+Parameter!$B$5)</f>
        <v/>
      </c>
      <c r="P1474" s="32" t="str">
        <f aca="false">IF(E1474="","",EOMONTH(E1474,Parameter!$B$4))</f>
        <v/>
      </c>
      <c r="Q1474" s="33" t="str">
        <f aca="false">IF(OR(E1474="",L1474&lt;&gt;""),"",P1474-Parameter!$B$9)</f>
        <v/>
      </c>
      <c r="R1474" s="34" t="str">
        <f aca="false">IF(OR(G1474="",G1474=0,H1474=""),"",H1474/G1474)</f>
        <v/>
      </c>
      <c r="S1474" s="35" t="str">
        <f aca="false">IF(C1474="","",IFERROR(INDEX('Validasi Vendor'!$J$5:$J$505,MATCH(C1474,'Validasi Vendor'!$C$5:$C$505,0)),"Belum terdaftar"))</f>
        <v/>
      </c>
      <c r="T1474" s="35" t="str">
        <f aca="false">IF(E1474="","",IF(L1474&lt;&gt;"",IF(EOMONTH(L1474,0)&gt;P1474,"Dikreditkan lewat batas: periksa","Sudah dikreditkan"),IF(S1474&lt;&gt;"Boleh diproses","Titik 1: periksa status vendor",IF(OR(I1474&lt;&gt;"Cocok",J1474&lt;&gt;"Valid"),"Titik 3: faktur bermasalah",IF(K1474="Ya","Titik 2: periksa pembebanan biaya",IF(Q1474&lt;0,"Titik 2: lewat batas kredit",IF(Q1474&lt;=Parameter!$B$6,"Titik 2: segera kreditkan","Siap dikreditkan")))))))</f>
        <v/>
      </c>
    </row>
    <row r="1475" customFormat="false" ht="15" hidden="false" customHeight="false" outlineLevel="0" collapsed="false">
      <c r="A1475" s="27"/>
      <c r="B1475" s="27"/>
      <c r="C1475" s="28"/>
      <c r="D1475" s="28"/>
      <c r="E1475" s="29"/>
      <c r="F1475" s="27"/>
      <c r="G1475" s="30"/>
      <c r="H1475" s="30"/>
      <c r="I1475" s="27"/>
      <c r="J1475" s="27"/>
      <c r="K1475" s="27"/>
      <c r="L1475" s="29"/>
      <c r="M1475" s="27"/>
      <c r="N1475" s="31" t="str">
        <f aca="false">IF(E1475="","",EOMONTH(E1475,0))</f>
        <v/>
      </c>
      <c r="O1475" s="32" t="str">
        <f aca="false">IF(E1475="","",EOMONTH(E1475,0)+Parameter!$B$5)</f>
        <v/>
      </c>
      <c r="P1475" s="32" t="str">
        <f aca="false">IF(E1475="","",EOMONTH(E1475,Parameter!$B$4))</f>
        <v/>
      </c>
      <c r="Q1475" s="33" t="str">
        <f aca="false">IF(OR(E1475="",L1475&lt;&gt;""),"",P1475-Parameter!$B$9)</f>
        <v/>
      </c>
      <c r="R1475" s="34" t="str">
        <f aca="false">IF(OR(G1475="",G1475=0,H1475=""),"",H1475/G1475)</f>
        <v/>
      </c>
      <c r="S1475" s="35" t="str">
        <f aca="false">IF(C1475="","",IFERROR(INDEX('Validasi Vendor'!$J$5:$J$505,MATCH(C1475,'Validasi Vendor'!$C$5:$C$505,0)),"Belum terdaftar"))</f>
        <v/>
      </c>
      <c r="T1475" s="35" t="str">
        <f aca="false">IF(E1475="","",IF(L1475&lt;&gt;"",IF(EOMONTH(L1475,0)&gt;P1475,"Dikreditkan lewat batas: periksa","Sudah dikreditkan"),IF(S1475&lt;&gt;"Boleh diproses","Titik 1: periksa status vendor",IF(OR(I1475&lt;&gt;"Cocok",J1475&lt;&gt;"Valid"),"Titik 3: faktur bermasalah",IF(K1475="Ya","Titik 2: periksa pembebanan biaya",IF(Q1475&lt;0,"Titik 2: lewat batas kredit",IF(Q1475&lt;=Parameter!$B$6,"Titik 2: segera kreditkan","Siap dikreditkan")))))))</f>
        <v/>
      </c>
    </row>
    <row r="1476" customFormat="false" ht="15" hidden="false" customHeight="false" outlineLevel="0" collapsed="false">
      <c r="A1476" s="27"/>
      <c r="B1476" s="27"/>
      <c r="C1476" s="28"/>
      <c r="D1476" s="28"/>
      <c r="E1476" s="29"/>
      <c r="F1476" s="27"/>
      <c r="G1476" s="30"/>
      <c r="H1476" s="30"/>
      <c r="I1476" s="27"/>
      <c r="J1476" s="27"/>
      <c r="K1476" s="27"/>
      <c r="L1476" s="29"/>
      <c r="M1476" s="27"/>
      <c r="N1476" s="31" t="str">
        <f aca="false">IF(E1476="","",EOMONTH(E1476,0))</f>
        <v/>
      </c>
      <c r="O1476" s="32" t="str">
        <f aca="false">IF(E1476="","",EOMONTH(E1476,0)+Parameter!$B$5)</f>
        <v/>
      </c>
      <c r="P1476" s="32" t="str">
        <f aca="false">IF(E1476="","",EOMONTH(E1476,Parameter!$B$4))</f>
        <v/>
      </c>
      <c r="Q1476" s="33" t="str">
        <f aca="false">IF(OR(E1476="",L1476&lt;&gt;""),"",P1476-Parameter!$B$9)</f>
        <v/>
      </c>
      <c r="R1476" s="34" t="str">
        <f aca="false">IF(OR(G1476="",G1476=0,H1476=""),"",H1476/G1476)</f>
        <v/>
      </c>
      <c r="S1476" s="35" t="str">
        <f aca="false">IF(C1476="","",IFERROR(INDEX('Validasi Vendor'!$J$5:$J$505,MATCH(C1476,'Validasi Vendor'!$C$5:$C$505,0)),"Belum terdaftar"))</f>
        <v/>
      </c>
      <c r="T1476" s="35" t="str">
        <f aca="false">IF(E1476="","",IF(L1476&lt;&gt;"",IF(EOMONTH(L1476,0)&gt;P1476,"Dikreditkan lewat batas: periksa","Sudah dikreditkan"),IF(S1476&lt;&gt;"Boleh diproses","Titik 1: periksa status vendor",IF(OR(I1476&lt;&gt;"Cocok",J1476&lt;&gt;"Valid"),"Titik 3: faktur bermasalah",IF(K1476="Ya","Titik 2: periksa pembebanan biaya",IF(Q1476&lt;0,"Titik 2: lewat batas kredit",IF(Q1476&lt;=Parameter!$B$6,"Titik 2: segera kreditkan","Siap dikreditkan")))))))</f>
        <v/>
      </c>
    </row>
    <row r="1477" customFormat="false" ht="15" hidden="false" customHeight="false" outlineLevel="0" collapsed="false">
      <c r="A1477" s="27"/>
      <c r="B1477" s="27"/>
      <c r="C1477" s="28"/>
      <c r="D1477" s="28"/>
      <c r="E1477" s="29"/>
      <c r="F1477" s="27"/>
      <c r="G1477" s="30"/>
      <c r="H1477" s="30"/>
      <c r="I1477" s="27"/>
      <c r="J1477" s="27"/>
      <c r="K1477" s="27"/>
      <c r="L1477" s="29"/>
      <c r="M1477" s="27"/>
      <c r="N1477" s="31" t="str">
        <f aca="false">IF(E1477="","",EOMONTH(E1477,0))</f>
        <v/>
      </c>
      <c r="O1477" s="32" t="str">
        <f aca="false">IF(E1477="","",EOMONTH(E1477,0)+Parameter!$B$5)</f>
        <v/>
      </c>
      <c r="P1477" s="32" t="str">
        <f aca="false">IF(E1477="","",EOMONTH(E1477,Parameter!$B$4))</f>
        <v/>
      </c>
      <c r="Q1477" s="33" t="str">
        <f aca="false">IF(OR(E1477="",L1477&lt;&gt;""),"",P1477-Parameter!$B$9)</f>
        <v/>
      </c>
      <c r="R1477" s="34" t="str">
        <f aca="false">IF(OR(G1477="",G1477=0,H1477=""),"",H1477/G1477)</f>
        <v/>
      </c>
      <c r="S1477" s="35" t="str">
        <f aca="false">IF(C1477="","",IFERROR(INDEX('Validasi Vendor'!$J$5:$J$505,MATCH(C1477,'Validasi Vendor'!$C$5:$C$505,0)),"Belum terdaftar"))</f>
        <v/>
      </c>
      <c r="T1477" s="35" t="str">
        <f aca="false">IF(E1477="","",IF(L1477&lt;&gt;"",IF(EOMONTH(L1477,0)&gt;P1477,"Dikreditkan lewat batas: periksa","Sudah dikreditkan"),IF(S1477&lt;&gt;"Boleh diproses","Titik 1: periksa status vendor",IF(OR(I1477&lt;&gt;"Cocok",J1477&lt;&gt;"Valid"),"Titik 3: faktur bermasalah",IF(K1477="Ya","Titik 2: periksa pembebanan biaya",IF(Q1477&lt;0,"Titik 2: lewat batas kredit",IF(Q1477&lt;=Parameter!$B$6,"Titik 2: segera kreditkan","Siap dikreditkan")))))))</f>
        <v/>
      </c>
    </row>
    <row r="1478" customFormat="false" ht="15" hidden="false" customHeight="false" outlineLevel="0" collapsed="false">
      <c r="A1478" s="27"/>
      <c r="B1478" s="27"/>
      <c r="C1478" s="28"/>
      <c r="D1478" s="28"/>
      <c r="E1478" s="29"/>
      <c r="F1478" s="27"/>
      <c r="G1478" s="30"/>
      <c r="H1478" s="30"/>
      <c r="I1478" s="27"/>
      <c r="J1478" s="27"/>
      <c r="K1478" s="27"/>
      <c r="L1478" s="29"/>
      <c r="M1478" s="27"/>
      <c r="N1478" s="31" t="str">
        <f aca="false">IF(E1478="","",EOMONTH(E1478,0))</f>
        <v/>
      </c>
      <c r="O1478" s="32" t="str">
        <f aca="false">IF(E1478="","",EOMONTH(E1478,0)+Parameter!$B$5)</f>
        <v/>
      </c>
      <c r="P1478" s="32" t="str">
        <f aca="false">IF(E1478="","",EOMONTH(E1478,Parameter!$B$4))</f>
        <v/>
      </c>
      <c r="Q1478" s="33" t="str">
        <f aca="false">IF(OR(E1478="",L1478&lt;&gt;""),"",P1478-Parameter!$B$9)</f>
        <v/>
      </c>
      <c r="R1478" s="34" t="str">
        <f aca="false">IF(OR(G1478="",G1478=0,H1478=""),"",H1478/G1478)</f>
        <v/>
      </c>
      <c r="S1478" s="35" t="str">
        <f aca="false">IF(C1478="","",IFERROR(INDEX('Validasi Vendor'!$J$5:$J$505,MATCH(C1478,'Validasi Vendor'!$C$5:$C$505,0)),"Belum terdaftar"))</f>
        <v/>
      </c>
      <c r="T1478" s="35" t="str">
        <f aca="false">IF(E1478="","",IF(L1478&lt;&gt;"",IF(EOMONTH(L1478,0)&gt;P1478,"Dikreditkan lewat batas: periksa","Sudah dikreditkan"),IF(S1478&lt;&gt;"Boleh diproses","Titik 1: periksa status vendor",IF(OR(I1478&lt;&gt;"Cocok",J1478&lt;&gt;"Valid"),"Titik 3: faktur bermasalah",IF(K1478="Ya","Titik 2: periksa pembebanan biaya",IF(Q1478&lt;0,"Titik 2: lewat batas kredit",IF(Q1478&lt;=Parameter!$B$6,"Titik 2: segera kreditkan","Siap dikreditkan")))))))</f>
        <v/>
      </c>
    </row>
    <row r="1479" customFormat="false" ht="15" hidden="false" customHeight="false" outlineLevel="0" collapsed="false">
      <c r="A1479" s="27"/>
      <c r="B1479" s="27"/>
      <c r="C1479" s="28"/>
      <c r="D1479" s="28"/>
      <c r="E1479" s="29"/>
      <c r="F1479" s="27"/>
      <c r="G1479" s="30"/>
      <c r="H1479" s="30"/>
      <c r="I1479" s="27"/>
      <c r="J1479" s="27"/>
      <c r="K1479" s="27"/>
      <c r="L1479" s="29"/>
      <c r="M1479" s="27"/>
      <c r="N1479" s="31" t="str">
        <f aca="false">IF(E1479="","",EOMONTH(E1479,0))</f>
        <v/>
      </c>
      <c r="O1479" s="32" t="str">
        <f aca="false">IF(E1479="","",EOMONTH(E1479,0)+Parameter!$B$5)</f>
        <v/>
      </c>
      <c r="P1479" s="32" t="str">
        <f aca="false">IF(E1479="","",EOMONTH(E1479,Parameter!$B$4))</f>
        <v/>
      </c>
      <c r="Q1479" s="33" t="str">
        <f aca="false">IF(OR(E1479="",L1479&lt;&gt;""),"",P1479-Parameter!$B$9)</f>
        <v/>
      </c>
      <c r="R1479" s="34" t="str">
        <f aca="false">IF(OR(G1479="",G1479=0,H1479=""),"",H1479/G1479)</f>
        <v/>
      </c>
      <c r="S1479" s="35" t="str">
        <f aca="false">IF(C1479="","",IFERROR(INDEX('Validasi Vendor'!$J$5:$J$505,MATCH(C1479,'Validasi Vendor'!$C$5:$C$505,0)),"Belum terdaftar"))</f>
        <v/>
      </c>
      <c r="T1479" s="35" t="str">
        <f aca="false">IF(E1479="","",IF(L1479&lt;&gt;"",IF(EOMONTH(L1479,0)&gt;P1479,"Dikreditkan lewat batas: periksa","Sudah dikreditkan"),IF(S1479&lt;&gt;"Boleh diproses","Titik 1: periksa status vendor",IF(OR(I1479&lt;&gt;"Cocok",J1479&lt;&gt;"Valid"),"Titik 3: faktur bermasalah",IF(K1479="Ya","Titik 2: periksa pembebanan biaya",IF(Q1479&lt;0,"Titik 2: lewat batas kredit",IF(Q1479&lt;=Parameter!$B$6,"Titik 2: segera kreditkan","Siap dikreditkan")))))))</f>
        <v/>
      </c>
    </row>
    <row r="1480" customFormat="false" ht="15" hidden="false" customHeight="false" outlineLevel="0" collapsed="false">
      <c r="A1480" s="27"/>
      <c r="B1480" s="27"/>
      <c r="C1480" s="28"/>
      <c r="D1480" s="28"/>
      <c r="E1480" s="29"/>
      <c r="F1480" s="27"/>
      <c r="G1480" s="30"/>
      <c r="H1480" s="30"/>
      <c r="I1480" s="27"/>
      <c r="J1480" s="27"/>
      <c r="K1480" s="27"/>
      <c r="L1480" s="29"/>
      <c r="M1480" s="27"/>
      <c r="N1480" s="31" t="str">
        <f aca="false">IF(E1480="","",EOMONTH(E1480,0))</f>
        <v/>
      </c>
      <c r="O1480" s="32" t="str">
        <f aca="false">IF(E1480="","",EOMONTH(E1480,0)+Parameter!$B$5)</f>
        <v/>
      </c>
      <c r="P1480" s="32" t="str">
        <f aca="false">IF(E1480="","",EOMONTH(E1480,Parameter!$B$4))</f>
        <v/>
      </c>
      <c r="Q1480" s="33" t="str">
        <f aca="false">IF(OR(E1480="",L1480&lt;&gt;""),"",P1480-Parameter!$B$9)</f>
        <v/>
      </c>
      <c r="R1480" s="34" t="str">
        <f aca="false">IF(OR(G1480="",G1480=0,H1480=""),"",H1480/G1480)</f>
        <v/>
      </c>
      <c r="S1480" s="35" t="str">
        <f aca="false">IF(C1480="","",IFERROR(INDEX('Validasi Vendor'!$J$5:$J$505,MATCH(C1480,'Validasi Vendor'!$C$5:$C$505,0)),"Belum terdaftar"))</f>
        <v/>
      </c>
      <c r="T1480" s="35" t="str">
        <f aca="false">IF(E1480="","",IF(L1480&lt;&gt;"",IF(EOMONTH(L1480,0)&gt;P1480,"Dikreditkan lewat batas: periksa","Sudah dikreditkan"),IF(S1480&lt;&gt;"Boleh diproses","Titik 1: periksa status vendor",IF(OR(I1480&lt;&gt;"Cocok",J1480&lt;&gt;"Valid"),"Titik 3: faktur bermasalah",IF(K1480="Ya","Titik 2: periksa pembebanan biaya",IF(Q1480&lt;0,"Titik 2: lewat batas kredit",IF(Q1480&lt;=Parameter!$B$6,"Titik 2: segera kreditkan","Siap dikreditkan")))))))</f>
        <v/>
      </c>
    </row>
    <row r="1481" customFormat="false" ht="15" hidden="false" customHeight="false" outlineLevel="0" collapsed="false">
      <c r="A1481" s="27"/>
      <c r="B1481" s="27"/>
      <c r="C1481" s="28"/>
      <c r="D1481" s="28"/>
      <c r="E1481" s="29"/>
      <c r="F1481" s="27"/>
      <c r="G1481" s="30"/>
      <c r="H1481" s="30"/>
      <c r="I1481" s="27"/>
      <c r="J1481" s="27"/>
      <c r="K1481" s="27"/>
      <c r="L1481" s="29"/>
      <c r="M1481" s="27"/>
      <c r="N1481" s="31" t="str">
        <f aca="false">IF(E1481="","",EOMONTH(E1481,0))</f>
        <v/>
      </c>
      <c r="O1481" s="32" t="str">
        <f aca="false">IF(E1481="","",EOMONTH(E1481,0)+Parameter!$B$5)</f>
        <v/>
      </c>
      <c r="P1481" s="32" t="str">
        <f aca="false">IF(E1481="","",EOMONTH(E1481,Parameter!$B$4))</f>
        <v/>
      </c>
      <c r="Q1481" s="33" t="str">
        <f aca="false">IF(OR(E1481="",L1481&lt;&gt;""),"",P1481-Parameter!$B$9)</f>
        <v/>
      </c>
      <c r="R1481" s="34" t="str">
        <f aca="false">IF(OR(G1481="",G1481=0,H1481=""),"",H1481/G1481)</f>
        <v/>
      </c>
      <c r="S1481" s="35" t="str">
        <f aca="false">IF(C1481="","",IFERROR(INDEX('Validasi Vendor'!$J$5:$J$505,MATCH(C1481,'Validasi Vendor'!$C$5:$C$505,0)),"Belum terdaftar"))</f>
        <v/>
      </c>
      <c r="T1481" s="35" t="str">
        <f aca="false">IF(E1481="","",IF(L1481&lt;&gt;"",IF(EOMONTH(L1481,0)&gt;P1481,"Dikreditkan lewat batas: periksa","Sudah dikreditkan"),IF(S1481&lt;&gt;"Boleh diproses","Titik 1: periksa status vendor",IF(OR(I1481&lt;&gt;"Cocok",J1481&lt;&gt;"Valid"),"Titik 3: faktur bermasalah",IF(K1481="Ya","Titik 2: periksa pembebanan biaya",IF(Q1481&lt;0,"Titik 2: lewat batas kredit",IF(Q1481&lt;=Parameter!$B$6,"Titik 2: segera kreditkan","Siap dikreditkan")))))))</f>
        <v/>
      </c>
    </row>
    <row r="1482" customFormat="false" ht="15" hidden="false" customHeight="false" outlineLevel="0" collapsed="false">
      <c r="A1482" s="27"/>
      <c r="B1482" s="27"/>
      <c r="C1482" s="28"/>
      <c r="D1482" s="28"/>
      <c r="E1482" s="29"/>
      <c r="F1482" s="27"/>
      <c r="G1482" s="30"/>
      <c r="H1482" s="30"/>
      <c r="I1482" s="27"/>
      <c r="J1482" s="27"/>
      <c r="K1482" s="27"/>
      <c r="L1482" s="29"/>
      <c r="M1482" s="27"/>
      <c r="N1482" s="31" t="str">
        <f aca="false">IF(E1482="","",EOMONTH(E1482,0))</f>
        <v/>
      </c>
      <c r="O1482" s="32" t="str">
        <f aca="false">IF(E1482="","",EOMONTH(E1482,0)+Parameter!$B$5)</f>
        <v/>
      </c>
      <c r="P1482" s="32" t="str">
        <f aca="false">IF(E1482="","",EOMONTH(E1482,Parameter!$B$4))</f>
        <v/>
      </c>
      <c r="Q1482" s="33" t="str">
        <f aca="false">IF(OR(E1482="",L1482&lt;&gt;""),"",P1482-Parameter!$B$9)</f>
        <v/>
      </c>
      <c r="R1482" s="34" t="str">
        <f aca="false">IF(OR(G1482="",G1482=0,H1482=""),"",H1482/G1482)</f>
        <v/>
      </c>
      <c r="S1482" s="35" t="str">
        <f aca="false">IF(C1482="","",IFERROR(INDEX('Validasi Vendor'!$J$5:$J$505,MATCH(C1482,'Validasi Vendor'!$C$5:$C$505,0)),"Belum terdaftar"))</f>
        <v/>
      </c>
      <c r="T1482" s="35" t="str">
        <f aca="false">IF(E1482="","",IF(L1482&lt;&gt;"",IF(EOMONTH(L1482,0)&gt;P1482,"Dikreditkan lewat batas: periksa","Sudah dikreditkan"),IF(S1482&lt;&gt;"Boleh diproses","Titik 1: periksa status vendor",IF(OR(I1482&lt;&gt;"Cocok",J1482&lt;&gt;"Valid"),"Titik 3: faktur bermasalah",IF(K1482="Ya","Titik 2: periksa pembebanan biaya",IF(Q1482&lt;0,"Titik 2: lewat batas kredit",IF(Q1482&lt;=Parameter!$B$6,"Titik 2: segera kreditkan","Siap dikreditkan")))))))</f>
        <v/>
      </c>
    </row>
    <row r="1483" customFormat="false" ht="15" hidden="false" customHeight="false" outlineLevel="0" collapsed="false">
      <c r="A1483" s="27"/>
      <c r="B1483" s="27"/>
      <c r="C1483" s="28"/>
      <c r="D1483" s="28"/>
      <c r="E1483" s="29"/>
      <c r="F1483" s="27"/>
      <c r="G1483" s="30"/>
      <c r="H1483" s="30"/>
      <c r="I1483" s="27"/>
      <c r="J1483" s="27"/>
      <c r="K1483" s="27"/>
      <c r="L1483" s="29"/>
      <c r="M1483" s="27"/>
      <c r="N1483" s="31" t="str">
        <f aca="false">IF(E1483="","",EOMONTH(E1483,0))</f>
        <v/>
      </c>
      <c r="O1483" s="32" t="str">
        <f aca="false">IF(E1483="","",EOMONTH(E1483,0)+Parameter!$B$5)</f>
        <v/>
      </c>
      <c r="P1483" s="32" t="str">
        <f aca="false">IF(E1483="","",EOMONTH(E1483,Parameter!$B$4))</f>
        <v/>
      </c>
      <c r="Q1483" s="33" t="str">
        <f aca="false">IF(OR(E1483="",L1483&lt;&gt;""),"",P1483-Parameter!$B$9)</f>
        <v/>
      </c>
      <c r="R1483" s="34" t="str">
        <f aca="false">IF(OR(G1483="",G1483=0,H1483=""),"",H1483/G1483)</f>
        <v/>
      </c>
      <c r="S1483" s="35" t="str">
        <f aca="false">IF(C1483="","",IFERROR(INDEX('Validasi Vendor'!$J$5:$J$505,MATCH(C1483,'Validasi Vendor'!$C$5:$C$505,0)),"Belum terdaftar"))</f>
        <v/>
      </c>
      <c r="T1483" s="35" t="str">
        <f aca="false">IF(E1483="","",IF(L1483&lt;&gt;"",IF(EOMONTH(L1483,0)&gt;P1483,"Dikreditkan lewat batas: periksa","Sudah dikreditkan"),IF(S1483&lt;&gt;"Boleh diproses","Titik 1: periksa status vendor",IF(OR(I1483&lt;&gt;"Cocok",J1483&lt;&gt;"Valid"),"Titik 3: faktur bermasalah",IF(K1483="Ya","Titik 2: periksa pembebanan biaya",IF(Q1483&lt;0,"Titik 2: lewat batas kredit",IF(Q1483&lt;=Parameter!$B$6,"Titik 2: segera kreditkan","Siap dikreditkan")))))))</f>
        <v/>
      </c>
    </row>
    <row r="1484" customFormat="false" ht="15" hidden="false" customHeight="false" outlineLevel="0" collapsed="false">
      <c r="A1484" s="27"/>
      <c r="B1484" s="27"/>
      <c r="C1484" s="28"/>
      <c r="D1484" s="28"/>
      <c r="E1484" s="29"/>
      <c r="F1484" s="27"/>
      <c r="G1484" s="30"/>
      <c r="H1484" s="30"/>
      <c r="I1484" s="27"/>
      <c r="J1484" s="27"/>
      <c r="K1484" s="27"/>
      <c r="L1484" s="29"/>
      <c r="M1484" s="27"/>
      <c r="N1484" s="31" t="str">
        <f aca="false">IF(E1484="","",EOMONTH(E1484,0))</f>
        <v/>
      </c>
      <c r="O1484" s="32" t="str">
        <f aca="false">IF(E1484="","",EOMONTH(E1484,0)+Parameter!$B$5)</f>
        <v/>
      </c>
      <c r="P1484" s="32" t="str">
        <f aca="false">IF(E1484="","",EOMONTH(E1484,Parameter!$B$4))</f>
        <v/>
      </c>
      <c r="Q1484" s="33" t="str">
        <f aca="false">IF(OR(E1484="",L1484&lt;&gt;""),"",P1484-Parameter!$B$9)</f>
        <v/>
      </c>
      <c r="R1484" s="34" t="str">
        <f aca="false">IF(OR(G1484="",G1484=0,H1484=""),"",H1484/G1484)</f>
        <v/>
      </c>
      <c r="S1484" s="35" t="str">
        <f aca="false">IF(C1484="","",IFERROR(INDEX('Validasi Vendor'!$J$5:$J$505,MATCH(C1484,'Validasi Vendor'!$C$5:$C$505,0)),"Belum terdaftar"))</f>
        <v/>
      </c>
      <c r="T1484" s="35" t="str">
        <f aca="false">IF(E1484="","",IF(L1484&lt;&gt;"",IF(EOMONTH(L1484,0)&gt;P1484,"Dikreditkan lewat batas: periksa","Sudah dikreditkan"),IF(S1484&lt;&gt;"Boleh diproses","Titik 1: periksa status vendor",IF(OR(I1484&lt;&gt;"Cocok",J1484&lt;&gt;"Valid"),"Titik 3: faktur bermasalah",IF(K1484="Ya","Titik 2: periksa pembebanan biaya",IF(Q1484&lt;0,"Titik 2: lewat batas kredit",IF(Q1484&lt;=Parameter!$B$6,"Titik 2: segera kreditkan","Siap dikreditkan")))))))</f>
        <v/>
      </c>
    </row>
    <row r="1485" customFormat="false" ht="15" hidden="false" customHeight="false" outlineLevel="0" collapsed="false">
      <c r="A1485" s="27"/>
      <c r="B1485" s="27"/>
      <c r="C1485" s="28"/>
      <c r="D1485" s="28"/>
      <c r="E1485" s="29"/>
      <c r="F1485" s="27"/>
      <c r="G1485" s="30"/>
      <c r="H1485" s="30"/>
      <c r="I1485" s="27"/>
      <c r="J1485" s="27"/>
      <c r="K1485" s="27"/>
      <c r="L1485" s="29"/>
      <c r="M1485" s="27"/>
      <c r="N1485" s="31" t="str">
        <f aca="false">IF(E1485="","",EOMONTH(E1485,0))</f>
        <v/>
      </c>
      <c r="O1485" s="32" t="str">
        <f aca="false">IF(E1485="","",EOMONTH(E1485,0)+Parameter!$B$5)</f>
        <v/>
      </c>
      <c r="P1485" s="32" t="str">
        <f aca="false">IF(E1485="","",EOMONTH(E1485,Parameter!$B$4))</f>
        <v/>
      </c>
      <c r="Q1485" s="33" t="str">
        <f aca="false">IF(OR(E1485="",L1485&lt;&gt;""),"",P1485-Parameter!$B$9)</f>
        <v/>
      </c>
      <c r="R1485" s="34" t="str">
        <f aca="false">IF(OR(G1485="",G1485=0,H1485=""),"",H1485/G1485)</f>
        <v/>
      </c>
      <c r="S1485" s="35" t="str">
        <f aca="false">IF(C1485="","",IFERROR(INDEX('Validasi Vendor'!$J$5:$J$505,MATCH(C1485,'Validasi Vendor'!$C$5:$C$505,0)),"Belum terdaftar"))</f>
        <v/>
      </c>
      <c r="T1485" s="35" t="str">
        <f aca="false">IF(E1485="","",IF(L1485&lt;&gt;"",IF(EOMONTH(L1485,0)&gt;P1485,"Dikreditkan lewat batas: periksa","Sudah dikreditkan"),IF(S1485&lt;&gt;"Boleh diproses","Titik 1: periksa status vendor",IF(OR(I1485&lt;&gt;"Cocok",J1485&lt;&gt;"Valid"),"Titik 3: faktur bermasalah",IF(K1485="Ya","Titik 2: periksa pembebanan biaya",IF(Q1485&lt;0,"Titik 2: lewat batas kredit",IF(Q1485&lt;=Parameter!$B$6,"Titik 2: segera kreditkan","Siap dikreditkan")))))))</f>
        <v/>
      </c>
    </row>
    <row r="1486" customFormat="false" ht="15" hidden="false" customHeight="false" outlineLevel="0" collapsed="false">
      <c r="A1486" s="27"/>
      <c r="B1486" s="27"/>
      <c r="C1486" s="28"/>
      <c r="D1486" s="28"/>
      <c r="E1486" s="29"/>
      <c r="F1486" s="27"/>
      <c r="G1486" s="30"/>
      <c r="H1486" s="30"/>
      <c r="I1486" s="27"/>
      <c r="J1486" s="27"/>
      <c r="K1486" s="27"/>
      <c r="L1486" s="29"/>
      <c r="M1486" s="27"/>
      <c r="N1486" s="31" t="str">
        <f aca="false">IF(E1486="","",EOMONTH(E1486,0))</f>
        <v/>
      </c>
      <c r="O1486" s="32" t="str">
        <f aca="false">IF(E1486="","",EOMONTH(E1486,0)+Parameter!$B$5)</f>
        <v/>
      </c>
      <c r="P1486" s="32" t="str">
        <f aca="false">IF(E1486="","",EOMONTH(E1486,Parameter!$B$4))</f>
        <v/>
      </c>
      <c r="Q1486" s="33" t="str">
        <f aca="false">IF(OR(E1486="",L1486&lt;&gt;""),"",P1486-Parameter!$B$9)</f>
        <v/>
      </c>
      <c r="R1486" s="34" t="str">
        <f aca="false">IF(OR(G1486="",G1486=0,H1486=""),"",H1486/G1486)</f>
        <v/>
      </c>
      <c r="S1486" s="35" t="str">
        <f aca="false">IF(C1486="","",IFERROR(INDEX('Validasi Vendor'!$J$5:$J$505,MATCH(C1486,'Validasi Vendor'!$C$5:$C$505,0)),"Belum terdaftar"))</f>
        <v/>
      </c>
      <c r="T1486" s="35" t="str">
        <f aca="false">IF(E1486="","",IF(L1486&lt;&gt;"",IF(EOMONTH(L1486,0)&gt;P1486,"Dikreditkan lewat batas: periksa","Sudah dikreditkan"),IF(S1486&lt;&gt;"Boleh diproses","Titik 1: periksa status vendor",IF(OR(I1486&lt;&gt;"Cocok",J1486&lt;&gt;"Valid"),"Titik 3: faktur bermasalah",IF(K1486="Ya","Titik 2: periksa pembebanan biaya",IF(Q1486&lt;0,"Titik 2: lewat batas kredit",IF(Q1486&lt;=Parameter!$B$6,"Titik 2: segera kreditkan","Siap dikreditkan")))))))</f>
        <v/>
      </c>
    </row>
    <row r="1487" customFormat="false" ht="15" hidden="false" customHeight="false" outlineLevel="0" collapsed="false">
      <c r="A1487" s="27"/>
      <c r="B1487" s="27"/>
      <c r="C1487" s="28"/>
      <c r="D1487" s="28"/>
      <c r="E1487" s="29"/>
      <c r="F1487" s="27"/>
      <c r="G1487" s="30"/>
      <c r="H1487" s="30"/>
      <c r="I1487" s="27"/>
      <c r="J1487" s="27"/>
      <c r="K1487" s="27"/>
      <c r="L1487" s="29"/>
      <c r="M1487" s="27"/>
      <c r="N1487" s="31" t="str">
        <f aca="false">IF(E1487="","",EOMONTH(E1487,0))</f>
        <v/>
      </c>
      <c r="O1487" s="32" t="str">
        <f aca="false">IF(E1487="","",EOMONTH(E1487,0)+Parameter!$B$5)</f>
        <v/>
      </c>
      <c r="P1487" s="32" t="str">
        <f aca="false">IF(E1487="","",EOMONTH(E1487,Parameter!$B$4))</f>
        <v/>
      </c>
      <c r="Q1487" s="33" t="str">
        <f aca="false">IF(OR(E1487="",L1487&lt;&gt;""),"",P1487-Parameter!$B$9)</f>
        <v/>
      </c>
      <c r="R1487" s="34" t="str">
        <f aca="false">IF(OR(G1487="",G1487=0,H1487=""),"",H1487/G1487)</f>
        <v/>
      </c>
      <c r="S1487" s="35" t="str">
        <f aca="false">IF(C1487="","",IFERROR(INDEX('Validasi Vendor'!$J$5:$J$505,MATCH(C1487,'Validasi Vendor'!$C$5:$C$505,0)),"Belum terdaftar"))</f>
        <v/>
      </c>
      <c r="T1487" s="35" t="str">
        <f aca="false">IF(E1487="","",IF(L1487&lt;&gt;"",IF(EOMONTH(L1487,0)&gt;P1487,"Dikreditkan lewat batas: periksa","Sudah dikreditkan"),IF(S1487&lt;&gt;"Boleh diproses","Titik 1: periksa status vendor",IF(OR(I1487&lt;&gt;"Cocok",J1487&lt;&gt;"Valid"),"Titik 3: faktur bermasalah",IF(K1487="Ya","Titik 2: periksa pembebanan biaya",IF(Q1487&lt;0,"Titik 2: lewat batas kredit",IF(Q1487&lt;=Parameter!$B$6,"Titik 2: segera kreditkan","Siap dikreditkan")))))))</f>
        <v/>
      </c>
    </row>
    <row r="1488" customFormat="false" ht="15" hidden="false" customHeight="false" outlineLevel="0" collapsed="false">
      <c r="A1488" s="27"/>
      <c r="B1488" s="27"/>
      <c r="C1488" s="28"/>
      <c r="D1488" s="28"/>
      <c r="E1488" s="29"/>
      <c r="F1488" s="27"/>
      <c r="G1488" s="30"/>
      <c r="H1488" s="30"/>
      <c r="I1488" s="27"/>
      <c r="J1488" s="27"/>
      <c r="K1488" s="27"/>
      <c r="L1488" s="29"/>
      <c r="M1488" s="27"/>
      <c r="N1488" s="31" t="str">
        <f aca="false">IF(E1488="","",EOMONTH(E1488,0))</f>
        <v/>
      </c>
      <c r="O1488" s="32" t="str">
        <f aca="false">IF(E1488="","",EOMONTH(E1488,0)+Parameter!$B$5)</f>
        <v/>
      </c>
      <c r="P1488" s="32" t="str">
        <f aca="false">IF(E1488="","",EOMONTH(E1488,Parameter!$B$4))</f>
        <v/>
      </c>
      <c r="Q1488" s="33" t="str">
        <f aca="false">IF(OR(E1488="",L1488&lt;&gt;""),"",P1488-Parameter!$B$9)</f>
        <v/>
      </c>
      <c r="R1488" s="34" t="str">
        <f aca="false">IF(OR(G1488="",G1488=0,H1488=""),"",H1488/G1488)</f>
        <v/>
      </c>
      <c r="S1488" s="35" t="str">
        <f aca="false">IF(C1488="","",IFERROR(INDEX('Validasi Vendor'!$J$5:$J$505,MATCH(C1488,'Validasi Vendor'!$C$5:$C$505,0)),"Belum terdaftar"))</f>
        <v/>
      </c>
      <c r="T1488" s="35" t="str">
        <f aca="false">IF(E1488="","",IF(L1488&lt;&gt;"",IF(EOMONTH(L1488,0)&gt;P1488,"Dikreditkan lewat batas: periksa","Sudah dikreditkan"),IF(S1488&lt;&gt;"Boleh diproses","Titik 1: periksa status vendor",IF(OR(I1488&lt;&gt;"Cocok",J1488&lt;&gt;"Valid"),"Titik 3: faktur bermasalah",IF(K1488="Ya","Titik 2: periksa pembebanan biaya",IF(Q1488&lt;0,"Titik 2: lewat batas kredit",IF(Q1488&lt;=Parameter!$B$6,"Titik 2: segera kreditkan","Siap dikreditkan")))))))</f>
        <v/>
      </c>
    </row>
    <row r="1489" customFormat="false" ht="15" hidden="false" customHeight="false" outlineLevel="0" collapsed="false">
      <c r="A1489" s="27"/>
      <c r="B1489" s="27"/>
      <c r="C1489" s="28"/>
      <c r="D1489" s="28"/>
      <c r="E1489" s="29"/>
      <c r="F1489" s="27"/>
      <c r="G1489" s="30"/>
      <c r="H1489" s="30"/>
      <c r="I1489" s="27"/>
      <c r="J1489" s="27"/>
      <c r="K1489" s="27"/>
      <c r="L1489" s="29"/>
      <c r="M1489" s="27"/>
      <c r="N1489" s="31" t="str">
        <f aca="false">IF(E1489="","",EOMONTH(E1489,0))</f>
        <v/>
      </c>
      <c r="O1489" s="32" t="str">
        <f aca="false">IF(E1489="","",EOMONTH(E1489,0)+Parameter!$B$5)</f>
        <v/>
      </c>
      <c r="P1489" s="32" t="str">
        <f aca="false">IF(E1489="","",EOMONTH(E1489,Parameter!$B$4))</f>
        <v/>
      </c>
      <c r="Q1489" s="33" t="str">
        <f aca="false">IF(OR(E1489="",L1489&lt;&gt;""),"",P1489-Parameter!$B$9)</f>
        <v/>
      </c>
      <c r="R1489" s="34" t="str">
        <f aca="false">IF(OR(G1489="",G1489=0,H1489=""),"",H1489/G1489)</f>
        <v/>
      </c>
      <c r="S1489" s="35" t="str">
        <f aca="false">IF(C1489="","",IFERROR(INDEX('Validasi Vendor'!$J$5:$J$505,MATCH(C1489,'Validasi Vendor'!$C$5:$C$505,0)),"Belum terdaftar"))</f>
        <v/>
      </c>
      <c r="T1489" s="35" t="str">
        <f aca="false">IF(E1489="","",IF(L1489&lt;&gt;"",IF(EOMONTH(L1489,0)&gt;P1489,"Dikreditkan lewat batas: periksa","Sudah dikreditkan"),IF(S1489&lt;&gt;"Boleh diproses","Titik 1: periksa status vendor",IF(OR(I1489&lt;&gt;"Cocok",J1489&lt;&gt;"Valid"),"Titik 3: faktur bermasalah",IF(K1489="Ya","Titik 2: periksa pembebanan biaya",IF(Q1489&lt;0,"Titik 2: lewat batas kredit",IF(Q1489&lt;=Parameter!$B$6,"Titik 2: segera kreditkan","Siap dikreditkan")))))))</f>
        <v/>
      </c>
    </row>
    <row r="1490" customFormat="false" ht="15" hidden="false" customHeight="false" outlineLevel="0" collapsed="false">
      <c r="A1490" s="27"/>
      <c r="B1490" s="27"/>
      <c r="C1490" s="28"/>
      <c r="D1490" s="28"/>
      <c r="E1490" s="29"/>
      <c r="F1490" s="27"/>
      <c r="G1490" s="30"/>
      <c r="H1490" s="30"/>
      <c r="I1490" s="27"/>
      <c r="J1490" s="27"/>
      <c r="K1490" s="27"/>
      <c r="L1490" s="29"/>
      <c r="M1490" s="27"/>
      <c r="N1490" s="31" t="str">
        <f aca="false">IF(E1490="","",EOMONTH(E1490,0))</f>
        <v/>
      </c>
      <c r="O1490" s="32" t="str">
        <f aca="false">IF(E1490="","",EOMONTH(E1490,0)+Parameter!$B$5)</f>
        <v/>
      </c>
      <c r="P1490" s="32" t="str">
        <f aca="false">IF(E1490="","",EOMONTH(E1490,Parameter!$B$4))</f>
        <v/>
      </c>
      <c r="Q1490" s="33" t="str">
        <f aca="false">IF(OR(E1490="",L1490&lt;&gt;""),"",P1490-Parameter!$B$9)</f>
        <v/>
      </c>
      <c r="R1490" s="34" t="str">
        <f aca="false">IF(OR(G1490="",G1490=0,H1490=""),"",H1490/G1490)</f>
        <v/>
      </c>
      <c r="S1490" s="35" t="str">
        <f aca="false">IF(C1490="","",IFERROR(INDEX('Validasi Vendor'!$J$5:$J$505,MATCH(C1490,'Validasi Vendor'!$C$5:$C$505,0)),"Belum terdaftar"))</f>
        <v/>
      </c>
      <c r="T1490" s="35" t="str">
        <f aca="false">IF(E1490="","",IF(L1490&lt;&gt;"",IF(EOMONTH(L1490,0)&gt;P1490,"Dikreditkan lewat batas: periksa","Sudah dikreditkan"),IF(S1490&lt;&gt;"Boleh diproses","Titik 1: periksa status vendor",IF(OR(I1490&lt;&gt;"Cocok",J1490&lt;&gt;"Valid"),"Titik 3: faktur bermasalah",IF(K1490="Ya","Titik 2: periksa pembebanan biaya",IF(Q1490&lt;0,"Titik 2: lewat batas kredit",IF(Q1490&lt;=Parameter!$B$6,"Titik 2: segera kreditkan","Siap dikreditkan")))))))</f>
        <v/>
      </c>
    </row>
    <row r="1491" customFormat="false" ht="15" hidden="false" customHeight="false" outlineLevel="0" collapsed="false">
      <c r="A1491" s="27"/>
      <c r="B1491" s="27"/>
      <c r="C1491" s="28"/>
      <c r="D1491" s="28"/>
      <c r="E1491" s="29"/>
      <c r="F1491" s="27"/>
      <c r="G1491" s="30"/>
      <c r="H1491" s="30"/>
      <c r="I1491" s="27"/>
      <c r="J1491" s="27"/>
      <c r="K1491" s="27"/>
      <c r="L1491" s="29"/>
      <c r="M1491" s="27"/>
      <c r="N1491" s="31" t="str">
        <f aca="false">IF(E1491="","",EOMONTH(E1491,0))</f>
        <v/>
      </c>
      <c r="O1491" s="32" t="str">
        <f aca="false">IF(E1491="","",EOMONTH(E1491,0)+Parameter!$B$5)</f>
        <v/>
      </c>
      <c r="P1491" s="32" t="str">
        <f aca="false">IF(E1491="","",EOMONTH(E1491,Parameter!$B$4))</f>
        <v/>
      </c>
      <c r="Q1491" s="33" t="str">
        <f aca="false">IF(OR(E1491="",L1491&lt;&gt;""),"",P1491-Parameter!$B$9)</f>
        <v/>
      </c>
      <c r="R1491" s="34" t="str">
        <f aca="false">IF(OR(G1491="",G1491=0,H1491=""),"",H1491/G1491)</f>
        <v/>
      </c>
      <c r="S1491" s="35" t="str">
        <f aca="false">IF(C1491="","",IFERROR(INDEX('Validasi Vendor'!$J$5:$J$505,MATCH(C1491,'Validasi Vendor'!$C$5:$C$505,0)),"Belum terdaftar"))</f>
        <v/>
      </c>
      <c r="T1491" s="35" t="str">
        <f aca="false">IF(E1491="","",IF(L1491&lt;&gt;"",IF(EOMONTH(L1491,0)&gt;P1491,"Dikreditkan lewat batas: periksa","Sudah dikreditkan"),IF(S1491&lt;&gt;"Boleh diproses","Titik 1: periksa status vendor",IF(OR(I1491&lt;&gt;"Cocok",J1491&lt;&gt;"Valid"),"Titik 3: faktur bermasalah",IF(K1491="Ya","Titik 2: periksa pembebanan biaya",IF(Q1491&lt;0,"Titik 2: lewat batas kredit",IF(Q1491&lt;=Parameter!$B$6,"Titik 2: segera kreditkan","Siap dikreditkan")))))))</f>
        <v/>
      </c>
    </row>
    <row r="1492" customFormat="false" ht="15" hidden="false" customHeight="false" outlineLevel="0" collapsed="false">
      <c r="A1492" s="27"/>
      <c r="B1492" s="27"/>
      <c r="C1492" s="28"/>
      <c r="D1492" s="28"/>
      <c r="E1492" s="29"/>
      <c r="F1492" s="27"/>
      <c r="G1492" s="30"/>
      <c r="H1492" s="30"/>
      <c r="I1492" s="27"/>
      <c r="J1492" s="27"/>
      <c r="K1492" s="27"/>
      <c r="L1492" s="29"/>
      <c r="M1492" s="27"/>
      <c r="N1492" s="31" t="str">
        <f aca="false">IF(E1492="","",EOMONTH(E1492,0))</f>
        <v/>
      </c>
      <c r="O1492" s="32" t="str">
        <f aca="false">IF(E1492="","",EOMONTH(E1492,0)+Parameter!$B$5)</f>
        <v/>
      </c>
      <c r="P1492" s="32" t="str">
        <f aca="false">IF(E1492="","",EOMONTH(E1492,Parameter!$B$4))</f>
        <v/>
      </c>
      <c r="Q1492" s="33" t="str">
        <f aca="false">IF(OR(E1492="",L1492&lt;&gt;""),"",P1492-Parameter!$B$9)</f>
        <v/>
      </c>
      <c r="R1492" s="34" t="str">
        <f aca="false">IF(OR(G1492="",G1492=0,H1492=""),"",H1492/G1492)</f>
        <v/>
      </c>
      <c r="S1492" s="35" t="str">
        <f aca="false">IF(C1492="","",IFERROR(INDEX('Validasi Vendor'!$J$5:$J$505,MATCH(C1492,'Validasi Vendor'!$C$5:$C$505,0)),"Belum terdaftar"))</f>
        <v/>
      </c>
      <c r="T1492" s="35" t="str">
        <f aca="false">IF(E1492="","",IF(L1492&lt;&gt;"",IF(EOMONTH(L1492,0)&gt;P1492,"Dikreditkan lewat batas: periksa","Sudah dikreditkan"),IF(S1492&lt;&gt;"Boleh diproses","Titik 1: periksa status vendor",IF(OR(I1492&lt;&gt;"Cocok",J1492&lt;&gt;"Valid"),"Titik 3: faktur bermasalah",IF(K1492="Ya","Titik 2: periksa pembebanan biaya",IF(Q1492&lt;0,"Titik 2: lewat batas kredit",IF(Q1492&lt;=Parameter!$B$6,"Titik 2: segera kreditkan","Siap dikreditkan")))))))</f>
        <v/>
      </c>
    </row>
    <row r="1493" customFormat="false" ht="15" hidden="false" customHeight="false" outlineLevel="0" collapsed="false">
      <c r="A1493" s="27"/>
      <c r="B1493" s="27"/>
      <c r="C1493" s="28"/>
      <c r="D1493" s="28"/>
      <c r="E1493" s="29"/>
      <c r="F1493" s="27"/>
      <c r="G1493" s="30"/>
      <c r="H1493" s="30"/>
      <c r="I1493" s="27"/>
      <c r="J1493" s="27"/>
      <c r="K1493" s="27"/>
      <c r="L1493" s="29"/>
      <c r="M1493" s="27"/>
      <c r="N1493" s="31" t="str">
        <f aca="false">IF(E1493="","",EOMONTH(E1493,0))</f>
        <v/>
      </c>
      <c r="O1493" s="32" t="str">
        <f aca="false">IF(E1493="","",EOMONTH(E1493,0)+Parameter!$B$5)</f>
        <v/>
      </c>
      <c r="P1493" s="32" t="str">
        <f aca="false">IF(E1493="","",EOMONTH(E1493,Parameter!$B$4))</f>
        <v/>
      </c>
      <c r="Q1493" s="33" t="str">
        <f aca="false">IF(OR(E1493="",L1493&lt;&gt;""),"",P1493-Parameter!$B$9)</f>
        <v/>
      </c>
      <c r="R1493" s="34" t="str">
        <f aca="false">IF(OR(G1493="",G1493=0,H1493=""),"",H1493/G1493)</f>
        <v/>
      </c>
      <c r="S1493" s="35" t="str">
        <f aca="false">IF(C1493="","",IFERROR(INDEX('Validasi Vendor'!$J$5:$J$505,MATCH(C1493,'Validasi Vendor'!$C$5:$C$505,0)),"Belum terdaftar"))</f>
        <v/>
      </c>
      <c r="T1493" s="35" t="str">
        <f aca="false">IF(E1493="","",IF(L1493&lt;&gt;"",IF(EOMONTH(L1493,0)&gt;P1493,"Dikreditkan lewat batas: periksa","Sudah dikreditkan"),IF(S1493&lt;&gt;"Boleh diproses","Titik 1: periksa status vendor",IF(OR(I1493&lt;&gt;"Cocok",J1493&lt;&gt;"Valid"),"Titik 3: faktur bermasalah",IF(K1493="Ya","Titik 2: periksa pembebanan biaya",IF(Q1493&lt;0,"Titik 2: lewat batas kredit",IF(Q1493&lt;=Parameter!$B$6,"Titik 2: segera kreditkan","Siap dikreditkan")))))))</f>
        <v/>
      </c>
    </row>
    <row r="1494" customFormat="false" ht="15" hidden="false" customHeight="false" outlineLevel="0" collapsed="false">
      <c r="A1494" s="27"/>
      <c r="B1494" s="27"/>
      <c r="C1494" s="28"/>
      <c r="D1494" s="28"/>
      <c r="E1494" s="29"/>
      <c r="F1494" s="27"/>
      <c r="G1494" s="30"/>
      <c r="H1494" s="30"/>
      <c r="I1494" s="27"/>
      <c r="J1494" s="27"/>
      <c r="K1494" s="27"/>
      <c r="L1494" s="29"/>
      <c r="M1494" s="27"/>
      <c r="N1494" s="31" t="str">
        <f aca="false">IF(E1494="","",EOMONTH(E1494,0))</f>
        <v/>
      </c>
      <c r="O1494" s="32" t="str">
        <f aca="false">IF(E1494="","",EOMONTH(E1494,0)+Parameter!$B$5)</f>
        <v/>
      </c>
      <c r="P1494" s="32" t="str">
        <f aca="false">IF(E1494="","",EOMONTH(E1494,Parameter!$B$4))</f>
        <v/>
      </c>
      <c r="Q1494" s="33" t="str">
        <f aca="false">IF(OR(E1494="",L1494&lt;&gt;""),"",P1494-Parameter!$B$9)</f>
        <v/>
      </c>
      <c r="R1494" s="34" t="str">
        <f aca="false">IF(OR(G1494="",G1494=0,H1494=""),"",H1494/G1494)</f>
        <v/>
      </c>
      <c r="S1494" s="35" t="str">
        <f aca="false">IF(C1494="","",IFERROR(INDEX('Validasi Vendor'!$J$5:$J$505,MATCH(C1494,'Validasi Vendor'!$C$5:$C$505,0)),"Belum terdaftar"))</f>
        <v/>
      </c>
      <c r="T1494" s="35" t="str">
        <f aca="false">IF(E1494="","",IF(L1494&lt;&gt;"",IF(EOMONTH(L1494,0)&gt;P1494,"Dikreditkan lewat batas: periksa","Sudah dikreditkan"),IF(S1494&lt;&gt;"Boleh diproses","Titik 1: periksa status vendor",IF(OR(I1494&lt;&gt;"Cocok",J1494&lt;&gt;"Valid"),"Titik 3: faktur bermasalah",IF(K1494="Ya","Titik 2: periksa pembebanan biaya",IF(Q1494&lt;0,"Titik 2: lewat batas kredit",IF(Q1494&lt;=Parameter!$B$6,"Titik 2: segera kreditkan","Siap dikreditkan")))))))</f>
        <v/>
      </c>
    </row>
    <row r="1495" customFormat="false" ht="15" hidden="false" customHeight="false" outlineLevel="0" collapsed="false">
      <c r="A1495" s="27"/>
      <c r="B1495" s="27"/>
      <c r="C1495" s="28"/>
      <c r="D1495" s="28"/>
      <c r="E1495" s="29"/>
      <c r="F1495" s="27"/>
      <c r="G1495" s="30"/>
      <c r="H1495" s="30"/>
      <c r="I1495" s="27"/>
      <c r="J1495" s="27"/>
      <c r="K1495" s="27"/>
      <c r="L1495" s="29"/>
      <c r="M1495" s="27"/>
      <c r="N1495" s="31" t="str">
        <f aca="false">IF(E1495="","",EOMONTH(E1495,0))</f>
        <v/>
      </c>
      <c r="O1495" s="32" t="str">
        <f aca="false">IF(E1495="","",EOMONTH(E1495,0)+Parameter!$B$5)</f>
        <v/>
      </c>
      <c r="P1495" s="32" t="str">
        <f aca="false">IF(E1495="","",EOMONTH(E1495,Parameter!$B$4))</f>
        <v/>
      </c>
      <c r="Q1495" s="33" t="str">
        <f aca="false">IF(OR(E1495="",L1495&lt;&gt;""),"",P1495-Parameter!$B$9)</f>
        <v/>
      </c>
      <c r="R1495" s="34" t="str">
        <f aca="false">IF(OR(G1495="",G1495=0,H1495=""),"",H1495/G1495)</f>
        <v/>
      </c>
      <c r="S1495" s="35" t="str">
        <f aca="false">IF(C1495="","",IFERROR(INDEX('Validasi Vendor'!$J$5:$J$505,MATCH(C1495,'Validasi Vendor'!$C$5:$C$505,0)),"Belum terdaftar"))</f>
        <v/>
      </c>
      <c r="T1495" s="35" t="str">
        <f aca="false">IF(E1495="","",IF(L1495&lt;&gt;"",IF(EOMONTH(L1495,0)&gt;P1495,"Dikreditkan lewat batas: periksa","Sudah dikreditkan"),IF(S1495&lt;&gt;"Boleh diproses","Titik 1: periksa status vendor",IF(OR(I1495&lt;&gt;"Cocok",J1495&lt;&gt;"Valid"),"Titik 3: faktur bermasalah",IF(K1495="Ya","Titik 2: periksa pembebanan biaya",IF(Q1495&lt;0,"Titik 2: lewat batas kredit",IF(Q1495&lt;=Parameter!$B$6,"Titik 2: segera kreditkan","Siap dikreditkan")))))))</f>
        <v/>
      </c>
    </row>
    <row r="1496" customFormat="false" ht="15" hidden="false" customHeight="false" outlineLevel="0" collapsed="false">
      <c r="A1496" s="27"/>
      <c r="B1496" s="27"/>
      <c r="C1496" s="28"/>
      <c r="D1496" s="28"/>
      <c r="E1496" s="29"/>
      <c r="F1496" s="27"/>
      <c r="G1496" s="30"/>
      <c r="H1496" s="30"/>
      <c r="I1496" s="27"/>
      <c r="J1496" s="27"/>
      <c r="K1496" s="27"/>
      <c r="L1496" s="29"/>
      <c r="M1496" s="27"/>
      <c r="N1496" s="31" t="str">
        <f aca="false">IF(E1496="","",EOMONTH(E1496,0))</f>
        <v/>
      </c>
      <c r="O1496" s="32" t="str">
        <f aca="false">IF(E1496="","",EOMONTH(E1496,0)+Parameter!$B$5)</f>
        <v/>
      </c>
      <c r="P1496" s="32" t="str">
        <f aca="false">IF(E1496="","",EOMONTH(E1496,Parameter!$B$4))</f>
        <v/>
      </c>
      <c r="Q1496" s="33" t="str">
        <f aca="false">IF(OR(E1496="",L1496&lt;&gt;""),"",P1496-Parameter!$B$9)</f>
        <v/>
      </c>
      <c r="R1496" s="34" t="str">
        <f aca="false">IF(OR(G1496="",G1496=0,H1496=""),"",H1496/G1496)</f>
        <v/>
      </c>
      <c r="S1496" s="35" t="str">
        <f aca="false">IF(C1496="","",IFERROR(INDEX('Validasi Vendor'!$J$5:$J$505,MATCH(C1496,'Validasi Vendor'!$C$5:$C$505,0)),"Belum terdaftar"))</f>
        <v/>
      </c>
      <c r="T1496" s="35" t="str">
        <f aca="false">IF(E1496="","",IF(L1496&lt;&gt;"",IF(EOMONTH(L1496,0)&gt;P1496,"Dikreditkan lewat batas: periksa","Sudah dikreditkan"),IF(S1496&lt;&gt;"Boleh diproses","Titik 1: periksa status vendor",IF(OR(I1496&lt;&gt;"Cocok",J1496&lt;&gt;"Valid"),"Titik 3: faktur bermasalah",IF(K1496="Ya","Titik 2: periksa pembebanan biaya",IF(Q1496&lt;0,"Titik 2: lewat batas kredit",IF(Q1496&lt;=Parameter!$B$6,"Titik 2: segera kreditkan","Siap dikreditkan")))))))</f>
        <v/>
      </c>
    </row>
    <row r="1497" customFormat="false" ht="15" hidden="false" customHeight="false" outlineLevel="0" collapsed="false">
      <c r="A1497" s="27"/>
      <c r="B1497" s="27"/>
      <c r="C1497" s="28"/>
      <c r="D1497" s="28"/>
      <c r="E1497" s="29"/>
      <c r="F1497" s="27"/>
      <c r="G1497" s="30"/>
      <c r="H1497" s="30"/>
      <c r="I1497" s="27"/>
      <c r="J1497" s="27"/>
      <c r="K1497" s="27"/>
      <c r="L1497" s="29"/>
      <c r="M1497" s="27"/>
      <c r="N1497" s="31" t="str">
        <f aca="false">IF(E1497="","",EOMONTH(E1497,0))</f>
        <v/>
      </c>
      <c r="O1497" s="32" t="str">
        <f aca="false">IF(E1497="","",EOMONTH(E1497,0)+Parameter!$B$5)</f>
        <v/>
      </c>
      <c r="P1497" s="32" t="str">
        <f aca="false">IF(E1497="","",EOMONTH(E1497,Parameter!$B$4))</f>
        <v/>
      </c>
      <c r="Q1497" s="33" t="str">
        <f aca="false">IF(OR(E1497="",L1497&lt;&gt;""),"",P1497-Parameter!$B$9)</f>
        <v/>
      </c>
      <c r="R1497" s="34" t="str">
        <f aca="false">IF(OR(G1497="",G1497=0,H1497=""),"",H1497/G1497)</f>
        <v/>
      </c>
      <c r="S1497" s="35" t="str">
        <f aca="false">IF(C1497="","",IFERROR(INDEX('Validasi Vendor'!$J$5:$J$505,MATCH(C1497,'Validasi Vendor'!$C$5:$C$505,0)),"Belum terdaftar"))</f>
        <v/>
      </c>
      <c r="T1497" s="35" t="str">
        <f aca="false">IF(E1497="","",IF(L1497&lt;&gt;"",IF(EOMONTH(L1497,0)&gt;P1497,"Dikreditkan lewat batas: periksa","Sudah dikreditkan"),IF(S1497&lt;&gt;"Boleh diproses","Titik 1: periksa status vendor",IF(OR(I1497&lt;&gt;"Cocok",J1497&lt;&gt;"Valid"),"Titik 3: faktur bermasalah",IF(K1497="Ya","Titik 2: periksa pembebanan biaya",IF(Q1497&lt;0,"Titik 2: lewat batas kredit",IF(Q1497&lt;=Parameter!$B$6,"Titik 2: segera kreditkan","Siap dikreditkan")))))))</f>
        <v/>
      </c>
    </row>
    <row r="1498" customFormat="false" ht="15" hidden="false" customHeight="false" outlineLevel="0" collapsed="false">
      <c r="A1498" s="27"/>
      <c r="B1498" s="27"/>
      <c r="C1498" s="28"/>
      <c r="D1498" s="28"/>
      <c r="E1498" s="29"/>
      <c r="F1498" s="27"/>
      <c r="G1498" s="30"/>
      <c r="H1498" s="30"/>
      <c r="I1498" s="27"/>
      <c r="J1498" s="27"/>
      <c r="K1498" s="27"/>
      <c r="L1498" s="29"/>
      <c r="M1498" s="27"/>
      <c r="N1498" s="31" t="str">
        <f aca="false">IF(E1498="","",EOMONTH(E1498,0))</f>
        <v/>
      </c>
      <c r="O1498" s="32" t="str">
        <f aca="false">IF(E1498="","",EOMONTH(E1498,0)+Parameter!$B$5)</f>
        <v/>
      </c>
      <c r="P1498" s="32" t="str">
        <f aca="false">IF(E1498="","",EOMONTH(E1498,Parameter!$B$4))</f>
        <v/>
      </c>
      <c r="Q1498" s="33" t="str">
        <f aca="false">IF(OR(E1498="",L1498&lt;&gt;""),"",P1498-Parameter!$B$9)</f>
        <v/>
      </c>
      <c r="R1498" s="34" t="str">
        <f aca="false">IF(OR(G1498="",G1498=0,H1498=""),"",H1498/G1498)</f>
        <v/>
      </c>
      <c r="S1498" s="35" t="str">
        <f aca="false">IF(C1498="","",IFERROR(INDEX('Validasi Vendor'!$J$5:$J$505,MATCH(C1498,'Validasi Vendor'!$C$5:$C$505,0)),"Belum terdaftar"))</f>
        <v/>
      </c>
      <c r="T1498" s="35" t="str">
        <f aca="false">IF(E1498="","",IF(L1498&lt;&gt;"",IF(EOMONTH(L1498,0)&gt;P1498,"Dikreditkan lewat batas: periksa","Sudah dikreditkan"),IF(S1498&lt;&gt;"Boleh diproses","Titik 1: periksa status vendor",IF(OR(I1498&lt;&gt;"Cocok",J1498&lt;&gt;"Valid"),"Titik 3: faktur bermasalah",IF(K1498="Ya","Titik 2: periksa pembebanan biaya",IF(Q1498&lt;0,"Titik 2: lewat batas kredit",IF(Q1498&lt;=Parameter!$B$6,"Titik 2: segera kreditkan","Siap dikreditkan")))))))</f>
        <v/>
      </c>
    </row>
    <row r="1499" customFormat="false" ht="15" hidden="false" customHeight="false" outlineLevel="0" collapsed="false">
      <c r="A1499" s="27"/>
      <c r="B1499" s="27"/>
      <c r="C1499" s="28"/>
      <c r="D1499" s="28"/>
      <c r="E1499" s="29"/>
      <c r="F1499" s="27"/>
      <c r="G1499" s="30"/>
      <c r="H1499" s="30"/>
      <c r="I1499" s="27"/>
      <c r="J1499" s="27"/>
      <c r="K1499" s="27"/>
      <c r="L1499" s="29"/>
      <c r="M1499" s="27"/>
      <c r="N1499" s="31" t="str">
        <f aca="false">IF(E1499="","",EOMONTH(E1499,0))</f>
        <v/>
      </c>
      <c r="O1499" s="32" t="str">
        <f aca="false">IF(E1499="","",EOMONTH(E1499,0)+Parameter!$B$5)</f>
        <v/>
      </c>
      <c r="P1499" s="32" t="str">
        <f aca="false">IF(E1499="","",EOMONTH(E1499,Parameter!$B$4))</f>
        <v/>
      </c>
      <c r="Q1499" s="33" t="str">
        <f aca="false">IF(OR(E1499="",L1499&lt;&gt;""),"",P1499-Parameter!$B$9)</f>
        <v/>
      </c>
      <c r="R1499" s="34" t="str">
        <f aca="false">IF(OR(G1499="",G1499=0,H1499=""),"",H1499/G1499)</f>
        <v/>
      </c>
      <c r="S1499" s="35" t="str">
        <f aca="false">IF(C1499="","",IFERROR(INDEX('Validasi Vendor'!$J$5:$J$505,MATCH(C1499,'Validasi Vendor'!$C$5:$C$505,0)),"Belum terdaftar"))</f>
        <v/>
      </c>
      <c r="T1499" s="35" t="str">
        <f aca="false">IF(E1499="","",IF(L1499&lt;&gt;"",IF(EOMONTH(L1499,0)&gt;P1499,"Dikreditkan lewat batas: periksa","Sudah dikreditkan"),IF(S1499&lt;&gt;"Boleh diproses","Titik 1: periksa status vendor",IF(OR(I1499&lt;&gt;"Cocok",J1499&lt;&gt;"Valid"),"Titik 3: faktur bermasalah",IF(K1499="Ya","Titik 2: periksa pembebanan biaya",IF(Q1499&lt;0,"Titik 2: lewat batas kredit",IF(Q1499&lt;=Parameter!$B$6,"Titik 2: segera kreditkan","Siap dikreditkan")))))))</f>
        <v/>
      </c>
    </row>
    <row r="1500" customFormat="false" ht="15" hidden="false" customHeight="false" outlineLevel="0" collapsed="false">
      <c r="A1500" s="27"/>
      <c r="B1500" s="27"/>
      <c r="C1500" s="28"/>
      <c r="D1500" s="28"/>
      <c r="E1500" s="29"/>
      <c r="F1500" s="27"/>
      <c r="G1500" s="30"/>
      <c r="H1500" s="30"/>
      <c r="I1500" s="27"/>
      <c r="J1500" s="27"/>
      <c r="K1500" s="27"/>
      <c r="L1500" s="29"/>
      <c r="M1500" s="27"/>
      <c r="N1500" s="31" t="str">
        <f aca="false">IF(E1500="","",EOMONTH(E1500,0))</f>
        <v/>
      </c>
      <c r="O1500" s="32" t="str">
        <f aca="false">IF(E1500="","",EOMONTH(E1500,0)+Parameter!$B$5)</f>
        <v/>
      </c>
      <c r="P1500" s="32" t="str">
        <f aca="false">IF(E1500="","",EOMONTH(E1500,Parameter!$B$4))</f>
        <v/>
      </c>
      <c r="Q1500" s="33" t="str">
        <f aca="false">IF(OR(E1500="",L1500&lt;&gt;""),"",P1500-Parameter!$B$9)</f>
        <v/>
      </c>
      <c r="R1500" s="34" t="str">
        <f aca="false">IF(OR(G1500="",G1500=0,H1500=""),"",H1500/G1500)</f>
        <v/>
      </c>
      <c r="S1500" s="35" t="str">
        <f aca="false">IF(C1500="","",IFERROR(INDEX('Validasi Vendor'!$J$5:$J$505,MATCH(C1500,'Validasi Vendor'!$C$5:$C$505,0)),"Belum terdaftar"))</f>
        <v/>
      </c>
      <c r="T1500" s="35" t="str">
        <f aca="false">IF(E1500="","",IF(L1500&lt;&gt;"",IF(EOMONTH(L1500,0)&gt;P1500,"Dikreditkan lewat batas: periksa","Sudah dikreditkan"),IF(S1500&lt;&gt;"Boleh diproses","Titik 1: periksa status vendor",IF(OR(I1500&lt;&gt;"Cocok",J1500&lt;&gt;"Valid"),"Titik 3: faktur bermasalah",IF(K1500="Ya","Titik 2: periksa pembebanan biaya",IF(Q1500&lt;0,"Titik 2: lewat batas kredit",IF(Q1500&lt;=Parameter!$B$6,"Titik 2: segera kreditkan","Siap dikreditkan")))))))</f>
        <v/>
      </c>
    </row>
    <row r="1501" customFormat="false" ht="15" hidden="false" customHeight="false" outlineLevel="0" collapsed="false">
      <c r="A1501" s="27"/>
      <c r="B1501" s="27"/>
      <c r="C1501" s="28"/>
      <c r="D1501" s="28"/>
      <c r="E1501" s="29"/>
      <c r="F1501" s="27"/>
      <c r="G1501" s="30"/>
      <c r="H1501" s="30"/>
      <c r="I1501" s="27"/>
      <c r="J1501" s="27"/>
      <c r="K1501" s="27"/>
      <c r="L1501" s="29"/>
      <c r="M1501" s="27"/>
      <c r="N1501" s="31" t="str">
        <f aca="false">IF(E1501="","",EOMONTH(E1501,0))</f>
        <v/>
      </c>
      <c r="O1501" s="32" t="str">
        <f aca="false">IF(E1501="","",EOMONTH(E1501,0)+Parameter!$B$5)</f>
        <v/>
      </c>
      <c r="P1501" s="32" t="str">
        <f aca="false">IF(E1501="","",EOMONTH(E1501,Parameter!$B$4))</f>
        <v/>
      </c>
      <c r="Q1501" s="33" t="str">
        <f aca="false">IF(OR(E1501="",L1501&lt;&gt;""),"",P1501-Parameter!$B$9)</f>
        <v/>
      </c>
      <c r="R1501" s="34" t="str">
        <f aca="false">IF(OR(G1501="",G1501=0,H1501=""),"",H1501/G1501)</f>
        <v/>
      </c>
      <c r="S1501" s="35" t="str">
        <f aca="false">IF(C1501="","",IFERROR(INDEX('Validasi Vendor'!$J$5:$J$505,MATCH(C1501,'Validasi Vendor'!$C$5:$C$505,0)),"Belum terdaftar"))</f>
        <v/>
      </c>
      <c r="T1501" s="35" t="str">
        <f aca="false">IF(E1501="","",IF(L1501&lt;&gt;"",IF(EOMONTH(L1501,0)&gt;P1501,"Dikreditkan lewat batas: periksa","Sudah dikreditkan"),IF(S1501&lt;&gt;"Boleh diproses","Titik 1: periksa status vendor",IF(OR(I1501&lt;&gt;"Cocok",J1501&lt;&gt;"Valid"),"Titik 3: faktur bermasalah",IF(K1501="Ya","Titik 2: periksa pembebanan biaya",IF(Q1501&lt;0,"Titik 2: lewat batas kredit",IF(Q1501&lt;=Parameter!$B$6,"Titik 2: segera kreditkan","Siap dikreditkan")))))))</f>
        <v/>
      </c>
    </row>
    <row r="1502" customFormat="false" ht="15" hidden="false" customHeight="false" outlineLevel="0" collapsed="false">
      <c r="A1502" s="27"/>
      <c r="B1502" s="27"/>
      <c r="C1502" s="28"/>
      <c r="D1502" s="28"/>
      <c r="E1502" s="29"/>
      <c r="F1502" s="27"/>
      <c r="G1502" s="30"/>
      <c r="H1502" s="30"/>
      <c r="I1502" s="27"/>
      <c r="J1502" s="27"/>
      <c r="K1502" s="27"/>
      <c r="L1502" s="29"/>
      <c r="M1502" s="27"/>
      <c r="N1502" s="31" t="str">
        <f aca="false">IF(E1502="","",EOMONTH(E1502,0))</f>
        <v/>
      </c>
      <c r="O1502" s="32" t="str">
        <f aca="false">IF(E1502="","",EOMONTH(E1502,0)+Parameter!$B$5)</f>
        <v/>
      </c>
      <c r="P1502" s="32" t="str">
        <f aca="false">IF(E1502="","",EOMONTH(E1502,Parameter!$B$4))</f>
        <v/>
      </c>
      <c r="Q1502" s="33" t="str">
        <f aca="false">IF(OR(E1502="",L1502&lt;&gt;""),"",P1502-Parameter!$B$9)</f>
        <v/>
      </c>
      <c r="R1502" s="34" t="str">
        <f aca="false">IF(OR(G1502="",G1502=0,H1502=""),"",H1502/G1502)</f>
        <v/>
      </c>
      <c r="S1502" s="35" t="str">
        <f aca="false">IF(C1502="","",IFERROR(INDEX('Validasi Vendor'!$J$5:$J$505,MATCH(C1502,'Validasi Vendor'!$C$5:$C$505,0)),"Belum terdaftar"))</f>
        <v/>
      </c>
      <c r="T1502" s="35" t="str">
        <f aca="false">IF(E1502="","",IF(L1502&lt;&gt;"",IF(EOMONTH(L1502,0)&gt;P1502,"Dikreditkan lewat batas: periksa","Sudah dikreditkan"),IF(S1502&lt;&gt;"Boleh diproses","Titik 1: periksa status vendor",IF(OR(I1502&lt;&gt;"Cocok",J1502&lt;&gt;"Valid"),"Titik 3: faktur bermasalah",IF(K1502="Ya","Titik 2: periksa pembebanan biaya",IF(Q1502&lt;0,"Titik 2: lewat batas kredit",IF(Q1502&lt;=Parameter!$B$6,"Titik 2: segera kreditkan","Siap dikreditkan")))))))</f>
        <v/>
      </c>
    </row>
    <row r="1503" customFormat="false" ht="15" hidden="false" customHeight="false" outlineLevel="0" collapsed="false">
      <c r="A1503" s="27"/>
      <c r="B1503" s="27"/>
      <c r="C1503" s="28"/>
      <c r="D1503" s="28"/>
      <c r="E1503" s="29"/>
      <c r="F1503" s="27"/>
      <c r="G1503" s="30"/>
      <c r="H1503" s="30"/>
      <c r="I1503" s="27"/>
      <c r="J1503" s="27"/>
      <c r="K1503" s="27"/>
      <c r="L1503" s="29"/>
      <c r="M1503" s="27"/>
      <c r="N1503" s="31" t="str">
        <f aca="false">IF(E1503="","",EOMONTH(E1503,0))</f>
        <v/>
      </c>
      <c r="O1503" s="32" t="str">
        <f aca="false">IF(E1503="","",EOMONTH(E1503,0)+Parameter!$B$5)</f>
        <v/>
      </c>
      <c r="P1503" s="32" t="str">
        <f aca="false">IF(E1503="","",EOMONTH(E1503,Parameter!$B$4))</f>
        <v/>
      </c>
      <c r="Q1503" s="33" t="str">
        <f aca="false">IF(OR(E1503="",L1503&lt;&gt;""),"",P1503-Parameter!$B$9)</f>
        <v/>
      </c>
      <c r="R1503" s="34" t="str">
        <f aca="false">IF(OR(G1503="",G1503=0,H1503=""),"",H1503/G1503)</f>
        <v/>
      </c>
      <c r="S1503" s="35" t="str">
        <f aca="false">IF(C1503="","",IFERROR(INDEX('Validasi Vendor'!$J$5:$J$505,MATCH(C1503,'Validasi Vendor'!$C$5:$C$505,0)),"Belum terdaftar"))</f>
        <v/>
      </c>
      <c r="T1503" s="35" t="str">
        <f aca="false">IF(E1503="","",IF(L1503&lt;&gt;"",IF(EOMONTH(L1503,0)&gt;P1503,"Dikreditkan lewat batas: periksa","Sudah dikreditkan"),IF(S1503&lt;&gt;"Boleh diproses","Titik 1: periksa status vendor",IF(OR(I1503&lt;&gt;"Cocok",J1503&lt;&gt;"Valid"),"Titik 3: faktur bermasalah",IF(K1503="Ya","Titik 2: periksa pembebanan biaya",IF(Q1503&lt;0,"Titik 2: lewat batas kredit",IF(Q1503&lt;=Parameter!$B$6,"Titik 2: segera kreditkan","Siap dikreditkan")))))))</f>
        <v/>
      </c>
    </row>
    <row r="1504" customFormat="false" ht="15" hidden="false" customHeight="false" outlineLevel="0" collapsed="false">
      <c r="A1504" s="27"/>
      <c r="B1504" s="27"/>
      <c r="C1504" s="28"/>
      <c r="D1504" s="28"/>
      <c r="E1504" s="29"/>
      <c r="F1504" s="27"/>
      <c r="G1504" s="30"/>
      <c r="H1504" s="30"/>
      <c r="I1504" s="27"/>
      <c r="J1504" s="27"/>
      <c r="K1504" s="27"/>
      <c r="L1504" s="29"/>
      <c r="M1504" s="27"/>
      <c r="N1504" s="31" t="str">
        <f aca="false">IF(E1504="","",EOMONTH(E1504,0))</f>
        <v/>
      </c>
      <c r="O1504" s="32" t="str">
        <f aca="false">IF(E1504="","",EOMONTH(E1504,0)+Parameter!$B$5)</f>
        <v/>
      </c>
      <c r="P1504" s="32" t="str">
        <f aca="false">IF(E1504="","",EOMONTH(E1504,Parameter!$B$4))</f>
        <v/>
      </c>
      <c r="Q1504" s="33" t="str">
        <f aca="false">IF(OR(E1504="",L1504&lt;&gt;""),"",P1504-Parameter!$B$9)</f>
        <v/>
      </c>
      <c r="R1504" s="34" t="str">
        <f aca="false">IF(OR(G1504="",G1504=0,H1504=""),"",H1504/G1504)</f>
        <v/>
      </c>
      <c r="S1504" s="35" t="str">
        <f aca="false">IF(C1504="","",IFERROR(INDEX('Validasi Vendor'!$J$5:$J$505,MATCH(C1504,'Validasi Vendor'!$C$5:$C$505,0)),"Belum terdaftar"))</f>
        <v/>
      </c>
      <c r="T1504" s="35" t="str">
        <f aca="false">IF(E1504="","",IF(L1504&lt;&gt;"",IF(EOMONTH(L1504,0)&gt;P1504,"Dikreditkan lewat batas: periksa","Sudah dikreditkan"),IF(S1504&lt;&gt;"Boleh diproses","Titik 1: periksa status vendor",IF(OR(I1504&lt;&gt;"Cocok",J1504&lt;&gt;"Valid"),"Titik 3: faktur bermasalah",IF(K1504="Ya","Titik 2: periksa pembebanan biaya",IF(Q1504&lt;0,"Titik 2: lewat batas kredit",IF(Q1504&lt;=Parameter!$B$6,"Titik 2: segera kreditkan","Siap dikreditkan")))))))</f>
        <v/>
      </c>
    </row>
    <row r="1505" customFormat="false" ht="15" hidden="false" customHeight="false" outlineLevel="0" collapsed="false">
      <c r="A1505" s="27"/>
      <c r="B1505" s="27"/>
      <c r="C1505" s="28"/>
      <c r="D1505" s="28"/>
      <c r="E1505" s="29"/>
      <c r="F1505" s="27"/>
      <c r="G1505" s="30"/>
      <c r="H1505" s="30"/>
      <c r="I1505" s="27"/>
      <c r="J1505" s="27"/>
      <c r="K1505" s="27"/>
      <c r="L1505" s="29"/>
      <c r="M1505" s="27"/>
      <c r="N1505" s="31" t="str">
        <f aca="false">IF(E1505="","",EOMONTH(E1505,0))</f>
        <v/>
      </c>
      <c r="O1505" s="32" t="str">
        <f aca="false">IF(E1505="","",EOMONTH(E1505,0)+Parameter!$B$5)</f>
        <v/>
      </c>
      <c r="P1505" s="32" t="str">
        <f aca="false">IF(E1505="","",EOMONTH(E1505,Parameter!$B$4))</f>
        <v/>
      </c>
      <c r="Q1505" s="33" t="str">
        <f aca="false">IF(OR(E1505="",L1505&lt;&gt;""),"",P1505-Parameter!$B$9)</f>
        <v/>
      </c>
      <c r="R1505" s="34" t="str">
        <f aca="false">IF(OR(G1505="",G1505=0,H1505=""),"",H1505/G1505)</f>
        <v/>
      </c>
      <c r="S1505" s="35" t="str">
        <f aca="false">IF(C1505="","",IFERROR(INDEX('Validasi Vendor'!$J$5:$J$505,MATCH(C1505,'Validasi Vendor'!$C$5:$C$505,0)),"Belum terdaftar"))</f>
        <v/>
      </c>
      <c r="T1505" s="35" t="str">
        <f aca="false">IF(E1505="","",IF(L1505&lt;&gt;"",IF(EOMONTH(L1505,0)&gt;P1505,"Dikreditkan lewat batas: periksa","Sudah dikreditkan"),IF(S1505&lt;&gt;"Boleh diproses","Titik 1: periksa status vendor",IF(OR(I1505&lt;&gt;"Cocok",J1505&lt;&gt;"Valid"),"Titik 3: faktur bermasalah",IF(K1505="Ya","Titik 2: periksa pembebanan biaya",IF(Q1505&lt;0,"Titik 2: lewat batas kredit",IF(Q1505&lt;=Parameter!$B$6,"Titik 2: segera kreditkan","Siap dikreditkan")))))))</f>
        <v/>
      </c>
    </row>
    <row r="1506" customFormat="false" ht="15" hidden="false" customHeight="false" outlineLevel="0" collapsed="false">
      <c r="A1506" s="27"/>
      <c r="B1506" s="27"/>
      <c r="C1506" s="28"/>
      <c r="D1506" s="28"/>
      <c r="E1506" s="29"/>
      <c r="F1506" s="27"/>
      <c r="G1506" s="30"/>
      <c r="H1506" s="30"/>
      <c r="I1506" s="27"/>
      <c r="J1506" s="27"/>
      <c r="K1506" s="27"/>
      <c r="L1506" s="29"/>
      <c r="M1506" s="27"/>
      <c r="N1506" s="31" t="str">
        <f aca="false">IF(E1506="","",EOMONTH(E1506,0))</f>
        <v/>
      </c>
      <c r="O1506" s="32" t="str">
        <f aca="false">IF(E1506="","",EOMONTH(E1506,0)+Parameter!$B$5)</f>
        <v/>
      </c>
      <c r="P1506" s="32" t="str">
        <f aca="false">IF(E1506="","",EOMONTH(E1506,Parameter!$B$4))</f>
        <v/>
      </c>
      <c r="Q1506" s="33" t="str">
        <f aca="false">IF(OR(E1506="",L1506&lt;&gt;""),"",P1506-Parameter!$B$9)</f>
        <v/>
      </c>
      <c r="R1506" s="34" t="str">
        <f aca="false">IF(OR(G1506="",G1506=0,H1506=""),"",H1506/G1506)</f>
        <v/>
      </c>
      <c r="S1506" s="35" t="str">
        <f aca="false">IF(C1506="","",IFERROR(INDEX('Validasi Vendor'!$J$5:$J$505,MATCH(C1506,'Validasi Vendor'!$C$5:$C$505,0)),"Belum terdaftar"))</f>
        <v/>
      </c>
      <c r="T1506" s="35" t="str">
        <f aca="false">IF(E1506="","",IF(L1506&lt;&gt;"",IF(EOMONTH(L1506,0)&gt;P1506,"Dikreditkan lewat batas: periksa","Sudah dikreditkan"),IF(S1506&lt;&gt;"Boleh diproses","Titik 1: periksa status vendor",IF(OR(I1506&lt;&gt;"Cocok",J1506&lt;&gt;"Valid"),"Titik 3: faktur bermasalah",IF(K1506="Ya","Titik 2: periksa pembebanan biaya",IF(Q1506&lt;0,"Titik 2: lewat batas kredit",IF(Q1506&lt;=Parameter!$B$6,"Titik 2: segera kreditkan","Siap dikreditkan")))))))</f>
        <v/>
      </c>
    </row>
    <row r="1507" customFormat="false" ht="15" hidden="false" customHeight="false" outlineLevel="0" collapsed="false">
      <c r="A1507" s="27"/>
      <c r="B1507" s="27"/>
      <c r="C1507" s="28"/>
      <c r="D1507" s="28"/>
      <c r="E1507" s="29"/>
      <c r="F1507" s="27"/>
      <c r="G1507" s="30"/>
      <c r="H1507" s="30"/>
      <c r="I1507" s="27"/>
      <c r="J1507" s="27"/>
      <c r="K1507" s="27"/>
      <c r="L1507" s="29"/>
      <c r="M1507" s="27"/>
      <c r="N1507" s="31" t="str">
        <f aca="false">IF(E1507="","",EOMONTH(E1507,0))</f>
        <v/>
      </c>
      <c r="O1507" s="32" t="str">
        <f aca="false">IF(E1507="","",EOMONTH(E1507,0)+Parameter!$B$5)</f>
        <v/>
      </c>
      <c r="P1507" s="32" t="str">
        <f aca="false">IF(E1507="","",EOMONTH(E1507,Parameter!$B$4))</f>
        <v/>
      </c>
      <c r="Q1507" s="33" t="str">
        <f aca="false">IF(OR(E1507="",L1507&lt;&gt;""),"",P1507-Parameter!$B$9)</f>
        <v/>
      </c>
      <c r="R1507" s="34" t="str">
        <f aca="false">IF(OR(G1507="",G1507=0,H1507=""),"",H1507/G1507)</f>
        <v/>
      </c>
      <c r="S1507" s="35" t="str">
        <f aca="false">IF(C1507="","",IFERROR(INDEX('Validasi Vendor'!$J$5:$J$505,MATCH(C1507,'Validasi Vendor'!$C$5:$C$505,0)),"Belum terdaftar"))</f>
        <v/>
      </c>
      <c r="T1507" s="35" t="str">
        <f aca="false">IF(E1507="","",IF(L1507&lt;&gt;"",IF(EOMONTH(L1507,0)&gt;P1507,"Dikreditkan lewat batas: periksa","Sudah dikreditkan"),IF(S1507&lt;&gt;"Boleh diproses","Titik 1: periksa status vendor",IF(OR(I1507&lt;&gt;"Cocok",J1507&lt;&gt;"Valid"),"Titik 3: faktur bermasalah",IF(K1507="Ya","Titik 2: periksa pembebanan biaya",IF(Q1507&lt;0,"Titik 2: lewat batas kredit",IF(Q1507&lt;=Parameter!$B$6,"Titik 2: segera kreditkan","Siap dikreditkan")))))))</f>
        <v/>
      </c>
    </row>
    <row r="1508" customFormat="false" ht="15" hidden="false" customHeight="false" outlineLevel="0" collapsed="false">
      <c r="A1508" s="27"/>
      <c r="B1508" s="27"/>
      <c r="C1508" s="28"/>
      <c r="D1508" s="28"/>
      <c r="E1508" s="29"/>
      <c r="F1508" s="27"/>
      <c r="G1508" s="30"/>
      <c r="H1508" s="30"/>
      <c r="I1508" s="27"/>
      <c r="J1508" s="27"/>
      <c r="K1508" s="27"/>
      <c r="L1508" s="29"/>
      <c r="M1508" s="27"/>
      <c r="N1508" s="31" t="str">
        <f aca="false">IF(E1508="","",EOMONTH(E1508,0))</f>
        <v/>
      </c>
      <c r="O1508" s="32" t="str">
        <f aca="false">IF(E1508="","",EOMONTH(E1508,0)+Parameter!$B$5)</f>
        <v/>
      </c>
      <c r="P1508" s="32" t="str">
        <f aca="false">IF(E1508="","",EOMONTH(E1508,Parameter!$B$4))</f>
        <v/>
      </c>
      <c r="Q1508" s="33" t="str">
        <f aca="false">IF(OR(E1508="",L1508&lt;&gt;""),"",P1508-Parameter!$B$9)</f>
        <v/>
      </c>
      <c r="R1508" s="34" t="str">
        <f aca="false">IF(OR(G1508="",G1508=0,H1508=""),"",H1508/G1508)</f>
        <v/>
      </c>
      <c r="S1508" s="35" t="str">
        <f aca="false">IF(C1508="","",IFERROR(INDEX('Validasi Vendor'!$J$5:$J$505,MATCH(C1508,'Validasi Vendor'!$C$5:$C$505,0)),"Belum terdaftar"))</f>
        <v/>
      </c>
      <c r="T1508" s="35" t="str">
        <f aca="false">IF(E1508="","",IF(L1508&lt;&gt;"",IF(EOMONTH(L1508,0)&gt;P1508,"Dikreditkan lewat batas: periksa","Sudah dikreditkan"),IF(S1508&lt;&gt;"Boleh diproses","Titik 1: periksa status vendor",IF(OR(I1508&lt;&gt;"Cocok",J1508&lt;&gt;"Valid"),"Titik 3: faktur bermasalah",IF(K1508="Ya","Titik 2: periksa pembebanan biaya",IF(Q1508&lt;0,"Titik 2: lewat batas kredit",IF(Q1508&lt;=Parameter!$B$6,"Titik 2: segera kreditkan","Siap dikreditkan")))))))</f>
        <v/>
      </c>
    </row>
    <row r="1509" customFormat="false" ht="15" hidden="false" customHeight="false" outlineLevel="0" collapsed="false">
      <c r="A1509" s="27"/>
      <c r="B1509" s="27"/>
      <c r="C1509" s="28"/>
      <c r="D1509" s="28"/>
      <c r="E1509" s="29"/>
      <c r="F1509" s="27"/>
      <c r="G1509" s="30"/>
      <c r="H1509" s="30"/>
      <c r="I1509" s="27"/>
      <c r="J1509" s="27"/>
      <c r="K1509" s="27"/>
      <c r="L1509" s="29"/>
      <c r="M1509" s="27"/>
      <c r="N1509" s="31" t="str">
        <f aca="false">IF(E1509="","",EOMONTH(E1509,0))</f>
        <v/>
      </c>
      <c r="O1509" s="32" t="str">
        <f aca="false">IF(E1509="","",EOMONTH(E1509,0)+Parameter!$B$5)</f>
        <v/>
      </c>
      <c r="P1509" s="32" t="str">
        <f aca="false">IF(E1509="","",EOMONTH(E1509,Parameter!$B$4))</f>
        <v/>
      </c>
      <c r="Q1509" s="33" t="str">
        <f aca="false">IF(OR(E1509="",L1509&lt;&gt;""),"",P1509-Parameter!$B$9)</f>
        <v/>
      </c>
      <c r="R1509" s="34" t="str">
        <f aca="false">IF(OR(G1509="",G1509=0,H1509=""),"",H1509/G1509)</f>
        <v/>
      </c>
      <c r="S1509" s="35" t="str">
        <f aca="false">IF(C1509="","",IFERROR(INDEX('Validasi Vendor'!$J$5:$J$505,MATCH(C1509,'Validasi Vendor'!$C$5:$C$505,0)),"Belum terdaftar"))</f>
        <v/>
      </c>
      <c r="T1509" s="35" t="str">
        <f aca="false">IF(E1509="","",IF(L1509&lt;&gt;"",IF(EOMONTH(L1509,0)&gt;P1509,"Dikreditkan lewat batas: periksa","Sudah dikreditkan"),IF(S1509&lt;&gt;"Boleh diproses","Titik 1: periksa status vendor",IF(OR(I1509&lt;&gt;"Cocok",J1509&lt;&gt;"Valid"),"Titik 3: faktur bermasalah",IF(K1509="Ya","Titik 2: periksa pembebanan biaya",IF(Q1509&lt;0,"Titik 2: lewat batas kredit",IF(Q1509&lt;=Parameter!$B$6,"Titik 2: segera kreditkan","Siap dikreditkan")))))))</f>
        <v/>
      </c>
    </row>
    <row r="1510" customFormat="false" ht="15" hidden="false" customHeight="false" outlineLevel="0" collapsed="false">
      <c r="A1510" s="27"/>
      <c r="B1510" s="27"/>
      <c r="C1510" s="28"/>
      <c r="D1510" s="28"/>
      <c r="E1510" s="29"/>
      <c r="F1510" s="27"/>
      <c r="G1510" s="30"/>
      <c r="H1510" s="30"/>
      <c r="I1510" s="27"/>
      <c r="J1510" s="27"/>
      <c r="K1510" s="27"/>
      <c r="L1510" s="29"/>
      <c r="M1510" s="27"/>
      <c r="N1510" s="31" t="str">
        <f aca="false">IF(E1510="","",EOMONTH(E1510,0))</f>
        <v/>
      </c>
      <c r="O1510" s="32" t="str">
        <f aca="false">IF(E1510="","",EOMONTH(E1510,0)+Parameter!$B$5)</f>
        <v/>
      </c>
      <c r="P1510" s="32" t="str">
        <f aca="false">IF(E1510="","",EOMONTH(E1510,Parameter!$B$4))</f>
        <v/>
      </c>
      <c r="Q1510" s="33" t="str">
        <f aca="false">IF(OR(E1510="",L1510&lt;&gt;""),"",P1510-Parameter!$B$9)</f>
        <v/>
      </c>
      <c r="R1510" s="34" t="str">
        <f aca="false">IF(OR(G1510="",G1510=0,H1510=""),"",H1510/G1510)</f>
        <v/>
      </c>
      <c r="S1510" s="35" t="str">
        <f aca="false">IF(C1510="","",IFERROR(INDEX('Validasi Vendor'!$J$5:$J$505,MATCH(C1510,'Validasi Vendor'!$C$5:$C$505,0)),"Belum terdaftar"))</f>
        <v/>
      </c>
      <c r="T1510" s="35" t="str">
        <f aca="false">IF(E1510="","",IF(L1510&lt;&gt;"",IF(EOMONTH(L1510,0)&gt;P1510,"Dikreditkan lewat batas: periksa","Sudah dikreditkan"),IF(S1510&lt;&gt;"Boleh diproses","Titik 1: periksa status vendor",IF(OR(I1510&lt;&gt;"Cocok",J1510&lt;&gt;"Valid"),"Titik 3: faktur bermasalah",IF(K1510="Ya","Titik 2: periksa pembebanan biaya",IF(Q1510&lt;0,"Titik 2: lewat batas kredit",IF(Q1510&lt;=Parameter!$B$6,"Titik 2: segera kreditkan","Siap dikreditkan")))))))</f>
        <v/>
      </c>
    </row>
    <row r="1511" customFormat="false" ht="15" hidden="false" customHeight="false" outlineLevel="0" collapsed="false">
      <c r="A1511" s="27"/>
      <c r="B1511" s="27"/>
      <c r="C1511" s="28"/>
      <c r="D1511" s="28"/>
      <c r="E1511" s="29"/>
      <c r="F1511" s="27"/>
      <c r="G1511" s="30"/>
      <c r="H1511" s="30"/>
      <c r="I1511" s="27"/>
      <c r="J1511" s="27"/>
      <c r="K1511" s="27"/>
      <c r="L1511" s="29"/>
      <c r="M1511" s="27"/>
      <c r="N1511" s="31" t="str">
        <f aca="false">IF(E1511="","",EOMONTH(E1511,0))</f>
        <v/>
      </c>
      <c r="O1511" s="32" t="str">
        <f aca="false">IF(E1511="","",EOMONTH(E1511,0)+Parameter!$B$5)</f>
        <v/>
      </c>
      <c r="P1511" s="32" t="str">
        <f aca="false">IF(E1511="","",EOMONTH(E1511,Parameter!$B$4))</f>
        <v/>
      </c>
      <c r="Q1511" s="33" t="str">
        <f aca="false">IF(OR(E1511="",L1511&lt;&gt;""),"",P1511-Parameter!$B$9)</f>
        <v/>
      </c>
      <c r="R1511" s="34" t="str">
        <f aca="false">IF(OR(G1511="",G1511=0,H1511=""),"",H1511/G1511)</f>
        <v/>
      </c>
      <c r="S1511" s="35" t="str">
        <f aca="false">IF(C1511="","",IFERROR(INDEX('Validasi Vendor'!$J$5:$J$505,MATCH(C1511,'Validasi Vendor'!$C$5:$C$505,0)),"Belum terdaftar"))</f>
        <v/>
      </c>
      <c r="T1511" s="35" t="str">
        <f aca="false">IF(E1511="","",IF(L1511&lt;&gt;"",IF(EOMONTH(L1511,0)&gt;P1511,"Dikreditkan lewat batas: periksa","Sudah dikreditkan"),IF(S1511&lt;&gt;"Boleh diproses","Titik 1: periksa status vendor",IF(OR(I1511&lt;&gt;"Cocok",J1511&lt;&gt;"Valid"),"Titik 3: faktur bermasalah",IF(K1511="Ya","Titik 2: periksa pembebanan biaya",IF(Q1511&lt;0,"Titik 2: lewat batas kredit",IF(Q1511&lt;=Parameter!$B$6,"Titik 2: segera kreditkan","Siap dikreditkan")))))))</f>
        <v/>
      </c>
    </row>
    <row r="1512" customFormat="false" ht="15" hidden="false" customHeight="false" outlineLevel="0" collapsed="false">
      <c r="A1512" s="27"/>
      <c r="B1512" s="27"/>
      <c r="C1512" s="28"/>
      <c r="D1512" s="28"/>
      <c r="E1512" s="29"/>
      <c r="F1512" s="27"/>
      <c r="G1512" s="30"/>
      <c r="H1512" s="30"/>
      <c r="I1512" s="27"/>
      <c r="J1512" s="27"/>
      <c r="K1512" s="27"/>
      <c r="L1512" s="29"/>
      <c r="M1512" s="27"/>
      <c r="N1512" s="31" t="str">
        <f aca="false">IF(E1512="","",EOMONTH(E1512,0))</f>
        <v/>
      </c>
      <c r="O1512" s="32" t="str">
        <f aca="false">IF(E1512="","",EOMONTH(E1512,0)+Parameter!$B$5)</f>
        <v/>
      </c>
      <c r="P1512" s="32" t="str">
        <f aca="false">IF(E1512="","",EOMONTH(E1512,Parameter!$B$4))</f>
        <v/>
      </c>
      <c r="Q1512" s="33" t="str">
        <f aca="false">IF(OR(E1512="",L1512&lt;&gt;""),"",P1512-Parameter!$B$9)</f>
        <v/>
      </c>
      <c r="R1512" s="34" t="str">
        <f aca="false">IF(OR(G1512="",G1512=0,H1512=""),"",H1512/G1512)</f>
        <v/>
      </c>
      <c r="S1512" s="35" t="str">
        <f aca="false">IF(C1512="","",IFERROR(INDEX('Validasi Vendor'!$J$5:$J$505,MATCH(C1512,'Validasi Vendor'!$C$5:$C$505,0)),"Belum terdaftar"))</f>
        <v/>
      </c>
      <c r="T1512" s="35" t="str">
        <f aca="false">IF(E1512="","",IF(L1512&lt;&gt;"",IF(EOMONTH(L1512,0)&gt;P1512,"Dikreditkan lewat batas: periksa","Sudah dikreditkan"),IF(S1512&lt;&gt;"Boleh diproses","Titik 1: periksa status vendor",IF(OR(I1512&lt;&gt;"Cocok",J1512&lt;&gt;"Valid"),"Titik 3: faktur bermasalah",IF(K1512="Ya","Titik 2: periksa pembebanan biaya",IF(Q1512&lt;0,"Titik 2: lewat batas kredit",IF(Q1512&lt;=Parameter!$B$6,"Titik 2: segera kreditkan","Siap dikreditkan")))))))</f>
        <v/>
      </c>
    </row>
    <row r="1513" customFormat="false" ht="15" hidden="false" customHeight="false" outlineLevel="0" collapsed="false">
      <c r="A1513" s="27"/>
      <c r="B1513" s="27"/>
      <c r="C1513" s="28"/>
      <c r="D1513" s="28"/>
      <c r="E1513" s="29"/>
      <c r="F1513" s="27"/>
      <c r="G1513" s="30"/>
      <c r="H1513" s="30"/>
      <c r="I1513" s="27"/>
      <c r="J1513" s="27"/>
      <c r="K1513" s="27"/>
      <c r="L1513" s="29"/>
      <c r="M1513" s="27"/>
      <c r="N1513" s="31" t="str">
        <f aca="false">IF(E1513="","",EOMONTH(E1513,0))</f>
        <v/>
      </c>
      <c r="O1513" s="32" t="str">
        <f aca="false">IF(E1513="","",EOMONTH(E1513,0)+Parameter!$B$5)</f>
        <v/>
      </c>
      <c r="P1513" s="32" t="str">
        <f aca="false">IF(E1513="","",EOMONTH(E1513,Parameter!$B$4))</f>
        <v/>
      </c>
      <c r="Q1513" s="33" t="str">
        <f aca="false">IF(OR(E1513="",L1513&lt;&gt;""),"",P1513-Parameter!$B$9)</f>
        <v/>
      </c>
      <c r="R1513" s="34" t="str">
        <f aca="false">IF(OR(G1513="",G1513=0,H1513=""),"",H1513/G1513)</f>
        <v/>
      </c>
      <c r="S1513" s="35" t="str">
        <f aca="false">IF(C1513="","",IFERROR(INDEX('Validasi Vendor'!$J$5:$J$505,MATCH(C1513,'Validasi Vendor'!$C$5:$C$505,0)),"Belum terdaftar"))</f>
        <v/>
      </c>
      <c r="T1513" s="35" t="str">
        <f aca="false">IF(E1513="","",IF(L1513&lt;&gt;"",IF(EOMONTH(L1513,0)&gt;P1513,"Dikreditkan lewat batas: periksa","Sudah dikreditkan"),IF(S1513&lt;&gt;"Boleh diproses","Titik 1: periksa status vendor",IF(OR(I1513&lt;&gt;"Cocok",J1513&lt;&gt;"Valid"),"Titik 3: faktur bermasalah",IF(K1513="Ya","Titik 2: periksa pembebanan biaya",IF(Q1513&lt;0,"Titik 2: lewat batas kredit",IF(Q1513&lt;=Parameter!$B$6,"Titik 2: segera kreditkan","Siap dikreditkan")))))))</f>
        <v/>
      </c>
    </row>
    <row r="1514" customFormat="false" ht="15" hidden="false" customHeight="false" outlineLevel="0" collapsed="false">
      <c r="A1514" s="27"/>
      <c r="B1514" s="27"/>
      <c r="C1514" s="28"/>
      <c r="D1514" s="28"/>
      <c r="E1514" s="29"/>
      <c r="F1514" s="27"/>
      <c r="G1514" s="30"/>
      <c r="H1514" s="30"/>
      <c r="I1514" s="27"/>
      <c r="J1514" s="27"/>
      <c r="K1514" s="27"/>
      <c r="L1514" s="29"/>
      <c r="M1514" s="27"/>
      <c r="N1514" s="31" t="str">
        <f aca="false">IF(E1514="","",EOMONTH(E1514,0))</f>
        <v/>
      </c>
      <c r="O1514" s="32" t="str">
        <f aca="false">IF(E1514="","",EOMONTH(E1514,0)+Parameter!$B$5)</f>
        <v/>
      </c>
      <c r="P1514" s="32" t="str">
        <f aca="false">IF(E1514="","",EOMONTH(E1514,Parameter!$B$4))</f>
        <v/>
      </c>
      <c r="Q1514" s="33" t="str">
        <f aca="false">IF(OR(E1514="",L1514&lt;&gt;""),"",P1514-Parameter!$B$9)</f>
        <v/>
      </c>
      <c r="R1514" s="34" t="str">
        <f aca="false">IF(OR(G1514="",G1514=0,H1514=""),"",H1514/G1514)</f>
        <v/>
      </c>
      <c r="S1514" s="35" t="str">
        <f aca="false">IF(C1514="","",IFERROR(INDEX('Validasi Vendor'!$J$5:$J$505,MATCH(C1514,'Validasi Vendor'!$C$5:$C$505,0)),"Belum terdaftar"))</f>
        <v/>
      </c>
      <c r="T1514" s="35" t="str">
        <f aca="false">IF(E1514="","",IF(L1514&lt;&gt;"",IF(EOMONTH(L1514,0)&gt;P1514,"Dikreditkan lewat batas: periksa","Sudah dikreditkan"),IF(S1514&lt;&gt;"Boleh diproses","Titik 1: periksa status vendor",IF(OR(I1514&lt;&gt;"Cocok",J1514&lt;&gt;"Valid"),"Titik 3: faktur bermasalah",IF(K1514="Ya","Titik 2: periksa pembebanan biaya",IF(Q1514&lt;0,"Titik 2: lewat batas kredit",IF(Q1514&lt;=Parameter!$B$6,"Titik 2: segera kreditkan","Siap dikreditkan")))))))</f>
        <v/>
      </c>
    </row>
    <row r="1515" customFormat="false" ht="15" hidden="false" customHeight="false" outlineLevel="0" collapsed="false">
      <c r="A1515" s="27"/>
      <c r="B1515" s="27"/>
      <c r="C1515" s="28"/>
      <c r="D1515" s="28"/>
      <c r="E1515" s="29"/>
      <c r="F1515" s="27"/>
      <c r="G1515" s="30"/>
      <c r="H1515" s="30"/>
      <c r="I1515" s="27"/>
      <c r="J1515" s="27"/>
      <c r="K1515" s="27"/>
      <c r="L1515" s="29"/>
      <c r="M1515" s="27"/>
      <c r="N1515" s="31" t="str">
        <f aca="false">IF(E1515="","",EOMONTH(E1515,0))</f>
        <v/>
      </c>
      <c r="O1515" s="32" t="str">
        <f aca="false">IF(E1515="","",EOMONTH(E1515,0)+Parameter!$B$5)</f>
        <v/>
      </c>
      <c r="P1515" s="32" t="str">
        <f aca="false">IF(E1515="","",EOMONTH(E1515,Parameter!$B$4))</f>
        <v/>
      </c>
      <c r="Q1515" s="33" t="str">
        <f aca="false">IF(OR(E1515="",L1515&lt;&gt;""),"",P1515-Parameter!$B$9)</f>
        <v/>
      </c>
      <c r="R1515" s="34" t="str">
        <f aca="false">IF(OR(G1515="",G1515=0,H1515=""),"",H1515/G1515)</f>
        <v/>
      </c>
      <c r="S1515" s="35" t="str">
        <f aca="false">IF(C1515="","",IFERROR(INDEX('Validasi Vendor'!$J$5:$J$505,MATCH(C1515,'Validasi Vendor'!$C$5:$C$505,0)),"Belum terdaftar"))</f>
        <v/>
      </c>
      <c r="T1515" s="35" t="str">
        <f aca="false">IF(E1515="","",IF(L1515&lt;&gt;"",IF(EOMONTH(L1515,0)&gt;P1515,"Dikreditkan lewat batas: periksa","Sudah dikreditkan"),IF(S1515&lt;&gt;"Boleh diproses","Titik 1: periksa status vendor",IF(OR(I1515&lt;&gt;"Cocok",J1515&lt;&gt;"Valid"),"Titik 3: faktur bermasalah",IF(K1515="Ya","Titik 2: periksa pembebanan biaya",IF(Q1515&lt;0,"Titik 2: lewat batas kredit",IF(Q1515&lt;=Parameter!$B$6,"Titik 2: segera kreditkan","Siap dikreditkan")))))))</f>
        <v/>
      </c>
    </row>
    <row r="1516" customFormat="false" ht="15" hidden="false" customHeight="false" outlineLevel="0" collapsed="false">
      <c r="A1516" s="27"/>
      <c r="B1516" s="27"/>
      <c r="C1516" s="28"/>
      <c r="D1516" s="28"/>
      <c r="E1516" s="29"/>
      <c r="F1516" s="27"/>
      <c r="G1516" s="30"/>
      <c r="H1516" s="30"/>
      <c r="I1516" s="27"/>
      <c r="J1516" s="27"/>
      <c r="K1516" s="27"/>
      <c r="L1516" s="29"/>
      <c r="M1516" s="27"/>
      <c r="N1516" s="31" t="str">
        <f aca="false">IF(E1516="","",EOMONTH(E1516,0))</f>
        <v/>
      </c>
      <c r="O1516" s="32" t="str">
        <f aca="false">IF(E1516="","",EOMONTH(E1516,0)+Parameter!$B$5)</f>
        <v/>
      </c>
      <c r="P1516" s="32" t="str">
        <f aca="false">IF(E1516="","",EOMONTH(E1516,Parameter!$B$4))</f>
        <v/>
      </c>
      <c r="Q1516" s="33" t="str">
        <f aca="false">IF(OR(E1516="",L1516&lt;&gt;""),"",P1516-Parameter!$B$9)</f>
        <v/>
      </c>
      <c r="R1516" s="34" t="str">
        <f aca="false">IF(OR(G1516="",G1516=0,H1516=""),"",H1516/G1516)</f>
        <v/>
      </c>
      <c r="S1516" s="35" t="str">
        <f aca="false">IF(C1516="","",IFERROR(INDEX('Validasi Vendor'!$J$5:$J$505,MATCH(C1516,'Validasi Vendor'!$C$5:$C$505,0)),"Belum terdaftar"))</f>
        <v/>
      </c>
      <c r="T1516" s="35" t="str">
        <f aca="false">IF(E1516="","",IF(L1516&lt;&gt;"",IF(EOMONTH(L1516,0)&gt;P1516,"Dikreditkan lewat batas: periksa","Sudah dikreditkan"),IF(S1516&lt;&gt;"Boleh diproses","Titik 1: periksa status vendor",IF(OR(I1516&lt;&gt;"Cocok",J1516&lt;&gt;"Valid"),"Titik 3: faktur bermasalah",IF(K1516="Ya","Titik 2: periksa pembebanan biaya",IF(Q1516&lt;0,"Titik 2: lewat batas kredit",IF(Q1516&lt;=Parameter!$B$6,"Titik 2: segera kreditkan","Siap dikreditkan")))))))</f>
        <v/>
      </c>
    </row>
    <row r="1517" customFormat="false" ht="15" hidden="false" customHeight="false" outlineLevel="0" collapsed="false">
      <c r="A1517" s="27"/>
      <c r="B1517" s="27"/>
      <c r="C1517" s="28"/>
      <c r="D1517" s="28"/>
      <c r="E1517" s="29"/>
      <c r="F1517" s="27"/>
      <c r="G1517" s="30"/>
      <c r="H1517" s="30"/>
      <c r="I1517" s="27"/>
      <c r="J1517" s="27"/>
      <c r="K1517" s="27"/>
      <c r="L1517" s="29"/>
      <c r="M1517" s="27"/>
      <c r="N1517" s="31" t="str">
        <f aca="false">IF(E1517="","",EOMONTH(E1517,0))</f>
        <v/>
      </c>
      <c r="O1517" s="32" t="str">
        <f aca="false">IF(E1517="","",EOMONTH(E1517,0)+Parameter!$B$5)</f>
        <v/>
      </c>
      <c r="P1517" s="32" t="str">
        <f aca="false">IF(E1517="","",EOMONTH(E1517,Parameter!$B$4))</f>
        <v/>
      </c>
      <c r="Q1517" s="33" t="str">
        <f aca="false">IF(OR(E1517="",L1517&lt;&gt;""),"",P1517-Parameter!$B$9)</f>
        <v/>
      </c>
      <c r="R1517" s="34" t="str">
        <f aca="false">IF(OR(G1517="",G1517=0,H1517=""),"",H1517/G1517)</f>
        <v/>
      </c>
      <c r="S1517" s="35" t="str">
        <f aca="false">IF(C1517="","",IFERROR(INDEX('Validasi Vendor'!$J$5:$J$505,MATCH(C1517,'Validasi Vendor'!$C$5:$C$505,0)),"Belum terdaftar"))</f>
        <v/>
      </c>
      <c r="T1517" s="35" t="str">
        <f aca="false">IF(E1517="","",IF(L1517&lt;&gt;"",IF(EOMONTH(L1517,0)&gt;P1517,"Dikreditkan lewat batas: periksa","Sudah dikreditkan"),IF(S1517&lt;&gt;"Boleh diproses","Titik 1: periksa status vendor",IF(OR(I1517&lt;&gt;"Cocok",J1517&lt;&gt;"Valid"),"Titik 3: faktur bermasalah",IF(K1517="Ya","Titik 2: periksa pembebanan biaya",IF(Q1517&lt;0,"Titik 2: lewat batas kredit",IF(Q1517&lt;=Parameter!$B$6,"Titik 2: segera kreditkan","Siap dikreditkan")))))))</f>
        <v/>
      </c>
    </row>
    <row r="1518" customFormat="false" ht="15" hidden="false" customHeight="false" outlineLevel="0" collapsed="false">
      <c r="A1518" s="27"/>
      <c r="B1518" s="27"/>
      <c r="C1518" s="28"/>
      <c r="D1518" s="28"/>
      <c r="E1518" s="29"/>
      <c r="F1518" s="27"/>
      <c r="G1518" s="30"/>
      <c r="H1518" s="30"/>
      <c r="I1518" s="27"/>
      <c r="J1518" s="27"/>
      <c r="K1518" s="27"/>
      <c r="L1518" s="29"/>
      <c r="M1518" s="27"/>
      <c r="N1518" s="31" t="str">
        <f aca="false">IF(E1518="","",EOMONTH(E1518,0))</f>
        <v/>
      </c>
      <c r="O1518" s="32" t="str">
        <f aca="false">IF(E1518="","",EOMONTH(E1518,0)+Parameter!$B$5)</f>
        <v/>
      </c>
      <c r="P1518" s="32" t="str">
        <f aca="false">IF(E1518="","",EOMONTH(E1518,Parameter!$B$4))</f>
        <v/>
      </c>
      <c r="Q1518" s="33" t="str">
        <f aca="false">IF(OR(E1518="",L1518&lt;&gt;""),"",P1518-Parameter!$B$9)</f>
        <v/>
      </c>
      <c r="R1518" s="34" t="str">
        <f aca="false">IF(OR(G1518="",G1518=0,H1518=""),"",H1518/G1518)</f>
        <v/>
      </c>
      <c r="S1518" s="35" t="str">
        <f aca="false">IF(C1518="","",IFERROR(INDEX('Validasi Vendor'!$J$5:$J$505,MATCH(C1518,'Validasi Vendor'!$C$5:$C$505,0)),"Belum terdaftar"))</f>
        <v/>
      </c>
      <c r="T1518" s="35" t="str">
        <f aca="false">IF(E1518="","",IF(L1518&lt;&gt;"",IF(EOMONTH(L1518,0)&gt;P1518,"Dikreditkan lewat batas: periksa","Sudah dikreditkan"),IF(S1518&lt;&gt;"Boleh diproses","Titik 1: periksa status vendor",IF(OR(I1518&lt;&gt;"Cocok",J1518&lt;&gt;"Valid"),"Titik 3: faktur bermasalah",IF(K1518="Ya","Titik 2: periksa pembebanan biaya",IF(Q1518&lt;0,"Titik 2: lewat batas kredit",IF(Q1518&lt;=Parameter!$B$6,"Titik 2: segera kreditkan","Siap dikreditkan")))))))</f>
        <v/>
      </c>
    </row>
    <row r="1519" customFormat="false" ht="15" hidden="false" customHeight="false" outlineLevel="0" collapsed="false">
      <c r="A1519" s="27"/>
      <c r="B1519" s="27"/>
      <c r="C1519" s="28"/>
      <c r="D1519" s="28"/>
      <c r="E1519" s="29"/>
      <c r="F1519" s="27"/>
      <c r="G1519" s="30"/>
      <c r="H1519" s="30"/>
      <c r="I1519" s="27"/>
      <c r="J1519" s="27"/>
      <c r="K1519" s="27"/>
      <c r="L1519" s="29"/>
      <c r="M1519" s="27"/>
      <c r="N1519" s="31" t="str">
        <f aca="false">IF(E1519="","",EOMONTH(E1519,0))</f>
        <v/>
      </c>
      <c r="O1519" s="32" t="str">
        <f aca="false">IF(E1519="","",EOMONTH(E1519,0)+Parameter!$B$5)</f>
        <v/>
      </c>
      <c r="P1519" s="32" t="str">
        <f aca="false">IF(E1519="","",EOMONTH(E1519,Parameter!$B$4))</f>
        <v/>
      </c>
      <c r="Q1519" s="33" t="str">
        <f aca="false">IF(OR(E1519="",L1519&lt;&gt;""),"",P1519-Parameter!$B$9)</f>
        <v/>
      </c>
      <c r="R1519" s="34" t="str">
        <f aca="false">IF(OR(G1519="",G1519=0,H1519=""),"",H1519/G1519)</f>
        <v/>
      </c>
      <c r="S1519" s="35" t="str">
        <f aca="false">IF(C1519="","",IFERROR(INDEX('Validasi Vendor'!$J$5:$J$505,MATCH(C1519,'Validasi Vendor'!$C$5:$C$505,0)),"Belum terdaftar"))</f>
        <v/>
      </c>
      <c r="T1519" s="35" t="str">
        <f aca="false">IF(E1519="","",IF(L1519&lt;&gt;"",IF(EOMONTH(L1519,0)&gt;P1519,"Dikreditkan lewat batas: periksa","Sudah dikreditkan"),IF(S1519&lt;&gt;"Boleh diproses","Titik 1: periksa status vendor",IF(OR(I1519&lt;&gt;"Cocok",J1519&lt;&gt;"Valid"),"Titik 3: faktur bermasalah",IF(K1519="Ya","Titik 2: periksa pembebanan biaya",IF(Q1519&lt;0,"Titik 2: lewat batas kredit",IF(Q1519&lt;=Parameter!$B$6,"Titik 2: segera kreditkan","Siap dikreditkan")))))))</f>
        <v/>
      </c>
    </row>
    <row r="1520" customFormat="false" ht="15" hidden="false" customHeight="false" outlineLevel="0" collapsed="false">
      <c r="A1520" s="27"/>
      <c r="B1520" s="27"/>
      <c r="C1520" s="28"/>
      <c r="D1520" s="28"/>
      <c r="E1520" s="29"/>
      <c r="F1520" s="27"/>
      <c r="G1520" s="30"/>
      <c r="H1520" s="30"/>
      <c r="I1520" s="27"/>
      <c r="J1520" s="27"/>
      <c r="K1520" s="27"/>
      <c r="L1520" s="29"/>
      <c r="M1520" s="27"/>
      <c r="N1520" s="31" t="str">
        <f aca="false">IF(E1520="","",EOMONTH(E1520,0))</f>
        <v/>
      </c>
      <c r="O1520" s="32" t="str">
        <f aca="false">IF(E1520="","",EOMONTH(E1520,0)+Parameter!$B$5)</f>
        <v/>
      </c>
      <c r="P1520" s="32" t="str">
        <f aca="false">IF(E1520="","",EOMONTH(E1520,Parameter!$B$4))</f>
        <v/>
      </c>
      <c r="Q1520" s="33" t="str">
        <f aca="false">IF(OR(E1520="",L1520&lt;&gt;""),"",P1520-Parameter!$B$9)</f>
        <v/>
      </c>
      <c r="R1520" s="34" t="str">
        <f aca="false">IF(OR(G1520="",G1520=0,H1520=""),"",H1520/G1520)</f>
        <v/>
      </c>
      <c r="S1520" s="35" t="str">
        <f aca="false">IF(C1520="","",IFERROR(INDEX('Validasi Vendor'!$J$5:$J$505,MATCH(C1520,'Validasi Vendor'!$C$5:$C$505,0)),"Belum terdaftar"))</f>
        <v/>
      </c>
      <c r="T1520" s="35" t="str">
        <f aca="false">IF(E1520="","",IF(L1520&lt;&gt;"",IF(EOMONTH(L1520,0)&gt;P1520,"Dikreditkan lewat batas: periksa","Sudah dikreditkan"),IF(S1520&lt;&gt;"Boleh diproses","Titik 1: periksa status vendor",IF(OR(I1520&lt;&gt;"Cocok",J1520&lt;&gt;"Valid"),"Titik 3: faktur bermasalah",IF(K1520="Ya","Titik 2: periksa pembebanan biaya",IF(Q1520&lt;0,"Titik 2: lewat batas kredit",IF(Q1520&lt;=Parameter!$B$6,"Titik 2: segera kreditkan","Siap dikreditkan")))))))</f>
        <v/>
      </c>
    </row>
    <row r="1521" customFormat="false" ht="15" hidden="false" customHeight="false" outlineLevel="0" collapsed="false">
      <c r="A1521" s="27"/>
      <c r="B1521" s="27"/>
      <c r="C1521" s="28"/>
      <c r="D1521" s="28"/>
      <c r="E1521" s="29"/>
      <c r="F1521" s="27"/>
      <c r="G1521" s="30"/>
      <c r="H1521" s="30"/>
      <c r="I1521" s="27"/>
      <c r="J1521" s="27"/>
      <c r="K1521" s="27"/>
      <c r="L1521" s="29"/>
      <c r="M1521" s="27"/>
      <c r="N1521" s="31" t="str">
        <f aca="false">IF(E1521="","",EOMONTH(E1521,0))</f>
        <v/>
      </c>
      <c r="O1521" s="32" t="str">
        <f aca="false">IF(E1521="","",EOMONTH(E1521,0)+Parameter!$B$5)</f>
        <v/>
      </c>
      <c r="P1521" s="32" t="str">
        <f aca="false">IF(E1521="","",EOMONTH(E1521,Parameter!$B$4))</f>
        <v/>
      </c>
      <c r="Q1521" s="33" t="str">
        <f aca="false">IF(OR(E1521="",L1521&lt;&gt;""),"",P1521-Parameter!$B$9)</f>
        <v/>
      </c>
      <c r="R1521" s="34" t="str">
        <f aca="false">IF(OR(G1521="",G1521=0,H1521=""),"",H1521/G1521)</f>
        <v/>
      </c>
      <c r="S1521" s="35" t="str">
        <f aca="false">IF(C1521="","",IFERROR(INDEX('Validasi Vendor'!$J$5:$J$505,MATCH(C1521,'Validasi Vendor'!$C$5:$C$505,0)),"Belum terdaftar"))</f>
        <v/>
      </c>
      <c r="T1521" s="35" t="str">
        <f aca="false">IF(E1521="","",IF(L1521&lt;&gt;"",IF(EOMONTH(L1521,0)&gt;P1521,"Dikreditkan lewat batas: periksa","Sudah dikreditkan"),IF(S1521&lt;&gt;"Boleh diproses","Titik 1: periksa status vendor",IF(OR(I1521&lt;&gt;"Cocok",J1521&lt;&gt;"Valid"),"Titik 3: faktur bermasalah",IF(K1521="Ya","Titik 2: periksa pembebanan biaya",IF(Q1521&lt;0,"Titik 2: lewat batas kredit",IF(Q1521&lt;=Parameter!$B$6,"Titik 2: segera kreditkan","Siap dikreditkan")))))))</f>
        <v/>
      </c>
    </row>
    <row r="1522" customFormat="false" ht="15" hidden="false" customHeight="false" outlineLevel="0" collapsed="false">
      <c r="A1522" s="27"/>
      <c r="B1522" s="27"/>
      <c r="C1522" s="28"/>
      <c r="D1522" s="28"/>
      <c r="E1522" s="29"/>
      <c r="F1522" s="27"/>
      <c r="G1522" s="30"/>
      <c r="H1522" s="30"/>
      <c r="I1522" s="27"/>
      <c r="J1522" s="27"/>
      <c r="K1522" s="27"/>
      <c r="L1522" s="29"/>
      <c r="M1522" s="27"/>
      <c r="N1522" s="31" t="str">
        <f aca="false">IF(E1522="","",EOMONTH(E1522,0))</f>
        <v/>
      </c>
      <c r="O1522" s="32" t="str">
        <f aca="false">IF(E1522="","",EOMONTH(E1522,0)+Parameter!$B$5)</f>
        <v/>
      </c>
      <c r="P1522" s="32" t="str">
        <f aca="false">IF(E1522="","",EOMONTH(E1522,Parameter!$B$4))</f>
        <v/>
      </c>
      <c r="Q1522" s="33" t="str">
        <f aca="false">IF(OR(E1522="",L1522&lt;&gt;""),"",P1522-Parameter!$B$9)</f>
        <v/>
      </c>
      <c r="R1522" s="34" t="str">
        <f aca="false">IF(OR(G1522="",G1522=0,H1522=""),"",H1522/G1522)</f>
        <v/>
      </c>
      <c r="S1522" s="35" t="str">
        <f aca="false">IF(C1522="","",IFERROR(INDEX('Validasi Vendor'!$J$5:$J$505,MATCH(C1522,'Validasi Vendor'!$C$5:$C$505,0)),"Belum terdaftar"))</f>
        <v/>
      </c>
      <c r="T1522" s="35" t="str">
        <f aca="false">IF(E1522="","",IF(L1522&lt;&gt;"",IF(EOMONTH(L1522,0)&gt;P1522,"Dikreditkan lewat batas: periksa","Sudah dikreditkan"),IF(S1522&lt;&gt;"Boleh diproses","Titik 1: periksa status vendor",IF(OR(I1522&lt;&gt;"Cocok",J1522&lt;&gt;"Valid"),"Titik 3: faktur bermasalah",IF(K1522="Ya","Titik 2: periksa pembebanan biaya",IF(Q1522&lt;0,"Titik 2: lewat batas kredit",IF(Q1522&lt;=Parameter!$B$6,"Titik 2: segera kreditkan","Siap dikreditkan")))))))</f>
        <v/>
      </c>
    </row>
    <row r="1523" customFormat="false" ht="15" hidden="false" customHeight="false" outlineLevel="0" collapsed="false">
      <c r="A1523" s="27"/>
      <c r="B1523" s="27"/>
      <c r="C1523" s="28"/>
      <c r="D1523" s="28"/>
      <c r="E1523" s="29"/>
      <c r="F1523" s="27"/>
      <c r="G1523" s="30"/>
      <c r="H1523" s="30"/>
      <c r="I1523" s="27"/>
      <c r="J1523" s="27"/>
      <c r="K1523" s="27"/>
      <c r="L1523" s="29"/>
      <c r="M1523" s="27"/>
      <c r="N1523" s="31" t="str">
        <f aca="false">IF(E1523="","",EOMONTH(E1523,0))</f>
        <v/>
      </c>
      <c r="O1523" s="32" t="str">
        <f aca="false">IF(E1523="","",EOMONTH(E1523,0)+Parameter!$B$5)</f>
        <v/>
      </c>
      <c r="P1523" s="32" t="str">
        <f aca="false">IF(E1523="","",EOMONTH(E1523,Parameter!$B$4))</f>
        <v/>
      </c>
      <c r="Q1523" s="33" t="str">
        <f aca="false">IF(OR(E1523="",L1523&lt;&gt;""),"",P1523-Parameter!$B$9)</f>
        <v/>
      </c>
      <c r="R1523" s="34" t="str">
        <f aca="false">IF(OR(G1523="",G1523=0,H1523=""),"",H1523/G1523)</f>
        <v/>
      </c>
      <c r="S1523" s="35" t="str">
        <f aca="false">IF(C1523="","",IFERROR(INDEX('Validasi Vendor'!$J$5:$J$505,MATCH(C1523,'Validasi Vendor'!$C$5:$C$505,0)),"Belum terdaftar"))</f>
        <v/>
      </c>
      <c r="T1523" s="35" t="str">
        <f aca="false">IF(E1523="","",IF(L1523&lt;&gt;"",IF(EOMONTH(L1523,0)&gt;P1523,"Dikreditkan lewat batas: periksa","Sudah dikreditkan"),IF(S1523&lt;&gt;"Boleh diproses","Titik 1: periksa status vendor",IF(OR(I1523&lt;&gt;"Cocok",J1523&lt;&gt;"Valid"),"Titik 3: faktur bermasalah",IF(K1523="Ya","Titik 2: periksa pembebanan biaya",IF(Q1523&lt;0,"Titik 2: lewat batas kredit",IF(Q1523&lt;=Parameter!$B$6,"Titik 2: segera kreditkan","Siap dikreditkan")))))))</f>
        <v/>
      </c>
    </row>
    <row r="1524" customFormat="false" ht="15" hidden="false" customHeight="false" outlineLevel="0" collapsed="false">
      <c r="A1524" s="27"/>
      <c r="B1524" s="27"/>
      <c r="C1524" s="28"/>
      <c r="D1524" s="28"/>
      <c r="E1524" s="29"/>
      <c r="F1524" s="27"/>
      <c r="G1524" s="30"/>
      <c r="H1524" s="30"/>
      <c r="I1524" s="27"/>
      <c r="J1524" s="27"/>
      <c r="K1524" s="27"/>
      <c r="L1524" s="29"/>
      <c r="M1524" s="27"/>
      <c r="N1524" s="31" t="str">
        <f aca="false">IF(E1524="","",EOMONTH(E1524,0))</f>
        <v/>
      </c>
      <c r="O1524" s="32" t="str">
        <f aca="false">IF(E1524="","",EOMONTH(E1524,0)+Parameter!$B$5)</f>
        <v/>
      </c>
      <c r="P1524" s="32" t="str">
        <f aca="false">IF(E1524="","",EOMONTH(E1524,Parameter!$B$4))</f>
        <v/>
      </c>
      <c r="Q1524" s="33" t="str">
        <f aca="false">IF(OR(E1524="",L1524&lt;&gt;""),"",P1524-Parameter!$B$9)</f>
        <v/>
      </c>
      <c r="R1524" s="34" t="str">
        <f aca="false">IF(OR(G1524="",G1524=0,H1524=""),"",H1524/G1524)</f>
        <v/>
      </c>
      <c r="S1524" s="35" t="str">
        <f aca="false">IF(C1524="","",IFERROR(INDEX('Validasi Vendor'!$J$5:$J$505,MATCH(C1524,'Validasi Vendor'!$C$5:$C$505,0)),"Belum terdaftar"))</f>
        <v/>
      </c>
      <c r="T1524" s="35" t="str">
        <f aca="false">IF(E1524="","",IF(L1524&lt;&gt;"",IF(EOMONTH(L1524,0)&gt;P1524,"Dikreditkan lewat batas: periksa","Sudah dikreditkan"),IF(S1524&lt;&gt;"Boleh diproses","Titik 1: periksa status vendor",IF(OR(I1524&lt;&gt;"Cocok",J1524&lt;&gt;"Valid"),"Titik 3: faktur bermasalah",IF(K1524="Ya","Titik 2: periksa pembebanan biaya",IF(Q1524&lt;0,"Titik 2: lewat batas kredit",IF(Q1524&lt;=Parameter!$B$6,"Titik 2: segera kreditkan","Siap dikreditkan")))))))</f>
        <v/>
      </c>
    </row>
    <row r="1525" customFormat="false" ht="15" hidden="false" customHeight="false" outlineLevel="0" collapsed="false">
      <c r="A1525" s="27"/>
      <c r="B1525" s="27"/>
      <c r="C1525" s="28"/>
      <c r="D1525" s="28"/>
      <c r="E1525" s="29"/>
      <c r="F1525" s="27"/>
      <c r="G1525" s="30"/>
      <c r="H1525" s="30"/>
      <c r="I1525" s="27"/>
      <c r="J1525" s="27"/>
      <c r="K1525" s="27"/>
      <c r="L1525" s="29"/>
      <c r="M1525" s="27"/>
      <c r="N1525" s="31" t="str">
        <f aca="false">IF(E1525="","",EOMONTH(E1525,0))</f>
        <v/>
      </c>
      <c r="O1525" s="32" t="str">
        <f aca="false">IF(E1525="","",EOMONTH(E1525,0)+Parameter!$B$5)</f>
        <v/>
      </c>
      <c r="P1525" s="32" t="str">
        <f aca="false">IF(E1525="","",EOMONTH(E1525,Parameter!$B$4))</f>
        <v/>
      </c>
      <c r="Q1525" s="33" t="str">
        <f aca="false">IF(OR(E1525="",L1525&lt;&gt;""),"",P1525-Parameter!$B$9)</f>
        <v/>
      </c>
      <c r="R1525" s="34" t="str">
        <f aca="false">IF(OR(G1525="",G1525=0,H1525=""),"",H1525/G1525)</f>
        <v/>
      </c>
      <c r="S1525" s="35" t="str">
        <f aca="false">IF(C1525="","",IFERROR(INDEX('Validasi Vendor'!$J$5:$J$505,MATCH(C1525,'Validasi Vendor'!$C$5:$C$505,0)),"Belum terdaftar"))</f>
        <v/>
      </c>
      <c r="T1525" s="35" t="str">
        <f aca="false">IF(E1525="","",IF(L1525&lt;&gt;"",IF(EOMONTH(L1525,0)&gt;P1525,"Dikreditkan lewat batas: periksa","Sudah dikreditkan"),IF(S1525&lt;&gt;"Boleh diproses","Titik 1: periksa status vendor",IF(OR(I1525&lt;&gt;"Cocok",J1525&lt;&gt;"Valid"),"Titik 3: faktur bermasalah",IF(K1525="Ya","Titik 2: periksa pembebanan biaya",IF(Q1525&lt;0,"Titik 2: lewat batas kredit",IF(Q1525&lt;=Parameter!$B$6,"Titik 2: segera kreditkan","Siap dikreditkan")))))))</f>
        <v/>
      </c>
    </row>
    <row r="1526" customFormat="false" ht="15" hidden="false" customHeight="false" outlineLevel="0" collapsed="false">
      <c r="A1526" s="27"/>
      <c r="B1526" s="27"/>
      <c r="C1526" s="28"/>
      <c r="D1526" s="28"/>
      <c r="E1526" s="29"/>
      <c r="F1526" s="27"/>
      <c r="G1526" s="30"/>
      <c r="H1526" s="30"/>
      <c r="I1526" s="27"/>
      <c r="J1526" s="27"/>
      <c r="K1526" s="27"/>
      <c r="L1526" s="29"/>
      <c r="M1526" s="27"/>
      <c r="N1526" s="31" t="str">
        <f aca="false">IF(E1526="","",EOMONTH(E1526,0))</f>
        <v/>
      </c>
      <c r="O1526" s="32" t="str">
        <f aca="false">IF(E1526="","",EOMONTH(E1526,0)+Parameter!$B$5)</f>
        <v/>
      </c>
      <c r="P1526" s="32" t="str">
        <f aca="false">IF(E1526="","",EOMONTH(E1526,Parameter!$B$4))</f>
        <v/>
      </c>
      <c r="Q1526" s="33" t="str">
        <f aca="false">IF(OR(E1526="",L1526&lt;&gt;""),"",P1526-Parameter!$B$9)</f>
        <v/>
      </c>
      <c r="R1526" s="34" t="str">
        <f aca="false">IF(OR(G1526="",G1526=0,H1526=""),"",H1526/G1526)</f>
        <v/>
      </c>
      <c r="S1526" s="35" t="str">
        <f aca="false">IF(C1526="","",IFERROR(INDEX('Validasi Vendor'!$J$5:$J$505,MATCH(C1526,'Validasi Vendor'!$C$5:$C$505,0)),"Belum terdaftar"))</f>
        <v/>
      </c>
      <c r="T1526" s="35" t="str">
        <f aca="false">IF(E1526="","",IF(L1526&lt;&gt;"",IF(EOMONTH(L1526,0)&gt;P1526,"Dikreditkan lewat batas: periksa","Sudah dikreditkan"),IF(S1526&lt;&gt;"Boleh diproses","Titik 1: periksa status vendor",IF(OR(I1526&lt;&gt;"Cocok",J1526&lt;&gt;"Valid"),"Titik 3: faktur bermasalah",IF(K1526="Ya","Titik 2: periksa pembebanan biaya",IF(Q1526&lt;0,"Titik 2: lewat batas kredit",IF(Q1526&lt;=Parameter!$B$6,"Titik 2: segera kreditkan","Siap dikreditkan")))))))</f>
        <v/>
      </c>
    </row>
    <row r="1527" customFormat="false" ht="15" hidden="false" customHeight="false" outlineLevel="0" collapsed="false">
      <c r="A1527" s="27"/>
      <c r="B1527" s="27"/>
      <c r="C1527" s="28"/>
      <c r="D1527" s="28"/>
      <c r="E1527" s="29"/>
      <c r="F1527" s="27"/>
      <c r="G1527" s="30"/>
      <c r="H1527" s="30"/>
      <c r="I1527" s="27"/>
      <c r="J1527" s="27"/>
      <c r="K1527" s="27"/>
      <c r="L1527" s="29"/>
      <c r="M1527" s="27"/>
      <c r="N1527" s="31" t="str">
        <f aca="false">IF(E1527="","",EOMONTH(E1527,0))</f>
        <v/>
      </c>
      <c r="O1527" s="32" t="str">
        <f aca="false">IF(E1527="","",EOMONTH(E1527,0)+Parameter!$B$5)</f>
        <v/>
      </c>
      <c r="P1527" s="32" t="str">
        <f aca="false">IF(E1527="","",EOMONTH(E1527,Parameter!$B$4))</f>
        <v/>
      </c>
      <c r="Q1527" s="33" t="str">
        <f aca="false">IF(OR(E1527="",L1527&lt;&gt;""),"",P1527-Parameter!$B$9)</f>
        <v/>
      </c>
      <c r="R1527" s="34" t="str">
        <f aca="false">IF(OR(G1527="",G1527=0,H1527=""),"",H1527/G1527)</f>
        <v/>
      </c>
      <c r="S1527" s="35" t="str">
        <f aca="false">IF(C1527="","",IFERROR(INDEX('Validasi Vendor'!$J$5:$J$505,MATCH(C1527,'Validasi Vendor'!$C$5:$C$505,0)),"Belum terdaftar"))</f>
        <v/>
      </c>
      <c r="T1527" s="35" t="str">
        <f aca="false">IF(E1527="","",IF(L1527&lt;&gt;"",IF(EOMONTH(L1527,0)&gt;P1527,"Dikreditkan lewat batas: periksa","Sudah dikreditkan"),IF(S1527&lt;&gt;"Boleh diproses","Titik 1: periksa status vendor",IF(OR(I1527&lt;&gt;"Cocok",J1527&lt;&gt;"Valid"),"Titik 3: faktur bermasalah",IF(K1527="Ya","Titik 2: periksa pembebanan biaya",IF(Q1527&lt;0,"Titik 2: lewat batas kredit",IF(Q1527&lt;=Parameter!$B$6,"Titik 2: segera kreditkan","Siap dikreditkan")))))))</f>
        <v/>
      </c>
    </row>
    <row r="1528" customFormat="false" ht="15" hidden="false" customHeight="false" outlineLevel="0" collapsed="false">
      <c r="A1528" s="27"/>
      <c r="B1528" s="27"/>
      <c r="C1528" s="28"/>
      <c r="D1528" s="28"/>
      <c r="E1528" s="29"/>
      <c r="F1528" s="27"/>
      <c r="G1528" s="30"/>
      <c r="H1528" s="30"/>
      <c r="I1528" s="27"/>
      <c r="J1528" s="27"/>
      <c r="K1528" s="27"/>
      <c r="L1528" s="29"/>
      <c r="M1528" s="27"/>
      <c r="N1528" s="31" t="str">
        <f aca="false">IF(E1528="","",EOMONTH(E1528,0))</f>
        <v/>
      </c>
      <c r="O1528" s="32" t="str">
        <f aca="false">IF(E1528="","",EOMONTH(E1528,0)+Parameter!$B$5)</f>
        <v/>
      </c>
      <c r="P1528" s="32" t="str">
        <f aca="false">IF(E1528="","",EOMONTH(E1528,Parameter!$B$4))</f>
        <v/>
      </c>
      <c r="Q1528" s="33" t="str">
        <f aca="false">IF(OR(E1528="",L1528&lt;&gt;""),"",P1528-Parameter!$B$9)</f>
        <v/>
      </c>
      <c r="R1528" s="34" t="str">
        <f aca="false">IF(OR(G1528="",G1528=0,H1528=""),"",H1528/G1528)</f>
        <v/>
      </c>
      <c r="S1528" s="35" t="str">
        <f aca="false">IF(C1528="","",IFERROR(INDEX('Validasi Vendor'!$J$5:$J$505,MATCH(C1528,'Validasi Vendor'!$C$5:$C$505,0)),"Belum terdaftar"))</f>
        <v/>
      </c>
      <c r="T1528" s="35" t="str">
        <f aca="false">IF(E1528="","",IF(L1528&lt;&gt;"",IF(EOMONTH(L1528,0)&gt;P1528,"Dikreditkan lewat batas: periksa","Sudah dikreditkan"),IF(S1528&lt;&gt;"Boleh diproses","Titik 1: periksa status vendor",IF(OR(I1528&lt;&gt;"Cocok",J1528&lt;&gt;"Valid"),"Titik 3: faktur bermasalah",IF(K1528="Ya","Titik 2: periksa pembebanan biaya",IF(Q1528&lt;0,"Titik 2: lewat batas kredit",IF(Q1528&lt;=Parameter!$B$6,"Titik 2: segera kreditkan","Siap dikreditkan")))))))</f>
        <v/>
      </c>
    </row>
    <row r="1529" customFormat="false" ht="15" hidden="false" customHeight="false" outlineLevel="0" collapsed="false">
      <c r="A1529" s="27"/>
      <c r="B1529" s="27"/>
      <c r="C1529" s="28"/>
      <c r="D1529" s="28"/>
      <c r="E1529" s="29"/>
      <c r="F1529" s="27"/>
      <c r="G1529" s="30"/>
      <c r="H1529" s="30"/>
      <c r="I1529" s="27"/>
      <c r="J1529" s="27"/>
      <c r="K1529" s="27"/>
      <c r="L1529" s="29"/>
      <c r="M1529" s="27"/>
      <c r="N1529" s="31" t="str">
        <f aca="false">IF(E1529="","",EOMONTH(E1529,0))</f>
        <v/>
      </c>
      <c r="O1529" s="32" t="str">
        <f aca="false">IF(E1529="","",EOMONTH(E1529,0)+Parameter!$B$5)</f>
        <v/>
      </c>
      <c r="P1529" s="32" t="str">
        <f aca="false">IF(E1529="","",EOMONTH(E1529,Parameter!$B$4))</f>
        <v/>
      </c>
      <c r="Q1529" s="33" t="str">
        <f aca="false">IF(OR(E1529="",L1529&lt;&gt;""),"",P1529-Parameter!$B$9)</f>
        <v/>
      </c>
      <c r="R1529" s="34" t="str">
        <f aca="false">IF(OR(G1529="",G1529=0,H1529=""),"",H1529/G1529)</f>
        <v/>
      </c>
      <c r="S1529" s="35" t="str">
        <f aca="false">IF(C1529="","",IFERROR(INDEX('Validasi Vendor'!$J$5:$J$505,MATCH(C1529,'Validasi Vendor'!$C$5:$C$505,0)),"Belum terdaftar"))</f>
        <v/>
      </c>
      <c r="T1529" s="35" t="str">
        <f aca="false">IF(E1529="","",IF(L1529&lt;&gt;"",IF(EOMONTH(L1529,0)&gt;P1529,"Dikreditkan lewat batas: periksa","Sudah dikreditkan"),IF(S1529&lt;&gt;"Boleh diproses","Titik 1: periksa status vendor",IF(OR(I1529&lt;&gt;"Cocok",J1529&lt;&gt;"Valid"),"Titik 3: faktur bermasalah",IF(K1529="Ya","Titik 2: periksa pembebanan biaya",IF(Q1529&lt;0,"Titik 2: lewat batas kredit",IF(Q1529&lt;=Parameter!$B$6,"Titik 2: segera kreditkan","Siap dikreditkan")))))))</f>
        <v/>
      </c>
    </row>
    <row r="1530" customFormat="false" ht="15" hidden="false" customHeight="false" outlineLevel="0" collapsed="false">
      <c r="A1530" s="27"/>
      <c r="B1530" s="27"/>
      <c r="C1530" s="28"/>
      <c r="D1530" s="28"/>
      <c r="E1530" s="29"/>
      <c r="F1530" s="27"/>
      <c r="G1530" s="30"/>
      <c r="H1530" s="30"/>
      <c r="I1530" s="27"/>
      <c r="J1530" s="27"/>
      <c r="K1530" s="27"/>
      <c r="L1530" s="29"/>
      <c r="M1530" s="27"/>
      <c r="N1530" s="31" t="str">
        <f aca="false">IF(E1530="","",EOMONTH(E1530,0))</f>
        <v/>
      </c>
      <c r="O1530" s="32" t="str">
        <f aca="false">IF(E1530="","",EOMONTH(E1530,0)+Parameter!$B$5)</f>
        <v/>
      </c>
      <c r="P1530" s="32" t="str">
        <f aca="false">IF(E1530="","",EOMONTH(E1530,Parameter!$B$4))</f>
        <v/>
      </c>
      <c r="Q1530" s="33" t="str">
        <f aca="false">IF(OR(E1530="",L1530&lt;&gt;""),"",P1530-Parameter!$B$9)</f>
        <v/>
      </c>
      <c r="R1530" s="34" t="str">
        <f aca="false">IF(OR(G1530="",G1530=0,H1530=""),"",H1530/G1530)</f>
        <v/>
      </c>
      <c r="S1530" s="35" t="str">
        <f aca="false">IF(C1530="","",IFERROR(INDEX('Validasi Vendor'!$J$5:$J$505,MATCH(C1530,'Validasi Vendor'!$C$5:$C$505,0)),"Belum terdaftar"))</f>
        <v/>
      </c>
      <c r="T1530" s="35" t="str">
        <f aca="false">IF(E1530="","",IF(L1530&lt;&gt;"",IF(EOMONTH(L1530,0)&gt;P1530,"Dikreditkan lewat batas: periksa","Sudah dikreditkan"),IF(S1530&lt;&gt;"Boleh diproses","Titik 1: periksa status vendor",IF(OR(I1530&lt;&gt;"Cocok",J1530&lt;&gt;"Valid"),"Titik 3: faktur bermasalah",IF(K1530="Ya","Titik 2: periksa pembebanan biaya",IF(Q1530&lt;0,"Titik 2: lewat batas kredit",IF(Q1530&lt;=Parameter!$B$6,"Titik 2: segera kreditkan","Siap dikreditkan")))))))</f>
        <v/>
      </c>
    </row>
    <row r="1531" customFormat="false" ht="15" hidden="false" customHeight="false" outlineLevel="0" collapsed="false">
      <c r="A1531" s="27"/>
      <c r="B1531" s="27"/>
      <c r="C1531" s="28"/>
      <c r="D1531" s="28"/>
      <c r="E1531" s="29"/>
      <c r="F1531" s="27"/>
      <c r="G1531" s="30"/>
      <c r="H1531" s="30"/>
      <c r="I1531" s="27"/>
      <c r="J1531" s="27"/>
      <c r="K1531" s="27"/>
      <c r="L1531" s="29"/>
      <c r="M1531" s="27"/>
      <c r="N1531" s="31" t="str">
        <f aca="false">IF(E1531="","",EOMONTH(E1531,0))</f>
        <v/>
      </c>
      <c r="O1531" s="32" t="str">
        <f aca="false">IF(E1531="","",EOMONTH(E1531,0)+Parameter!$B$5)</f>
        <v/>
      </c>
      <c r="P1531" s="32" t="str">
        <f aca="false">IF(E1531="","",EOMONTH(E1531,Parameter!$B$4))</f>
        <v/>
      </c>
      <c r="Q1531" s="33" t="str">
        <f aca="false">IF(OR(E1531="",L1531&lt;&gt;""),"",P1531-Parameter!$B$9)</f>
        <v/>
      </c>
      <c r="R1531" s="34" t="str">
        <f aca="false">IF(OR(G1531="",G1531=0,H1531=""),"",H1531/G1531)</f>
        <v/>
      </c>
      <c r="S1531" s="35" t="str">
        <f aca="false">IF(C1531="","",IFERROR(INDEX('Validasi Vendor'!$J$5:$J$505,MATCH(C1531,'Validasi Vendor'!$C$5:$C$505,0)),"Belum terdaftar"))</f>
        <v/>
      </c>
      <c r="T1531" s="35" t="str">
        <f aca="false">IF(E1531="","",IF(L1531&lt;&gt;"",IF(EOMONTH(L1531,0)&gt;P1531,"Dikreditkan lewat batas: periksa","Sudah dikreditkan"),IF(S1531&lt;&gt;"Boleh diproses","Titik 1: periksa status vendor",IF(OR(I1531&lt;&gt;"Cocok",J1531&lt;&gt;"Valid"),"Titik 3: faktur bermasalah",IF(K1531="Ya","Titik 2: periksa pembebanan biaya",IF(Q1531&lt;0,"Titik 2: lewat batas kredit",IF(Q1531&lt;=Parameter!$B$6,"Titik 2: segera kreditkan","Siap dikreditkan")))))))</f>
        <v/>
      </c>
    </row>
    <row r="1532" customFormat="false" ht="15" hidden="false" customHeight="false" outlineLevel="0" collapsed="false">
      <c r="A1532" s="27"/>
      <c r="B1532" s="27"/>
      <c r="C1532" s="28"/>
      <c r="D1532" s="28"/>
      <c r="E1532" s="29"/>
      <c r="F1532" s="27"/>
      <c r="G1532" s="30"/>
      <c r="H1532" s="30"/>
      <c r="I1532" s="27"/>
      <c r="J1532" s="27"/>
      <c r="K1532" s="27"/>
      <c r="L1532" s="29"/>
      <c r="M1532" s="27"/>
      <c r="N1532" s="31" t="str">
        <f aca="false">IF(E1532="","",EOMONTH(E1532,0))</f>
        <v/>
      </c>
      <c r="O1532" s="32" t="str">
        <f aca="false">IF(E1532="","",EOMONTH(E1532,0)+Parameter!$B$5)</f>
        <v/>
      </c>
      <c r="P1532" s="32" t="str">
        <f aca="false">IF(E1532="","",EOMONTH(E1532,Parameter!$B$4))</f>
        <v/>
      </c>
      <c r="Q1532" s="33" t="str">
        <f aca="false">IF(OR(E1532="",L1532&lt;&gt;""),"",P1532-Parameter!$B$9)</f>
        <v/>
      </c>
      <c r="R1532" s="34" t="str">
        <f aca="false">IF(OR(G1532="",G1532=0,H1532=""),"",H1532/G1532)</f>
        <v/>
      </c>
      <c r="S1532" s="35" t="str">
        <f aca="false">IF(C1532="","",IFERROR(INDEX('Validasi Vendor'!$J$5:$J$505,MATCH(C1532,'Validasi Vendor'!$C$5:$C$505,0)),"Belum terdaftar"))</f>
        <v/>
      </c>
      <c r="T1532" s="35" t="str">
        <f aca="false">IF(E1532="","",IF(L1532&lt;&gt;"",IF(EOMONTH(L1532,0)&gt;P1532,"Dikreditkan lewat batas: periksa","Sudah dikreditkan"),IF(S1532&lt;&gt;"Boleh diproses","Titik 1: periksa status vendor",IF(OR(I1532&lt;&gt;"Cocok",J1532&lt;&gt;"Valid"),"Titik 3: faktur bermasalah",IF(K1532="Ya","Titik 2: periksa pembebanan biaya",IF(Q1532&lt;0,"Titik 2: lewat batas kredit",IF(Q1532&lt;=Parameter!$B$6,"Titik 2: segera kreditkan","Siap dikreditkan")))))))</f>
        <v/>
      </c>
    </row>
    <row r="1533" customFormat="false" ht="15" hidden="false" customHeight="false" outlineLevel="0" collapsed="false">
      <c r="A1533" s="27"/>
      <c r="B1533" s="27"/>
      <c r="C1533" s="28"/>
      <c r="D1533" s="28"/>
      <c r="E1533" s="29"/>
      <c r="F1533" s="27"/>
      <c r="G1533" s="30"/>
      <c r="H1533" s="30"/>
      <c r="I1533" s="27"/>
      <c r="J1533" s="27"/>
      <c r="K1533" s="27"/>
      <c r="L1533" s="29"/>
      <c r="M1533" s="27"/>
      <c r="N1533" s="31" t="str">
        <f aca="false">IF(E1533="","",EOMONTH(E1533,0))</f>
        <v/>
      </c>
      <c r="O1533" s="32" t="str">
        <f aca="false">IF(E1533="","",EOMONTH(E1533,0)+Parameter!$B$5)</f>
        <v/>
      </c>
      <c r="P1533" s="32" t="str">
        <f aca="false">IF(E1533="","",EOMONTH(E1533,Parameter!$B$4))</f>
        <v/>
      </c>
      <c r="Q1533" s="33" t="str">
        <f aca="false">IF(OR(E1533="",L1533&lt;&gt;""),"",P1533-Parameter!$B$9)</f>
        <v/>
      </c>
      <c r="R1533" s="34" t="str">
        <f aca="false">IF(OR(G1533="",G1533=0,H1533=""),"",H1533/G1533)</f>
        <v/>
      </c>
      <c r="S1533" s="35" t="str">
        <f aca="false">IF(C1533="","",IFERROR(INDEX('Validasi Vendor'!$J$5:$J$505,MATCH(C1533,'Validasi Vendor'!$C$5:$C$505,0)),"Belum terdaftar"))</f>
        <v/>
      </c>
      <c r="T1533" s="35" t="str">
        <f aca="false">IF(E1533="","",IF(L1533&lt;&gt;"",IF(EOMONTH(L1533,0)&gt;P1533,"Dikreditkan lewat batas: periksa","Sudah dikreditkan"),IF(S1533&lt;&gt;"Boleh diproses","Titik 1: periksa status vendor",IF(OR(I1533&lt;&gt;"Cocok",J1533&lt;&gt;"Valid"),"Titik 3: faktur bermasalah",IF(K1533="Ya","Titik 2: periksa pembebanan biaya",IF(Q1533&lt;0,"Titik 2: lewat batas kredit",IF(Q1533&lt;=Parameter!$B$6,"Titik 2: segera kreditkan","Siap dikreditkan")))))))</f>
        <v/>
      </c>
    </row>
    <row r="1534" customFormat="false" ht="15" hidden="false" customHeight="false" outlineLevel="0" collapsed="false">
      <c r="A1534" s="27"/>
      <c r="B1534" s="27"/>
      <c r="C1534" s="28"/>
      <c r="D1534" s="28"/>
      <c r="E1534" s="29"/>
      <c r="F1534" s="27"/>
      <c r="G1534" s="30"/>
      <c r="H1534" s="30"/>
      <c r="I1534" s="27"/>
      <c r="J1534" s="27"/>
      <c r="K1534" s="27"/>
      <c r="L1534" s="29"/>
      <c r="M1534" s="27"/>
      <c r="N1534" s="31" t="str">
        <f aca="false">IF(E1534="","",EOMONTH(E1534,0))</f>
        <v/>
      </c>
      <c r="O1534" s="32" t="str">
        <f aca="false">IF(E1534="","",EOMONTH(E1534,0)+Parameter!$B$5)</f>
        <v/>
      </c>
      <c r="P1534" s="32" t="str">
        <f aca="false">IF(E1534="","",EOMONTH(E1534,Parameter!$B$4))</f>
        <v/>
      </c>
      <c r="Q1534" s="33" t="str">
        <f aca="false">IF(OR(E1534="",L1534&lt;&gt;""),"",P1534-Parameter!$B$9)</f>
        <v/>
      </c>
      <c r="R1534" s="34" t="str">
        <f aca="false">IF(OR(G1534="",G1534=0,H1534=""),"",H1534/G1534)</f>
        <v/>
      </c>
      <c r="S1534" s="35" t="str">
        <f aca="false">IF(C1534="","",IFERROR(INDEX('Validasi Vendor'!$J$5:$J$505,MATCH(C1534,'Validasi Vendor'!$C$5:$C$505,0)),"Belum terdaftar"))</f>
        <v/>
      </c>
      <c r="T1534" s="35" t="str">
        <f aca="false">IF(E1534="","",IF(L1534&lt;&gt;"",IF(EOMONTH(L1534,0)&gt;P1534,"Dikreditkan lewat batas: periksa","Sudah dikreditkan"),IF(S1534&lt;&gt;"Boleh diproses","Titik 1: periksa status vendor",IF(OR(I1534&lt;&gt;"Cocok",J1534&lt;&gt;"Valid"),"Titik 3: faktur bermasalah",IF(K1534="Ya","Titik 2: periksa pembebanan biaya",IF(Q1534&lt;0,"Titik 2: lewat batas kredit",IF(Q1534&lt;=Parameter!$B$6,"Titik 2: segera kreditkan","Siap dikreditkan")))))))</f>
        <v/>
      </c>
    </row>
    <row r="1535" customFormat="false" ht="15" hidden="false" customHeight="false" outlineLevel="0" collapsed="false">
      <c r="A1535" s="27"/>
      <c r="B1535" s="27"/>
      <c r="C1535" s="28"/>
      <c r="D1535" s="28"/>
      <c r="E1535" s="29"/>
      <c r="F1535" s="27"/>
      <c r="G1535" s="30"/>
      <c r="H1535" s="30"/>
      <c r="I1535" s="27"/>
      <c r="J1535" s="27"/>
      <c r="K1535" s="27"/>
      <c r="L1535" s="29"/>
      <c r="M1535" s="27"/>
      <c r="N1535" s="31" t="str">
        <f aca="false">IF(E1535="","",EOMONTH(E1535,0))</f>
        <v/>
      </c>
      <c r="O1535" s="32" t="str">
        <f aca="false">IF(E1535="","",EOMONTH(E1535,0)+Parameter!$B$5)</f>
        <v/>
      </c>
      <c r="P1535" s="32" t="str">
        <f aca="false">IF(E1535="","",EOMONTH(E1535,Parameter!$B$4))</f>
        <v/>
      </c>
      <c r="Q1535" s="33" t="str">
        <f aca="false">IF(OR(E1535="",L1535&lt;&gt;""),"",P1535-Parameter!$B$9)</f>
        <v/>
      </c>
      <c r="R1535" s="34" t="str">
        <f aca="false">IF(OR(G1535="",G1535=0,H1535=""),"",H1535/G1535)</f>
        <v/>
      </c>
      <c r="S1535" s="35" t="str">
        <f aca="false">IF(C1535="","",IFERROR(INDEX('Validasi Vendor'!$J$5:$J$505,MATCH(C1535,'Validasi Vendor'!$C$5:$C$505,0)),"Belum terdaftar"))</f>
        <v/>
      </c>
      <c r="T1535" s="35" t="str">
        <f aca="false">IF(E1535="","",IF(L1535&lt;&gt;"",IF(EOMONTH(L1535,0)&gt;P1535,"Dikreditkan lewat batas: periksa","Sudah dikreditkan"),IF(S1535&lt;&gt;"Boleh diproses","Titik 1: periksa status vendor",IF(OR(I1535&lt;&gt;"Cocok",J1535&lt;&gt;"Valid"),"Titik 3: faktur bermasalah",IF(K1535="Ya","Titik 2: periksa pembebanan biaya",IF(Q1535&lt;0,"Titik 2: lewat batas kredit",IF(Q1535&lt;=Parameter!$B$6,"Titik 2: segera kreditkan","Siap dikreditkan")))))))</f>
        <v/>
      </c>
    </row>
    <row r="1536" customFormat="false" ht="15" hidden="false" customHeight="false" outlineLevel="0" collapsed="false">
      <c r="A1536" s="27"/>
      <c r="B1536" s="27"/>
      <c r="C1536" s="28"/>
      <c r="D1536" s="28"/>
      <c r="E1536" s="29"/>
      <c r="F1536" s="27"/>
      <c r="G1536" s="30"/>
      <c r="H1536" s="30"/>
      <c r="I1536" s="27"/>
      <c r="J1536" s="27"/>
      <c r="K1536" s="27"/>
      <c r="L1536" s="29"/>
      <c r="M1536" s="27"/>
      <c r="N1536" s="31" t="str">
        <f aca="false">IF(E1536="","",EOMONTH(E1536,0))</f>
        <v/>
      </c>
      <c r="O1536" s="32" t="str">
        <f aca="false">IF(E1536="","",EOMONTH(E1536,0)+Parameter!$B$5)</f>
        <v/>
      </c>
      <c r="P1536" s="32" t="str">
        <f aca="false">IF(E1536="","",EOMONTH(E1536,Parameter!$B$4))</f>
        <v/>
      </c>
      <c r="Q1536" s="33" t="str">
        <f aca="false">IF(OR(E1536="",L1536&lt;&gt;""),"",P1536-Parameter!$B$9)</f>
        <v/>
      </c>
      <c r="R1536" s="34" t="str">
        <f aca="false">IF(OR(G1536="",G1536=0,H1536=""),"",H1536/G1536)</f>
        <v/>
      </c>
      <c r="S1536" s="35" t="str">
        <f aca="false">IF(C1536="","",IFERROR(INDEX('Validasi Vendor'!$J$5:$J$505,MATCH(C1536,'Validasi Vendor'!$C$5:$C$505,0)),"Belum terdaftar"))</f>
        <v/>
      </c>
      <c r="T1536" s="35" t="str">
        <f aca="false">IF(E1536="","",IF(L1536&lt;&gt;"",IF(EOMONTH(L1536,0)&gt;P1536,"Dikreditkan lewat batas: periksa","Sudah dikreditkan"),IF(S1536&lt;&gt;"Boleh diproses","Titik 1: periksa status vendor",IF(OR(I1536&lt;&gt;"Cocok",J1536&lt;&gt;"Valid"),"Titik 3: faktur bermasalah",IF(K1536="Ya","Titik 2: periksa pembebanan biaya",IF(Q1536&lt;0,"Titik 2: lewat batas kredit",IF(Q1536&lt;=Parameter!$B$6,"Titik 2: segera kreditkan","Siap dikreditkan")))))))</f>
        <v/>
      </c>
    </row>
    <row r="1537" customFormat="false" ht="15" hidden="false" customHeight="false" outlineLevel="0" collapsed="false">
      <c r="A1537" s="27"/>
      <c r="B1537" s="27"/>
      <c r="C1537" s="28"/>
      <c r="D1537" s="28"/>
      <c r="E1537" s="29"/>
      <c r="F1537" s="27"/>
      <c r="G1537" s="30"/>
      <c r="H1537" s="30"/>
      <c r="I1537" s="27"/>
      <c r="J1537" s="27"/>
      <c r="K1537" s="27"/>
      <c r="L1537" s="29"/>
      <c r="M1537" s="27"/>
      <c r="N1537" s="31" t="str">
        <f aca="false">IF(E1537="","",EOMONTH(E1537,0))</f>
        <v/>
      </c>
      <c r="O1537" s="32" t="str">
        <f aca="false">IF(E1537="","",EOMONTH(E1537,0)+Parameter!$B$5)</f>
        <v/>
      </c>
      <c r="P1537" s="32" t="str">
        <f aca="false">IF(E1537="","",EOMONTH(E1537,Parameter!$B$4))</f>
        <v/>
      </c>
      <c r="Q1537" s="33" t="str">
        <f aca="false">IF(OR(E1537="",L1537&lt;&gt;""),"",P1537-Parameter!$B$9)</f>
        <v/>
      </c>
      <c r="R1537" s="34" t="str">
        <f aca="false">IF(OR(G1537="",G1537=0,H1537=""),"",H1537/G1537)</f>
        <v/>
      </c>
      <c r="S1537" s="35" t="str">
        <f aca="false">IF(C1537="","",IFERROR(INDEX('Validasi Vendor'!$J$5:$J$505,MATCH(C1537,'Validasi Vendor'!$C$5:$C$505,0)),"Belum terdaftar"))</f>
        <v/>
      </c>
      <c r="T1537" s="35" t="str">
        <f aca="false">IF(E1537="","",IF(L1537&lt;&gt;"",IF(EOMONTH(L1537,0)&gt;P1537,"Dikreditkan lewat batas: periksa","Sudah dikreditkan"),IF(S1537&lt;&gt;"Boleh diproses","Titik 1: periksa status vendor",IF(OR(I1537&lt;&gt;"Cocok",J1537&lt;&gt;"Valid"),"Titik 3: faktur bermasalah",IF(K1537="Ya","Titik 2: periksa pembebanan biaya",IF(Q1537&lt;0,"Titik 2: lewat batas kredit",IF(Q1537&lt;=Parameter!$B$6,"Titik 2: segera kreditkan","Siap dikreditkan")))))))</f>
        <v/>
      </c>
    </row>
    <row r="1538" customFormat="false" ht="15" hidden="false" customHeight="false" outlineLevel="0" collapsed="false">
      <c r="A1538" s="27"/>
      <c r="B1538" s="27"/>
      <c r="C1538" s="28"/>
      <c r="D1538" s="28"/>
      <c r="E1538" s="29"/>
      <c r="F1538" s="27"/>
      <c r="G1538" s="30"/>
      <c r="H1538" s="30"/>
      <c r="I1538" s="27"/>
      <c r="J1538" s="27"/>
      <c r="K1538" s="27"/>
      <c r="L1538" s="29"/>
      <c r="M1538" s="27"/>
      <c r="N1538" s="31" t="str">
        <f aca="false">IF(E1538="","",EOMONTH(E1538,0))</f>
        <v/>
      </c>
      <c r="O1538" s="32" t="str">
        <f aca="false">IF(E1538="","",EOMONTH(E1538,0)+Parameter!$B$5)</f>
        <v/>
      </c>
      <c r="P1538" s="32" t="str">
        <f aca="false">IF(E1538="","",EOMONTH(E1538,Parameter!$B$4))</f>
        <v/>
      </c>
      <c r="Q1538" s="33" t="str">
        <f aca="false">IF(OR(E1538="",L1538&lt;&gt;""),"",P1538-Parameter!$B$9)</f>
        <v/>
      </c>
      <c r="R1538" s="34" t="str">
        <f aca="false">IF(OR(G1538="",G1538=0,H1538=""),"",H1538/G1538)</f>
        <v/>
      </c>
      <c r="S1538" s="35" t="str">
        <f aca="false">IF(C1538="","",IFERROR(INDEX('Validasi Vendor'!$J$5:$J$505,MATCH(C1538,'Validasi Vendor'!$C$5:$C$505,0)),"Belum terdaftar"))</f>
        <v/>
      </c>
      <c r="T1538" s="35" t="str">
        <f aca="false">IF(E1538="","",IF(L1538&lt;&gt;"",IF(EOMONTH(L1538,0)&gt;P1538,"Dikreditkan lewat batas: periksa","Sudah dikreditkan"),IF(S1538&lt;&gt;"Boleh diproses","Titik 1: periksa status vendor",IF(OR(I1538&lt;&gt;"Cocok",J1538&lt;&gt;"Valid"),"Titik 3: faktur bermasalah",IF(K1538="Ya","Titik 2: periksa pembebanan biaya",IF(Q1538&lt;0,"Titik 2: lewat batas kredit",IF(Q1538&lt;=Parameter!$B$6,"Titik 2: segera kreditkan","Siap dikreditkan")))))))</f>
        <v/>
      </c>
    </row>
    <row r="1539" customFormat="false" ht="15" hidden="false" customHeight="false" outlineLevel="0" collapsed="false">
      <c r="A1539" s="27"/>
      <c r="B1539" s="27"/>
      <c r="C1539" s="28"/>
      <c r="D1539" s="28"/>
      <c r="E1539" s="29"/>
      <c r="F1539" s="27"/>
      <c r="G1539" s="30"/>
      <c r="H1539" s="30"/>
      <c r="I1539" s="27"/>
      <c r="J1539" s="27"/>
      <c r="K1539" s="27"/>
      <c r="L1539" s="29"/>
      <c r="M1539" s="27"/>
      <c r="N1539" s="31" t="str">
        <f aca="false">IF(E1539="","",EOMONTH(E1539,0))</f>
        <v/>
      </c>
      <c r="O1539" s="32" t="str">
        <f aca="false">IF(E1539="","",EOMONTH(E1539,0)+Parameter!$B$5)</f>
        <v/>
      </c>
      <c r="P1539" s="32" t="str">
        <f aca="false">IF(E1539="","",EOMONTH(E1539,Parameter!$B$4))</f>
        <v/>
      </c>
      <c r="Q1539" s="33" t="str">
        <f aca="false">IF(OR(E1539="",L1539&lt;&gt;""),"",P1539-Parameter!$B$9)</f>
        <v/>
      </c>
      <c r="R1539" s="34" t="str">
        <f aca="false">IF(OR(G1539="",G1539=0,H1539=""),"",H1539/G1539)</f>
        <v/>
      </c>
      <c r="S1539" s="35" t="str">
        <f aca="false">IF(C1539="","",IFERROR(INDEX('Validasi Vendor'!$J$5:$J$505,MATCH(C1539,'Validasi Vendor'!$C$5:$C$505,0)),"Belum terdaftar"))</f>
        <v/>
      </c>
      <c r="T1539" s="35" t="str">
        <f aca="false">IF(E1539="","",IF(L1539&lt;&gt;"",IF(EOMONTH(L1539,0)&gt;P1539,"Dikreditkan lewat batas: periksa","Sudah dikreditkan"),IF(S1539&lt;&gt;"Boleh diproses","Titik 1: periksa status vendor",IF(OR(I1539&lt;&gt;"Cocok",J1539&lt;&gt;"Valid"),"Titik 3: faktur bermasalah",IF(K1539="Ya","Titik 2: periksa pembebanan biaya",IF(Q1539&lt;0,"Titik 2: lewat batas kredit",IF(Q1539&lt;=Parameter!$B$6,"Titik 2: segera kreditkan","Siap dikreditkan")))))))</f>
        <v/>
      </c>
    </row>
    <row r="1540" customFormat="false" ht="15" hidden="false" customHeight="false" outlineLevel="0" collapsed="false">
      <c r="A1540" s="27"/>
      <c r="B1540" s="27"/>
      <c r="C1540" s="28"/>
      <c r="D1540" s="28"/>
      <c r="E1540" s="29"/>
      <c r="F1540" s="27"/>
      <c r="G1540" s="30"/>
      <c r="H1540" s="30"/>
      <c r="I1540" s="27"/>
      <c r="J1540" s="27"/>
      <c r="K1540" s="27"/>
      <c r="L1540" s="29"/>
      <c r="M1540" s="27"/>
      <c r="N1540" s="31" t="str">
        <f aca="false">IF(E1540="","",EOMONTH(E1540,0))</f>
        <v/>
      </c>
      <c r="O1540" s="32" t="str">
        <f aca="false">IF(E1540="","",EOMONTH(E1540,0)+Parameter!$B$5)</f>
        <v/>
      </c>
      <c r="P1540" s="32" t="str">
        <f aca="false">IF(E1540="","",EOMONTH(E1540,Parameter!$B$4))</f>
        <v/>
      </c>
      <c r="Q1540" s="33" t="str">
        <f aca="false">IF(OR(E1540="",L1540&lt;&gt;""),"",P1540-Parameter!$B$9)</f>
        <v/>
      </c>
      <c r="R1540" s="34" t="str">
        <f aca="false">IF(OR(G1540="",G1540=0,H1540=""),"",H1540/G1540)</f>
        <v/>
      </c>
      <c r="S1540" s="35" t="str">
        <f aca="false">IF(C1540="","",IFERROR(INDEX('Validasi Vendor'!$J$5:$J$505,MATCH(C1540,'Validasi Vendor'!$C$5:$C$505,0)),"Belum terdaftar"))</f>
        <v/>
      </c>
      <c r="T1540" s="35" t="str">
        <f aca="false">IF(E1540="","",IF(L1540&lt;&gt;"",IF(EOMONTH(L1540,0)&gt;P1540,"Dikreditkan lewat batas: periksa","Sudah dikreditkan"),IF(S1540&lt;&gt;"Boleh diproses","Titik 1: periksa status vendor",IF(OR(I1540&lt;&gt;"Cocok",J1540&lt;&gt;"Valid"),"Titik 3: faktur bermasalah",IF(K1540="Ya","Titik 2: periksa pembebanan biaya",IF(Q1540&lt;0,"Titik 2: lewat batas kredit",IF(Q1540&lt;=Parameter!$B$6,"Titik 2: segera kreditkan","Siap dikreditkan")))))))</f>
        <v/>
      </c>
    </row>
    <row r="1541" customFormat="false" ht="15" hidden="false" customHeight="false" outlineLevel="0" collapsed="false">
      <c r="A1541" s="27"/>
      <c r="B1541" s="27"/>
      <c r="C1541" s="28"/>
      <c r="D1541" s="28"/>
      <c r="E1541" s="29"/>
      <c r="F1541" s="27"/>
      <c r="G1541" s="30"/>
      <c r="H1541" s="30"/>
      <c r="I1541" s="27"/>
      <c r="J1541" s="27"/>
      <c r="K1541" s="27"/>
      <c r="L1541" s="29"/>
      <c r="M1541" s="27"/>
      <c r="N1541" s="31" t="str">
        <f aca="false">IF(E1541="","",EOMONTH(E1541,0))</f>
        <v/>
      </c>
      <c r="O1541" s="32" t="str">
        <f aca="false">IF(E1541="","",EOMONTH(E1541,0)+Parameter!$B$5)</f>
        <v/>
      </c>
      <c r="P1541" s="32" t="str">
        <f aca="false">IF(E1541="","",EOMONTH(E1541,Parameter!$B$4))</f>
        <v/>
      </c>
      <c r="Q1541" s="33" t="str">
        <f aca="false">IF(OR(E1541="",L1541&lt;&gt;""),"",P1541-Parameter!$B$9)</f>
        <v/>
      </c>
      <c r="R1541" s="34" t="str">
        <f aca="false">IF(OR(G1541="",G1541=0,H1541=""),"",H1541/G1541)</f>
        <v/>
      </c>
      <c r="S1541" s="35" t="str">
        <f aca="false">IF(C1541="","",IFERROR(INDEX('Validasi Vendor'!$J$5:$J$505,MATCH(C1541,'Validasi Vendor'!$C$5:$C$505,0)),"Belum terdaftar"))</f>
        <v/>
      </c>
      <c r="T1541" s="35" t="str">
        <f aca="false">IF(E1541="","",IF(L1541&lt;&gt;"",IF(EOMONTH(L1541,0)&gt;P1541,"Dikreditkan lewat batas: periksa","Sudah dikreditkan"),IF(S1541&lt;&gt;"Boleh diproses","Titik 1: periksa status vendor",IF(OR(I1541&lt;&gt;"Cocok",J1541&lt;&gt;"Valid"),"Titik 3: faktur bermasalah",IF(K1541="Ya","Titik 2: periksa pembebanan biaya",IF(Q1541&lt;0,"Titik 2: lewat batas kredit",IF(Q1541&lt;=Parameter!$B$6,"Titik 2: segera kreditkan","Siap dikreditkan")))))))</f>
        <v/>
      </c>
    </row>
    <row r="1542" customFormat="false" ht="15" hidden="false" customHeight="false" outlineLevel="0" collapsed="false">
      <c r="A1542" s="27"/>
      <c r="B1542" s="27"/>
      <c r="C1542" s="28"/>
      <c r="D1542" s="28"/>
      <c r="E1542" s="29"/>
      <c r="F1542" s="27"/>
      <c r="G1542" s="30"/>
      <c r="H1542" s="30"/>
      <c r="I1542" s="27"/>
      <c r="J1542" s="27"/>
      <c r="K1542" s="27"/>
      <c r="L1542" s="29"/>
      <c r="M1542" s="27"/>
      <c r="N1542" s="31" t="str">
        <f aca="false">IF(E1542="","",EOMONTH(E1542,0))</f>
        <v/>
      </c>
      <c r="O1542" s="32" t="str">
        <f aca="false">IF(E1542="","",EOMONTH(E1542,0)+Parameter!$B$5)</f>
        <v/>
      </c>
      <c r="P1542" s="32" t="str">
        <f aca="false">IF(E1542="","",EOMONTH(E1542,Parameter!$B$4))</f>
        <v/>
      </c>
      <c r="Q1542" s="33" t="str">
        <f aca="false">IF(OR(E1542="",L1542&lt;&gt;""),"",P1542-Parameter!$B$9)</f>
        <v/>
      </c>
      <c r="R1542" s="34" t="str">
        <f aca="false">IF(OR(G1542="",G1542=0,H1542=""),"",H1542/G1542)</f>
        <v/>
      </c>
      <c r="S1542" s="35" t="str">
        <f aca="false">IF(C1542="","",IFERROR(INDEX('Validasi Vendor'!$J$5:$J$505,MATCH(C1542,'Validasi Vendor'!$C$5:$C$505,0)),"Belum terdaftar"))</f>
        <v/>
      </c>
      <c r="T1542" s="35" t="str">
        <f aca="false">IF(E1542="","",IF(L1542&lt;&gt;"",IF(EOMONTH(L1542,0)&gt;P1542,"Dikreditkan lewat batas: periksa","Sudah dikreditkan"),IF(S1542&lt;&gt;"Boleh diproses","Titik 1: periksa status vendor",IF(OR(I1542&lt;&gt;"Cocok",J1542&lt;&gt;"Valid"),"Titik 3: faktur bermasalah",IF(K1542="Ya","Titik 2: periksa pembebanan biaya",IF(Q1542&lt;0,"Titik 2: lewat batas kredit",IF(Q1542&lt;=Parameter!$B$6,"Titik 2: segera kreditkan","Siap dikreditkan")))))))</f>
        <v/>
      </c>
    </row>
    <row r="1543" customFormat="false" ht="15" hidden="false" customHeight="false" outlineLevel="0" collapsed="false">
      <c r="A1543" s="27"/>
      <c r="B1543" s="27"/>
      <c r="C1543" s="28"/>
      <c r="D1543" s="28"/>
      <c r="E1543" s="29"/>
      <c r="F1543" s="27"/>
      <c r="G1543" s="30"/>
      <c r="H1543" s="30"/>
      <c r="I1543" s="27"/>
      <c r="J1543" s="27"/>
      <c r="K1543" s="27"/>
      <c r="L1543" s="29"/>
      <c r="M1543" s="27"/>
      <c r="N1543" s="31" t="str">
        <f aca="false">IF(E1543="","",EOMONTH(E1543,0))</f>
        <v/>
      </c>
      <c r="O1543" s="32" t="str">
        <f aca="false">IF(E1543="","",EOMONTH(E1543,0)+Parameter!$B$5)</f>
        <v/>
      </c>
      <c r="P1543" s="32" t="str">
        <f aca="false">IF(E1543="","",EOMONTH(E1543,Parameter!$B$4))</f>
        <v/>
      </c>
      <c r="Q1543" s="33" t="str">
        <f aca="false">IF(OR(E1543="",L1543&lt;&gt;""),"",P1543-Parameter!$B$9)</f>
        <v/>
      </c>
      <c r="R1543" s="34" t="str">
        <f aca="false">IF(OR(G1543="",G1543=0,H1543=""),"",H1543/G1543)</f>
        <v/>
      </c>
      <c r="S1543" s="35" t="str">
        <f aca="false">IF(C1543="","",IFERROR(INDEX('Validasi Vendor'!$J$5:$J$505,MATCH(C1543,'Validasi Vendor'!$C$5:$C$505,0)),"Belum terdaftar"))</f>
        <v/>
      </c>
      <c r="T1543" s="35" t="str">
        <f aca="false">IF(E1543="","",IF(L1543&lt;&gt;"",IF(EOMONTH(L1543,0)&gt;P1543,"Dikreditkan lewat batas: periksa","Sudah dikreditkan"),IF(S1543&lt;&gt;"Boleh diproses","Titik 1: periksa status vendor",IF(OR(I1543&lt;&gt;"Cocok",J1543&lt;&gt;"Valid"),"Titik 3: faktur bermasalah",IF(K1543="Ya","Titik 2: periksa pembebanan biaya",IF(Q1543&lt;0,"Titik 2: lewat batas kredit",IF(Q1543&lt;=Parameter!$B$6,"Titik 2: segera kreditkan","Siap dikreditkan")))))))</f>
        <v/>
      </c>
    </row>
    <row r="1544" customFormat="false" ht="15" hidden="false" customHeight="false" outlineLevel="0" collapsed="false">
      <c r="A1544" s="27"/>
      <c r="B1544" s="27"/>
      <c r="C1544" s="28"/>
      <c r="D1544" s="28"/>
      <c r="E1544" s="29"/>
      <c r="F1544" s="27"/>
      <c r="G1544" s="30"/>
      <c r="H1544" s="30"/>
      <c r="I1544" s="27"/>
      <c r="J1544" s="27"/>
      <c r="K1544" s="27"/>
      <c r="L1544" s="29"/>
      <c r="M1544" s="27"/>
      <c r="N1544" s="31" t="str">
        <f aca="false">IF(E1544="","",EOMONTH(E1544,0))</f>
        <v/>
      </c>
      <c r="O1544" s="32" t="str">
        <f aca="false">IF(E1544="","",EOMONTH(E1544,0)+Parameter!$B$5)</f>
        <v/>
      </c>
      <c r="P1544" s="32" t="str">
        <f aca="false">IF(E1544="","",EOMONTH(E1544,Parameter!$B$4))</f>
        <v/>
      </c>
      <c r="Q1544" s="33" t="str">
        <f aca="false">IF(OR(E1544="",L1544&lt;&gt;""),"",P1544-Parameter!$B$9)</f>
        <v/>
      </c>
      <c r="R1544" s="34" t="str">
        <f aca="false">IF(OR(G1544="",G1544=0,H1544=""),"",H1544/G1544)</f>
        <v/>
      </c>
      <c r="S1544" s="35" t="str">
        <f aca="false">IF(C1544="","",IFERROR(INDEX('Validasi Vendor'!$J$5:$J$505,MATCH(C1544,'Validasi Vendor'!$C$5:$C$505,0)),"Belum terdaftar"))</f>
        <v/>
      </c>
      <c r="T1544" s="35" t="str">
        <f aca="false">IF(E1544="","",IF(L1544&lt;&gt;"",IF(EOMONTH(L1544,0)&gt;P1544,"Dikreditkan lewat batas: periksa","Sudah dikreditkan"),IF(S1544&lt;&gt;"Boleh diproses","Titik 1: periksa status vendor",IF(OR(I1544&lt;&gt;"Cocok",J1544&lt;&gt;"Valid"),"Titik 3: faktur bermasalah",IF(K1544="Ya","Titik 2: periksa pembebanan biaya",IF(Q1544&lt;0,"Titik 2: lewat batas kredit",IF(Q1544&lt;=Parameter!$B$6,"Titik 2: segera kreditkan","Siap dikreditkan")))))))</f>
        <v/>
      </c>
    </row>
    <row r="1545" customFormat="false" ht="15" hidden="false" customHeight="false" outlineLevel="0" collapsed="false">
      <c r="A1545" s="27"/>
      <c r="B1545" s="27"/>
      <c r="C1545" s="28"/>
      <c r="D1545" s="28"/>
      <c r="E1545" s="29"/>
      <c r="F1545" s="27"/>
      <c r="G1545" s="30"/>
      <c r="H1545" s="30"/>
      <c r="I1545" s="27"/>
      <c r="J1545" s="27"/>
      <c r="K1545" s="27"/>
      <c r="L1545" s="29"/>
      <c r="M1545" s="27"/>
      <c r="N1545" s="31" t="str">
        <f aca="false">IF(E1545="","",EOMONTH(E1545,0))</f>
        <v/>
      </c>
      <c r="O1545" s="32" t="str">
        <f aca="false">IF(E1545="","",EOMONTH(E1545,0)+Parameter!$B$5)</f>
        <v/>
      </c>
      <c r="P1545" s="32" t="str">
        <f aca="false">IF(E1545="","",EOMONTH(E1545,Parameter!$B$4))</f>
        <v/>
      </c>
      <c r="Q1545" s="33" t="str">
        <f aca="false">IF(OR(E1545="",L1545&lt;&gt;""),"",P1545-Parameter!$B$9)</f>
        <v/>
      </c>
      <c r="R1545" s="34" t="str">
        <f aca="false">IF(OR(G1545="",G1545=0,H1545=""),"",H1545/G1545)</f>
        <v/>
      </c>
      <c r="S1545" s="35" t="str">
        <f aca="false">IF(C1545="","",IFERROR(INDEX('Validasi Vendor'!$J$5:$J$505,MATCH(C1545,'Validasi Vendor'!$C$5:$C$505,0)),"Belum terdaftar"))</f>
        <v/>
      </c>
      <c r="T1545" s="35" t="str">
        <f aca="false">IF(E1545="","",IF(L1545&lt;&gt;"",IF(EOMONTH(L1545,0)&gt;P1545,"Dikreditkan lewat batas: periksa","Sudah dikreditkan"),IF(S1545&lt;&gt;"Boleh diproses","Titik 1: periksa status vendor",IF(OR(I1545&lt;&gt;"Cocok",J1545&lt;&gt;"Valid"),"Titik 3: faktur bermasalah",IF(K1545="Ya","Titik 2: periksa pembebanan biaya",IF(Q1545&lt;0,"Titik 2: lewat batas kredit",IF(Q1545&lt;=Parameter!$B$6,"Titik 2: segera kreditkan","Siap dikreditkan")))))))</f>
        <v/>
      </c>
    </row>
    <row r="1546" customFormat="false" ht="15" hidden="false" customHeight="false" outlineLevel="0" collapsed="false">
      <c r="A1546" s="27"/>
      <c r="B1546" s="27"/>
      <c r="C1546" s="28"/>
      <c r="D1546" s="28"/>
      <c r="E1546" s="29"/>
      <c r="F1546" s="27"/>
      <c r="G1546" s="30"/>
      <c r="H1546" s="30"/>
      <c r="I1546" s="27"/>
      <c r="J1546" s="27"/>
      <c r="K1546" s="27"/>
      <c r="L1546" s="29"/>
      <c r="M1546" s="27"/>
      <c r="N1546" s="31" t="str">
        <f aca="false">IF(E1546="","",EOMONTH(E1546,0))</f>
        <v/>
      </c>
      <c r="O1546" s="32" t="str">
        <f aca="false">IF(E1546="","",EOMONTH(E1546,0)+Parameter!$B$5)</f>
        <v/>
      </c>
      <c r="P1546" s="32" t="str">
        <f aca="false">IF(E1546="","",EOMONTH(E1546,Parameter!$B$4))</f>
        <v/>
      </c>
      <c r="Q1546" s="33" t="str">
        <f aca="false">IF(OR(E1546="",L1546&lt;&gt;""),"",P1546-Parameter!$B$9)</f>
        <v/>
      </c>
      <c r="R1546" s="34" t="str">
        <f aca="false">IF(OR(G1546="",G1546=0,H1546=""),"",H1546/G1546)</f>
        <v/>
      </c>
      <c r="S1546" s="35" t="str">
        <f aca="false">IF(C1546="","",IFERROR(INDEX('Validasi Vendor'!$J$5:$J$505,MATCH(C1546,'Validasi Vendor'!$C$5:$C$505,0)),"Belum terdaftar"))</f>
        <v/>
      </c>
      <c r="T1546" s="35" t="str">
        <f aca="false">IF(E1546="","",IF(L1546&lt;&gt;"",IF(EOMONTH(L1546,0)&gt;P1546,"Dikreditkan lewat batas: periksa","Sudah dikreditkan"),IF(S1546&lt;&gt;"Boleh diproses","Titik 1: periksa status vendor",IF(OR(I1546&lt;&gt;"Cocok",J1546&lt;&gt;"Valid"),"Titik 3: faktur bermasalah",IF(K1546="Ya","Titik 2: periksa pembebanan biaya",IF(Q1546&lt;0,"Titik 2: lewat batas kredit",IF(Q1546&lt;=Parameter!$B$6,"Titik 2: segera kreditkan","Siap dikreditkan")))))))</f>
        <v/>
      </c>
    </row>
    <row r="1547" customFormat="false" ht="15" hidden="false" customHeight="false" outlineLevel="0" collapsed="false">
      <c r="A1547" s="27"/>
      <c r="B1547" s="27"/>
      <c r="C1547" s="28"/>
      <c r="D1547" s="28"/>
      <c r="E1547" s="29"/>
      <c r="F1547" s="27"/>
      <c r="G1547" s="30"/>
      <c r="H1547" s="30"/>
      <c r="I1547" s="27"/>
      <c r="J1547" s="27"/>
      <c r="K1547" s="27"/>
      <c r="L1547" s="29"/>
      <c r="M1547" s="27"/>
      <c r="N1547" s="31" t="str">
        <f aca="false">IF(E1547="","",EOMONTH(E1547,0))</f>
        <v/>
      </c>
      <c r="O1547" s="32" t="str">
        <f aca="false">IF(E1547="","",EOMONTH(E1547,0)+Parameter!$B$5)</f>
        <v/>
      </c>
      <c r="P1547" s="32" t="str">
        <f aca="false">IF(E1547="","",EOMONTH(E1547,Parameter!$B$4))</f>
        <v/>
      </c>
      <c r="Q1547" s="33" t="str">
        <f aca="false">IF(OR(E1547="",L1547&lt;&gt;""),"",P1547-Parameter!$B$9)</f>
        <v/>
      </c>
      <c r="R1547" s="34" t="str">
        <f aca="false">IF(OR(G1547="",G1547=0,H1547=""),"",H1547/G1547)</f>
        <v/>
      </c>
      <c r="S1547" s="35" t="str">
        <f aca="false">IF(C1547="","",IFERROR(INDEX('Validasi Vendor'!$J$5:$J$505,MATCH(C1547,'Validasi Vendor'!$C$5:$C$505,0)),"Belum terdaftar"))</f>
        <v/>
      </c>
      <c r="T1547" s="35" t="str">
        <f aca="false">IF(E1547="","",IF(L1547&lt;&gt;"",IF(EOMONTH(L1547,0)&gt;P1547,"Dikreditkan lewat batas: periksa","Sudah dikreditkan"),IF(S1547&lt;&gt;"Boleh diproses","Titik 1: periksa status vendor",IF(OR(I1547&lt;&gt;"Cocok",J1547&lt;&gt;"Valid"),"Titik 3: faktur bermasalah",IF(K1547="Ya","Titik 2: periksa pembebanan biaya",IF(Q1547&lt;0,"Titik 2: lewat batas kredit",IF(Q1547&lt;=Parameter!$B$6,"Titik 2: segera kreditkan","Siap dikreditkan")))))))</f>
        <v/>
      </c>
    </row>
    <row r="1548" customFormat="false" ht="15" hidden="false" customHeight="false" outlineLevel="0" collapsed="false">
      <c r="A1548" s="27"/>
      <c r="B1548" s="27"/>
      <c r="C1548" s="28"/>
      <c r="D1548" s="28"/>
      <c r="E1548" s="29"/>
      <c r="F1548" s="27"/>
      <c r="G1548" s="30"/>
      <c r="H1548" s="30"/>
      <c r="I1548" s="27"/>
      <c r="J1548" s="27"/>
      <c r="K1548" s="27"/>
      <c r="L1548" s="29"/>
      <c r="M1548" s="27"/>
      <c r="N1548" s="31" t="str">
        <f aca="false">IF(E1548="","",EOMONTH(E1548,0))</f>
        <v/>
      </c>
      <c r="O1548" s="32" t="str">
        <f aca="false">IF(E1548="","",EOMONTH(E1548,0)+Parameter!$B$5)</f>
        <v/>
      </c>
      <c r="P1548" s="32" t="str">
        <f aca="false">IF(E1548="","",EOMONTH(E1548,Parameter!$B$4))</f>
        <v/>
      </c>
      <c r="Q1548" s="33" t="str">
        <f aca="false">IF(OR(E1548="",L1548&lt;&gt;""),"",P1548-Parameter!$B$9)</f>
        <v/>
      </c>
      <c r="R1548" s="34" t="str">
        <f aca="false">IF(OR(G1548="",G1548=0,H1548=""),"",H1548/G1548)</f>
        <v/>
      </c>
      <c r="S1548" s="35" t="str">
        <f aca="false">IF(C1548="","",IFERROR(INDEX('Validasi Vendor'!$J$5:$J$505,MATCH(C1548,'Validasi Vendor'!$C$5:$C$505,0)),"Belum terdaftar"))</f>
        <v/>
      </c>
      <c r="T1548" s="35" t="str">
        <f aca="false">IF(E1548="","",IF(L1548&lt;&gt;"",IF(EOMONTH(L1548,0)&gt;P1548,"Dikreditkan lewat batas: periksa","Sudah dikreditkan"),IF(S1548&lt;&gt;"Boleh diproses","Titik 1: periksa status vendor",IF(OR(I1548&lt;&gt;"Cocok",J1548&lt;&gt;"Valid"),"Titik 3: faktur bermasalah",IF(K1548="Ya","Titik 2: periksa pembebanan biaya",IF(Q1548&lt;0,"Titik 2: lewat batas kredit",IF(Q1548&lt;=Parameter!$B$6,"Titik 2: segera kreditkan","Siap dikreditkan")))))))</f>
        <v/>
      </c>
    </row>
    <row r="1549" customFormat="false" ht="15" hidden="false" customHeight="false" outlineLevel="0" collapsed="false">
      <c r="A1549" s="27"/>
      <c r="B1549" s="27"/>
      <c r="C1549" s="28"/>
      <c r="D1549" s="28"/>
      <c r="E1549" s="29"/>
      <c r="F1549" s="27"/>
      <c r="G1549" s="30"/>
      <c r="H1549" s="30"/>
      <c r="I1549" s="27"/>
      <c r="J1549" s="27"/>
      <c r="K1549" s="27"/>
      <c r="L1549" s="29"/>
      <c r="M1549" s="27"/>
      <c r="N1549" s="31" t="str">
        <f aca="false">IF(E1549="","",EOMONTH(E1549,0))</f>
        <v/>
      </c>
      <c r="O1549" s="32" t="str">
        <f aca="false">IF(E1549="","",EOMONTH(E1549,0)+Parameter!$B$5)</f>
        <v/>
      </c>
      <c r="P1549" s="32" t="str">
        <f aca="false">IF(E1549="","",EOMONTH(E1549,Parameter!$B$4))</f>
        <v/>
      </c>
      <c r="Q1549" s="33" t="str">
        <f aca="false">IF(OR(E1549="",L1549&lt;&gt;""),"",P1549-Parameter!$B$9)</f>
        <v/>
      </c>
      <c r="R1549" s="34" t="str">
        <f aca="false">IF(OR(G1549="",G1549=0,H1549=""),"",H1549/G1549)</f>
        <v/>
      </c>
      <c r="S1549" s="35" t="str">
        <f aca="false">IF(C1549="","",IFERROR(INDEX('Validasi Vendor'!$J$5:$J$505,MATCH(C1549,'Validasi Vendor'!$C$5:$C$505,0)),"Belum terdaftar"))</f>
        <v/>
      </c>
      <c r="T1549" s="35" t="str">
        <f aca="false">IF(E1549="","",IF(L1549&lt;&gt;"",IF(EOMONTH(L1549,0)&gt;P1549,"Dikreditkan lewat batas: periksa","Sudah dikreditkan"),IF(S1549&lt;&gt;"Boleh diproses","Titik 1: periksa status vendor",IF(OR(I1549&lt;&gt;"Cocok",J1549&lt;&gt;"Valid"),"Titik 3: faktur bermasalah",IF(K1549="Ya","Titik 2: periksa pembebanan biaya",IF(Q1549&lt;0,"Titik 2: lewat batas kredit",IF(Q1549&lt;=Parameter!$B$6,"Titik 2: segera kreditkan","Siap dikreditkan")))))))</f>
        <v/>
      </c>
    </row>
    <row r="1550" customFormat="false" ht="15" hidden="false" customHeight="false" outlineLevel="0" collapsed="false">
      <c r="A1550" s="27"/>
      <c r="B1550" s="27"/>
      <c r="C1550" s="28"/>
      <c r="D1550" s="28"/>
      <c r="E1550" s="29"/>
      <c r="F1550" s="27"/>
      <c r="G1550" s="30"/>
      <c r="H1550" s="30"/>
      <c r="I1550" s="27"/>
      <c r="J1550" s="27"/>
      <c r="K1550" s="27"/>
      <c r="L1550" s="29"/>
      <c r="M1550" s="27"/>
      <c r="N1550" s="31" t="str">
        <f aca="false">IF(E1550="","",EOMONTH(E1550,0))</f>
        <v/>
      </c>
      <c r="O1550" s="32" t="str">
        <f aca="false">IF(E1550="","",EOMONTH(E1550,0)+Parameter!$B$5)</f>
        <v/>
      </c>
      <c r="P1550" s="32" t="str">
        <f aca="false">IF(E1550="","",EOMONTH(E1550,Parameter!$B$4))</f>
        <v/>
      </c>
      <c r="Q1550" s="33" t="str">
        <f aca="false">IF(OR(E1550="",L1550&lt;&gt;""),"",P1550-Parameter!$B$9)</f>
        <v/>
      </c>
      <c r="R1550" s="34" t="str">
        <f aca="false">IF(OR(G1550="",G1550=0,H1550=""),"",H1550/G1550)</f>
        <v/>
      </c>
      <c r="S1550" s="35" t="str">
        <f aca="false">IF(C1550="","",IFERROR(INDEX('Validasi Vendor'!$J$5:$J$505,MATCH(C1550,'Validasi Vendor'!$C$5:$C$505,0)),"Belum terdaftar"))</f>
        <v/>
      </c>
      <c r="T1550" s="35" t="str">
        <f aca="false">IF(E1550="","",IF(L1550&lt;&gt;"",IF(EOMONTH(L1550,0)&gt;P1550,"Dikreditkan lewat batas: periksa","Sudah dikreditkan"),IF(S1550&lt;&gt;"Boleh diproses","Titik 1: periksa status vendor",IF(OR(I1550&lt;&gt;"Cocok",J1550&lt;&gt;"Valid"),"Titik 3: faktur bermasalah",IF(K1550="Ya","Titik 2: periksa pembebanan biaya",IF(Q1550&lt;0,"Titik 2: lewat batas kredit",IF(Q1550&lt;=Parameter!$B$6,"Titik 2: segera kreditkan","Siap dikreditkan")))))))</f>
        <v/>
      </c>
    </row>
    <row r="1551" customFormat="false" ht="15" hidden="false" customHeight="false" outlineLevel="0" collapsed="false">
      <c r="A1551" s="27"/>
      <c r="B1551" s="27"/>
      <c r="C1551" s="28"/>
      <c r="D1551" s="28"/>
      <c r="E1551" s="29"/>
      <c r="F1551" s="27"/>
      <c r="G1551" s="30"/>
      <c r="H1551" s="30"/>
      <c r="I1551" s="27"/>
      <c r="J1551" s="27"/>
      <c r="K1551" s="27"/>
      <c r="L1551" s="29"/>
      <c r="M1551" s="27"/>
      <c r="N1551" s="31" t="str">
        <f aca="false">IF(E1551="","",EOMONTH(E1551,0))</f>
        <v/>
      </c>
      <c r="O1551" s="32" t="str">
        <f aca="false">IF(E1551="","",EOMONTH(E1551,0)+Parameter!$B$5)</f>
        <v/>
      </c>
      <c r="P1551" s="32" t="str">
        <f aca="false">IF(E1551="","",EOMONTH(E1551,Parameter!$B$4))</f>
        <v/>
      </c>
      <c r="Q1551" s="33" t="str">
        <f aca="false">IF(OR(E1551="",L1551&lt;&gt;""),"",P1551-Parameter!$B$9)</f>
        <v/>
      </c>
      <c r="R1551" s="34" t="str">
        <f aca="false">IF(OR(G1551="",G1551=0,H1551=""),"",H1551/G1551)</f>
        <v/>
      </c>
      <c r="S1551" s="35" t="str">
        <f aca="false">IF(C1551="","",IFERROR(INDEX('Validasi Vendor'!$J$5:$J$505,MATCH(C1551,'Validasi Vendor'!$C$5:$C$505,0)),"Belum terdaftar"))</f>
        <v/>
      </c>
      <c r="T1551" s="35" t="str">
        <f aca="false">IF(E1551="","",IF(L1551&lt;&gt;"",IF(EOMONTH(L1551,0)&gt;P1551,"Dikreditkan lewat batas: periksa","Sudah dikreditkan"),IF(S1551&lt;&gt;"Boleh diproses","Titik 1: periksa status vendor",IF(OR(I1551&lt;&gt;"Cocok",J1551&lt;&gt;"Valid"),"Titik 3: faktur bermasalah",IF(K1551="Ya","Titik 2: periksa pembebanan biaya",IF(Q1551&lt;0,"Titik 2: lewat batas kredit",IF(Q1551&lt;=Parameter!$B$6,"Titik 2: segera kreditkan","Siap dikreditkan")))))))</f>
        <v/>
      </c>
    </row>
    <row r="1552" customFormat="false" ht="15" hidden="false" customHeight="false" outlineLevel="0" collapsed="false">
      <c r="A1552" s="27"/>
      <c r="B1552" s="27"/>
      <c r="C1552" s="28"/>
      <c r="D1552" s="28"/>
      <c r="E1552" s="29"/>
      <c r="F1552" s="27"/>
      <c r="G1552" s="30"/>
      <c r="H1552" s="30"/>
      <c r="I1552" s="27"/>
      <c r="J1552" s="27"/>
      <c r="K1552" s="27"/>
      <c r="L1552" s="29"/>
      <c r="M1552" s="27"/>
      <c r="N1552" s="31" t="str">
        <f aca="false">IF(E1552="","",EOMONTH(E1552,0))</f>
        <v/>
      </c>
      <c r="O1552" s="32" t="str">
        <f aca="false">IF(E1552="","",EOMONTH(E1552,0)+Parameter!$B$5)</f>
        <v/>
      </c>
      <c r="P1552" s="32" t="str">
        <f aca="false">IF(E1552="","",EOMONTH(E1552,Parameter!$B$4))</f>
        <v/>
      </c>
      <c r="Q1552" s="33" t="str">
        <f aca="false">IF(OR(E1552="",L1552&lt;&gt;""),"",P1552-Parameter!$B$9)</f>
        <v/>
      </c>
      <c r="R1552" s="34" t="str">
        <f aca="false">IF(OR(G1552="",G1552=0,H1552=""),"",H1552/G1552)</f>
        <v/>
      </c>
      <c r="S1552" s="35" t="str">
        <f aca="false">IF(C1552="","",IFERROR(INDEX('Validasi Vendor'!$J$5:$J$505,MATCH(C1552,'Validasi Vendor'!$C$5:$C$505,0)),"Belum terdaftar"))</f>
        <v/>
      </c>
      <c r="T1552" s="35" t="str">
        <f aca="false">IF(E1552="","",IF(L1552&lt;&gt;"",IF(EOMONTH(L1552,0)&gt;P1552,"Dikreditkan lewat batas: periksa","Sudah dikreditkan"),IF(S1552&lt;&gt;"Boleh diproses","Titik 1: periksa status vendor",IF(OR(I1552&lt;&gt;"Cocok",J1552&lt;&gt;"Valid"),"Titik 3: faktur bermasalah",IF(K1552="Ya","Titik 2: periksa pembebanan biaya",IF(Q1552&lt;0,"Titik 2: lewat batas kredit",IF(Q1552&lt;=Parameter!$B$6,"Titik 2: segera kreditkan","Siap dikreditkan")))))))</f>
        <v/>
      </c>
    </row>
    <row r="1553" customFormat="false" ht="15" hidden="false" customHeight="false" outlineLevel="0" collapsed="false">
      <c r="A1553" s="27"/>
      <c r="B1553" s="27"/>
      <c r="C1553" s="28"/>
      <c r="D1553" s="28"/>
      <c r="E1553" s="29"/>
      <c r="F1553" s="27"/>
      <c r="G1553" s="30"/>
      <c r="H1553" s="30"/>
      <c r="I1553" s="27"/>
      <c r="J1553" s="27"/>
      <c r="K1553" s="27"/>
      <c r="L1553" s="29"/>
      <c r="M1553" s="27"/>
      <c r="N1553" s="31" t="str">
        <f aca="false">IF(E1553="","",EOMONTH(E1553,0))</f>
        <v/>
      </c>
      <c r="O1553" s="32" t="str">
        <f aca="false">IF(E1553="","",EOMONTH(E1553,0)+Parameter!$B$5)</f>
        <v/>
      </c>
      <c r="P1553" s="32" t="str">
        <f aca="false">IF(E1553="","",EOMONTH(E1553,Parameter!$B$4))</f>
        <v/>
      </c>
      <c r="Q1553" s="33" t="str">
        <f aca="false">IF(OR(E1553="",L1553&lt;&gt;""),"",P1553-Parameter!$B$9)</f>
        <v/>
      </c>
      <c r="R1553" s="34" t="str">
        <f aca="false">IF(OR(G1553="",G1553=0,H1553=""),"",H1553/G1553)</f>
        <v/>
      </c>
      <c r="S1553" s="35" t="str">
        <f aca="false">IF(C1553="","",IFERROR(INDEX('Validasi Vendor'!$J$5:$J$505,MATCH(C1553,'Validasi Vendor'!$C$5:$C$505,0)),"Belum terdaftar"))</f>
        <v/>
      </c>
      <c r="T1553" s="35" t="str">
        <f aca="false">IF(E1553="","",IF(L1553&lt;&gt;"",IF(EOMONTH(L1553,0)&gt;P1553,"Dikreditkan lewat batas: periksa","Sudah dikreditkan"),IF(S1553&lt;&gt;"Boleh diproses","Titik 1: periksa status vendor",IF(OR(I1553&lt;&gt;"Cocok",J1553&lt;&gt;"Valid"),"Titik 3: faktur bermasalah",IF(K1553="Ya","Titik 2: periksa pembebanan biaya",IF(Q1553&lt;0,"Titik 2: lewat batas kredit",IF(Q1553&lt;=Parameter!$B$6,"Titik 2: segera kreditkan","Siap dikreditkan")))))))</f>
        <v/>
      </c>
    </row>
    <row r="1554" customFormat="false" ht="15" hidden="false" customHeight="false" outlineLevel="0" collapsed="false">
      <c r="A1554" s="27"/>
      <c r="B1554" s="27"/>
      <c r="C1554" s="28"/>
      <c r="D1554" s="28"/>
      <c r="E1554" s="29"/>
      <c r="F1554" s="27"/>
      <c r="G1554" s="30"/>
      <c r="H1554" s="30"/>
      <c r="I1554" s="27"/>
      <c r="J1554" s="27"/>
      <c r="K1554" s="27"/>
      <c r="L1554" s="29"/>
      <c r="M1554" s="27"/>
      <c r="N1554" s="31" t="str">
        <f aca="false">IF(E1554="","",EOMONTH(E1554,0))</f>
        <v/>
      </c>
      <c r="O1554" s="32" t="str">
        <f aca="false">IF(E1554="","",EOMONTH(E1554,0)+Parameter!$B$5)</f>
        <v/>
      </c>
      <c r="P1554" s="32" t="str">
        <f aca="false">IF(E1554="","",EOMONTH(E1554,Parameter!$B$4))</f>
        <v/>
      </c>
      <c r="Q1554" s="33" t="str">
        <f aca="false">IF(OR(E1554="",L1554&lt;&gt;""),"",P1554-Parameter!$B$9)</f>
        <v/>
      </c>
      <c r="R1554" s="34" t="str">
        <f aca="false">IF(OR(G1554="",G1554=0,H1554=""),"",H1554/G1554)</f>
        <v/>
      </c>
      <c r="S1554" s="35" t="str">
        <f aca="false">IF(C1554="","",IFERROR(INDEX('Validasi Vendor'!$J$5:$J$505,MATCH(C1554,'Validasi Vendor'!$C$5:$C$505,0)),"Belum terdaftar"))</f>
        <v/>
      </c>
      <c r="T1554" s="35" t="str">
        <f aca="false">IF(E1554="","",IF(L1554&lt;&gt;"",IF(EOMONTH(L1554,0)&gt;P1554,"Dikreditkan lewat batas: periksa","Sudah dikreditkan"),IF(S1554&lt;&gt;"Boleh diproses","Titik 1: periksa status vendor",IF(OR(I1554&lt;&gt;"Cocok",J1554&lt;&gt;"Valid"),"Titik 3: faktur bermasalah",IF(K1554="Ya","Titik 2: periksa pembebanan biaya",IF(Q1554&lt;0,"Titik 2: lewat batas kredit",IF(Q1554&lt;=Parameter!$B$6,"Titik 2: segera kreditkan","Siap dikreditkan")))))))</f>
        <v/>
      </c>
    </row>
    <row r="1555" customFormat="false" ht="15" hidden="false" customHeight="false" outlineLevel="0" collapsed="false">
      <c r="A1555" s="27"/>
      <c r="B1555" s="27"/>
      <c r="C1555" s="28"/>
      <c r="D1555" s="28"/>
      <c r="E1555" s="29"/>
      <c r="F1555" s="27"/>
      <c r="G1555" s="30"/>
      <c r="H1555" s="30"/>
      <c r="I1555" s="27"/>
      <c r="J1555" s="27"/>
      <c r="K1555" s="27"/>
      <c r="L1555" s="29"/>
      <c r="M1555" s="27"/>
      <c r="N1555" s="31" t="str">
        <f aca="false">IF(E1555="","",EOMONTH(E1555,0))</f>
        <v/>
      </c>
      <c r="O1555" s="32" t="str">
        <f aca="false">IF(E1555="","",EOMONTH(E1555,0)+Parameter!$B$5)</f>
        <v/>
      </c>
      <c r="P1555" s="32" t="str">
        <f aca="false">IF(E1555="","",EOMONTH(E1555,Parameter!$B$4))</f>
        <v/>
      </c>
      <c r="Q1555" s="33" t="str">
        <f aca="false">IF(OR(E1555="",L1555&lt;&gt;""),"",P1555-Parameter!$B$9)</f>
        <v/>
      </c>
      <c r="R1555" s="34" t="str">
        <f aca="false">IF(OR(G1555="",G1555=0,H1555=""),"",H1555/G1555)</f>
        <v/>
      </c>
      <c r="S1555" s="35" t="str">
        <f aca="false">IF(C1555="","",IFERROR(INDEX('Validasi Vendor'!$J$5:$J$505,MATCH(C1555,'Validasi Vendor'!$C$5:$C$505,0)),"Belum terdaftar"))</f>
        <v/>
      </c>
      <c r="T1555" s="35" t="str">
        <f aca="false">IF(E1555="","",IF(L1555&lt;&gt;"",IF(EOMONTH(L1555,0)&gt;P1555,"Dikreditkan lewat batas: periksa","Sudah dikreditkan"),IF(S1555&lt;&gt;"Boleh diproses","Titik 1: periksa status vendor",IF(OR(I1555&lt;&gt;"Cocok",J1555&lt;&gt;"Valid"),"Titik 3: faktur bermasalah",IF(K1555="Ya","Titik 2: periksa pembebanan biaya",IF(Q1555&lt;0,"Titik 2: lewat batas kredit",IF(Q1555&lt;=Parameter!$B$6,"Titik 2: segera kreditkan","Siap dikreditkan")))))))</f>
        <v/>
      </c>
    </row>
    <row r="1556" customFormat="false" ht="15" hidden="false" customHeight="false" outlineLevel="0" collapsed="false">
      <c r="A1556" s="27"/>
      <c r="B1556" s="27"/>
      <c r="C1556" s="28"/>
      <c r="D1556" s="28"/>
      <c r="E1556" s="29"/>
      <c r="F1556" s="27"/>
      <c r="G1556" s="30"/>
      <c r="H1556" s="30"/>
      <c r="I1556" s="27"/>
      <c r="J1556" s="27"/>
      <c r="K1556" s="27"/>
      <c r="L1556" s="29"/>
      <c r="M1556" s="27"/>
      <c r="N1556" s="31" t="str">
        <f aca="false">IF(E1556="","",EOMONTH(E1556,0))</f>
        <v/>
      </c>
      <c r="O1556" s="32" t="str">
        <f aca="false">IF(E1556="","",EOMONTH(E1556,0)+Parameter!$B$5)</f>
        <v/>
      </c>
      <c r="P1556" s="32" t="str">
        <f aca="false">IF(E1556="","",EOMONTH(E1556,Parameter!$B$4))</f>
        <v/>
      </c>
      <c r="Q1556" s="33" t="str">
        <f aca="false">IF(OR(E1556="",L1556&lt;&gt;""),"",P1556-Parameter!$B$9)</f>
        <v/>
      </c>
      <c r="R1556" s="34" t="str">
        <f aca="false">IF(OR(G1556="",G1556=0,H1556=""),"",H1556/G1556)</f>
        <v/>
      </c>
      <c r="S1556" s="35" t="str">
        <f aca="false">IF(C1556="","",IFERROR(INDEX('Validasi Vendor'!$J$5:$J$505,MATCH(C1556,'Validasi Vendor'!$C$5:$C$505,0)),"Belum terdaftar"))</f>
        <v/>
      </c>
      <c r="T1556" s="35" t="str">
        <f aca="false">IF(E1556="","",IF(L1556&lt;&gt;"",IF(EOMONTH(L1556,0)&gt;P1556,"Dikreditkan lewat batas: periksa","Sudah dikreditkan"),IF(S1556&lt;&gt;"Boleh diproses","Titik 1: periksa status vendor",IF(OR(I1556&lt;&gt;"Cocok",J1556&lt;&gt;"Valid"),"Titik 3: faktur bermasalah",IF(K1556="Ya","Titik 2: periksa pembebanan biaya",IF(Q1556&lt;0,"Titik 2: lewat batas kredit",IF(Q1556&lt;=Parameter!$B$6,"Titik 2: segera kreditkan","Siap dikreditkan")))))))</f>
        <v/>
      </c>
    </row>
    <row r="1557" customFormat="false" ht="15" hidden="false" customHeight="false" outlineLevel="0" collapsed="false">
      <c r="A1557" s="27"/>
      <c r="B1557" s="27"/>
      <c r="C1557" s="28"/>
      <c r="D1557" s="28"/>
      <c r="E1557" s="29"/>
      <c r="F1557" s="27"/>
      <c r="G1557" s="30"/>
      <c r="H1557" s="30"/>
      <c r="I1557" s="27"/>
      <c r="J1557" s="27"/>
      <c r="K1557" s="27"/>
      <c r="L1557" s="29"/>
      <c r="M1557" s="27"/>
      <c r="N1557" s="31" t="str">
        <f aca="false">IF(E1557="","",EOMONTH(E1557,0))</f>
        <v/>
      </c>
      <c r="O1557" s="32" t="str">
        <f aca="false">IF(E1557="","",EOMONTH(E1557,0)+Parameter!$B$5)</f>
        <v/>
      </c>
      <c r="P1557" s="32" t="str">
        <f aca="false">IF(E1557="","",EOMONTH(E1557,Parameter!$B$4))</f>
        <v/>
      </c>
      <c r="Q1557" s="33" t="str">
        <f aca="false">IF(OR(E1557="",L1557&lt;&gt;""),"",P1557-Parameter!$B$9)</f>
        <v/>
      </c>
      <c r="R1557" s="34" t="str">
        <f aca="false">IF(OR(G1557="",G1557=0,H1557=""),"",H1557/G1557)</f>
        <v/>
      </c>
      <c r="S1557" s="35" t="str">
        <f aca="false">IF(C1557="","",IFERROR(INDEX('Validasi Vendor'!$J$5:$J$505,MATCH(C1557,'Validasi Vendor'!$C$5:$C$505,0)),"Belum terdaftar"))</f>
        <v/>
      </c>
      <c r="T1557" s="35" t="str">
        <f aca="false">IF(E1557="","",IF(L1557&lt;&gt;"",IF(EOMONTH(L1557,0)&gt;P1557,"Dikreditkan lewat batas: periksa","Sudah dikreditkan"),IF(S1557&lt;&gt;"Boleh diproses","Titik 1: periksa status vendor",IF(OR(I1557&lt;&gt;"Cocok",J1557&lt;&gt;"Valid"),"Titik 3: faktur bermasalah",IF(K1557="Ya","Titik 2: periksa pembebanan biaya",IF(Q1557&lt;0,"Titik 2: lewat batas kredit",IF(Q1557&lt;=Parameter!$B$6,"Titik 2: segera kreditkan","Siap dikreditkan")))))))</f>
        <v/>
      </c>
    </row>
    <row r="1558" customFormat="false" ht="15" hidden="false" customHeight="false" outlineLevel="0" collapsed="false">
      <c r="A1558" s="27"/>
      <c r="B1558" s="27"/>
      <c r="C1558" s="28"/>
      <c r="D1558" s="28"/>
      <c r="E1558" s="29"/>
      <c r="F1558" s="27"/>
      <c r="G1558" s="30"/>
      <c r="H1558" s="30"/>
      <c r="I1558" s="27"/>
      <c r="J1558" s="27"/>
      <c r="K1558" s="27"/>
      <c r="L1558" s="29"/>
      <c r="M1558" s="27"/>
      <c r="N1558" s="31" t="str">
        <f aca="false">IF(E1558="","",EOMONTH(E1558,0))</f>
        <v/>
      </c>
      <c r="O1558" s="32" t="str">
        <f aca="false">IF(E1558="","",EOMONTH(E1558,0)+Parameter!$B$5)</f>
        <v/>
      </c>
      <c r="P1558" s="32" t="str">
        <f aca="false">IF(E1558="","",EOMONTH(E1558,Parameter!$B$4))</f>
        <v/>
      </c>
      <c r="Q1558" s="33" t="str">
        <f aca="false">IF(OR(E1558="",L1558&lt;&gt;""),"",P1558-Parameter!$B$9)</f>
        <v/>
      </c>
      <c r="R1558" s="34" t="str">
        <f aca="false">IF(OR(G1558="",G1558=0,H1558=""),"",H1558/G1558)</f>
        <v/>
      </c>
      <c r="S1558" s="35" t="str">
        <f aca="false">IF(C1558="","",IFERROR(INDEX('Validasi Vendor'!$J$5:$J$505,MATCH(C1558,'Validasi Vendor'!$C$5:$C$505,0)),"Belum terdaftar"))</f>
        <v/>
      </c>
      <c r="T1558" s="35" t="str">
        <f aca="false">IF(E1558="","",IF(L1558&lt;&gt;"",IF(EOMONTH(L1558,0)&gt;P1558,"Dikreditkan lewat batas: periksa","Sudah dikreditkan"),IF(S1558&lt;&gt;"Boleh diproses","Titik 1: periksa status vendor",IF(OR(I1558&lt;&gt;"Cocok",J1558&lt;&gt;"Valid"),"Titik 3: faktur bermasalah",IF(K1558="Ya","Titik 2: periksa pembebanan biaya",IF(Q1558&lt;0,"Titik 2: lewat batas kredit",IF(Q1558&lt;=Parameter!$B$6,"Titik 2: segera kreditkan","Siap dikreditkan")))))))</f>
        <v/>
      </c>
    </row>
    <row r="1559" customFormat="false" ht="15" hidden="false" customHeight="false" outlineLevel="0" collapsed="false">
      <c r="A1559" s="27"/>
      <c r="B1559" s="27"/>
      <c r="C1559" s="28"/>
      <c r="D1559" s="28"/>
      <c r="E1559" s="29"/>
      <c r="F1559" s="27"/>
      <c r="G1559" s="30"/>
      <c r="H1559" s="30"/>
      <c r="I1559" s="27"/>
      <c r="J1559" s="27"/>
      <c r="K1559" s="27"/>
      <c r="L1559" s="29"/>
      <c r="M1559" s="27"/>
      <c r="N1559" s="31" t="str">
        <f aca="false">IF(E1559="","",EOMONTH(E1559,0))</f>
        <v/>
      </c>
      <c r="O1559" s="32" t="str">
        <f aca="false">IF(E1559="","",EOMONTH(E1559,0)+Parameter!$B$5)</f>
        <v/>
      </c>
      <c r="P1559" s="32" t="str">
        <f aca="false">IF(E1559="","",EOMONTH(E1559,Parameter!$B$4))</f>
        <v/>
      </c>
      <c r="Q1559" s="33" t="str">
        <f aca="false">IF(OR(E1559="",L1559&lt;&gt;""),"",P1559-Parameter!$B$9)</f>
        <v/>
      </c>
      <c r="R1559" s="34" t="str">
        <f aca="false">IF(OR(G1559="",G1559=0,H1559=""),"",H1559/G1559)</f>
        <v/>
      </c>
      <c r="S1559" s="35" t="str">
        <f aca="false">IF(C1559="","",IFERROR(INDEX('Validasi Vendor'!$J$5:$J$505,MATCH(C1559,'Validasi Vendor'!$C$5:$C$505,0)),"Belum terdaftar"))</f>
        <v/>
      </c>
      <c r="T1559" s="35" t="str">
        <f aca="false">IF(E1559="","",IF(L1559&lt;&gt;"",IF(EOMONTH(L1559,0)&gt;P1559,"Dikreditkan lewat batas: periksa","Sudah dikreditkan"),IF(S1559&lt;&gt;"Boleh diproses","Titik 1: periksa status vendor",IF(OR(I1559&lt;&gt;"Cocok",J1559&lt;&gt;"Valid"),"Titik 3: faktur bermasalah",IF(K1559="Ya","Titik 2: periksa pembebanan biaya",IF(Q1559&lt;0,"Titik 2: lewat batas kredit",IF(Q1559&lt;=Parameter!$B$6,"Titik 2: segera kreditkan","Siap dikreditkan")))))))</f>
        <v/>
      </c>
    </row>
    <row r="1560" customFormat="false" ht="15" hidden="false" customHeight="false" outlineLevel="0" collapsed="false">
      <c r="A1560" s="27"/>
      <c r="B1560" s="27"/>
      <c r="C1560" s="28"/>
      <c r="D1560" s="28"/>
      <c r="E1560" s="29"/>
      <c r="F1560" s="27"/>
      <c r="G1560" s="30"/>
      <c r="H1560" s="30"/>
      <c r="I1560" s="27"/>
      <c r="J1560" s="27"/>
      <c r="K1560" s="27"/>
      <c r="L1560" s="29"/>
      <c r="M1560" s="27"/>
      <c r="N1560" s="31" t="str">
        <f aca="false">IF(E1560="","",EOMONTH(E1560,0))</f>
        <v/>
      </c>
      <c r="O1560" s="32" t="str">
        <f aca="false">IF(E1560="","",EOMONTH(E1560,0)+Parameter!$B$5)</f>
        <v/>
      </c>
      <c r="P1560" s="32" t="str">
        <f aca="false">IF(E1560="","",EOMONTH(E1560,Parameter!$B$4))</f>
        <v/>
      </c>
      <c r="Q1560" s="33" t="str">
        <f aca="false">IF(OR(E1560="",L1560&lt;&gt;""),"",P1560-Parameter!$B$9)</f>
        <v/>
      </c>
      <c r="R1560" s="34" t="str">
        <f aca="false">IF(OR(G1560="",G1560=0,H1560=""),"",H1560/G1560)</f>
        <v/>
      </c>
      <c r="S1560" s="35" t="str">
        <f aca="false">IF(C1560="","",IFERROR(INDEX('Validasi Vendor'!$J$5:$J$505,MATCH(C1560,'Validasi Vendor'!$C$5:$C$505,0)),"Belum terdaftar"))</f>
        <v/>
      </c>
      <c r="T1560" s="35" t="str">
        <f aca="false">IF(E1560="","",IF(L1560&lt;&gt;"",IF(EOMONTH(L1560,0)&gt;P1560,"Dikreditkan lewat batas: periksa","Sudah dikreditkan"),IF(S1560&lt;&gt;"Boleh diproses","Titik 1: periksa status vendor",IF(OR(I1560&lt;&gt;"Cocok",J1560&lt;&gt;"Valid"),"Titik 3: faktur bermasalah",IF(K1560="Ya","Titik 2: periksa pembebanan biaya",IF(Q1560&lt;0,"Titik 2: lewat batas kredit",IF(Q1560&lt;=Parameter!$B$6,"Titik 2: segera kreditkan","Siap dikreditkan")))))))</f>
        <v/>
      </c>
    </row>
    <row r="1561" customFormat="false" ht="15" hidden="false" customHeight="false" outlineLevel="0" collapsed="false">
      <c r="A1561" s="27"/>
      <c r="B1561" s="27"/>
      <c r="C1561" s="28"/>
      <c r="D1561" s="28"/>
      <c r="E1561" s="29"/>
      <c r="F1561" s="27"/>
      <c r="G1561" s="30"/>
      <c r="H1561" s="30"/>
      <c r="I1561" s="27"/>
      <c r="J1561" s="27"/>
      <c r="K1561" s="27"/>
      <c r="L1561" s="29"/>
      <c r="M1561" s="27"/>
      <c r="N1561" s="31" t="str">
        <f aca="false">IF(E1561="","",EOMONTH(E1561,0))</f>
        <v/>
      </c>
      <c r="O1561" s="32" t="str">
        <f aca="false">IF(E1561="","",EOMONTH(E1561,0)+Parameter!$B$5)</f>
        <v/>
      </c>
      <c r="P1561" s="32" t="str">
        <f aca="false">IF(E1561="","",EOMONTH(E1561,Parameter!$B$4))</f>
        <v/>
      </c>
      <c r="Q1561" s="33" t="str">
        <f aca="false">IF(OR(E1561="",L1561&lt;&gt;""),"",P1561-Parameter!$B$9)</f>
        <v/>
      </c>
      <c r="R1561" s="34" t="str">
        <f aca="false">IF(OR(G1561="",G1561=0,H1561=""),"",H1561/G1561)</f>
        <v/>
      </c>
      <c r="S1561" s="35" t="str">
        <f aca="false">IF(C1561="","",IFERROR(INDEX('Validasi Vendor'!$J$5:$J$505,MATCH(C1561,'Validasi Vendor'!$C$5:$C$505,0)),"Belum terdaftar"))</f>
        <v/>
      </c>
      <c r="T1561" s="35" t="str">
        <f aca="false">IF(E1561="","",IF(L1561&lt;&gt;"",IF(EOMONTH(L1561,0)&gt;P1561,"Dikreditkan lewat batas: periksa","Sudah dikreditkan"),IF(S1561&lt;&gt;"Boleh diproses","Titik 1: periksa status vendor",IF(OR(I1561&lt;&gt;"Cocok",J1561&lt;&gt;"Valid"),"Titik 3: faktur bermasalah",IF(K1561="Ya","Titik 2: periksa pembebanan biaya",IF(Q1561&lt;0,"Titik 2: lewat batas kredit",IF(Q1561&lt;=Parameter!$B$6,"Titik 2: segera kreditkan","Siap dikreditkan")))))))</f>
        <v/>
      </c>
    </row>
    <row r="1562" customFormat="false" ht="15" hidden="false" customHeight="false" outlineLevel="0" collapsed="false">
      <c r="A1562" s="27"/>
      <c r="B1562" s="27"/>
      <c r="C1562" s="28"/>
      <c r="D1562" s="28"/>
      <c r="E1562" s="29"/>
      <c r="F1562" s="27"/>
      <c r="G1562" s="30"/>
      <c r="H1562" s="30"/>
      <c r="I1562" s="27"/>
      <c r="J1562" s="27"/>
      <c r="K1562" s="27"/>
      <c r="L1562" s="29"/>
      <c r="M1562" s="27"/>
      <c r="N1562" s="31" t="str">
        <f aca="false">IF(E1562="","",EOMONTH(E1562,0))</f>
        <v/>
      </c>
      <c r="O1562" s="32" t="str">
        <f aca="false">IF(E1562="","",EOMONTH(E1562,0)+Parameter!$B$5)</f>
        <v/>
      </c>
      <c r="P1562" s="32" t="str">
        <f aca="false">IF(E1562="","",EOMONTH(E1562,Parameter!$B$4))</f>
        <v/>
      </c>
      <c r="Q1562" s="33" t="str">
        <f aca="false">IF(OR(E1562="",L1562&lt;&gt;""),"",P1562-Parameter!$B$9)</f>
        <v/>
      </c>
      <c r="R1562" s="34" t="str">
        <f aca="false">IF(OR(G1562="",G1562=0,H1562=""),"",H1562/G1562)</f>
        <v/>
      </c>
      <c r="S1562" s="35" t="str">
        <f aca="false">IF(C1562="","",IFERROR(INDEX('Validasi Vendor'!$J$5:$J$505,MATCH(C1562,'Validasi Vendor'!$C$5:$C$505,0)),"Belum terdaftar"))</f>
        <v/>
      </c>
      <c r="T1562" s="35" t="str">
        <f aca="false">IF(E1562="","",IF(L1562&lt;&gt;"",IF(EOMONTH(L1562,0)&gt;P1562,"Dikreditkan lewat batas: periksa","Sudah dikreditkan"),IF(S1562&lt;&gt;"Boleh diproses","Titik 1: periksa status vendor",IF(OR(I1562&lt;&gt;"Cocok",J1562&lt;&gt;"Valid"),"Titik 3: faktur bermasalah",IF(K1562="Ya","Titik 2: periksa pembebanan biaya",IF(Q1562&lt;0,"Titik 2: lewat batas kredit",IF(Q1562&lt;=Parameter!$B$6,"Titik 2: segera kreditkan","Siap dikreditkan")))))))</f>
        <v/>
      </c>
    </row>
    <row r="1563" customFormat="false" ht="15" hidden="false" customHeight="false" outlineLevel="0" collapsed="false">
      <c r="A1563" s="27"/>
      <c r="B1563" s="27"/>
      <c r="C1563" s="28"/>
      <c r="D1563" s="28"/>
      <c r="E1563" s="29"/>
      <c r="F1563" s="27"/>
      <c r="G1563" s="30"/>
      <c r="H1563" s="30"/>
      <c r="I1563" s="27"/>
      <c r="J1563" s="27"/>
      <c r="K1563" s="27"/>
      <c r="L1563" s="29"/>
      <c r="M1563" s="27"/>
      <c r="N1563" s="31" t="str">
        <f aca="false">IF(E1563="","",EOMONTH(E1563,0))</f>
        <v/>
      </c>
      <c r="O1563" s="32" t="str">
        <f aca="false">IF(E1563="","",EOMONTH(E1563,0)+Parameter!$B$5)</f>
        <v/>
      </c>
      <c r="P1563" s="32" t="str">
        <f aca="false">IF(E1563="","",EOMONTH(E1563,Parameter!$B$4))</f>
        <v/>
      </c>
      <c r="Q1563" s="33" t="str">
        <f aca="false">IF(OR(E1563="",L1563&lt;&gt;""),"",P1563-Parameter!$B$9)</f>
        <v/>
      </c>
      <c r="R1563" s="34" t="str">
        <f aca="false">IF(OR(G1563="",G1563=0,H1563=""),"",H1563/G1563)</f>
        <v/>
      </c>
      <c r="S1563" s="35" t="str">
        <f aca="false">IF(C1563="","",IFERROR(INDEX('Validasi Vendor'!$J$5:$J$505,MATCH(C1563,'Validasi Vendor'!$C$5:$C$505,0)),"Belum terdaftar"))</f>
        <v/>
      </c>
      <c r="T1563" s="35" t="str">
        <f aca="false">IF(E1563="","",IF(L1563&lt;&gt;"",IF(EOMONTH(L1563,0)&gt;P1563,"Dikreditkan lewat batas: periksa","Sudah dikreditkan"),IF(S1563&lt;&gt;"Boleh diproses","Titik 1: periksa status vendor",IF(OR(I1563&lt;&gt;"Cocok",J1563&lt;&gt;"Valid"),"Titik 3: faktur bermasalah",IF(K1563="Ya","Titik 2: periksa pembebanan biaya",IF(Q1563&lt;0,"Titik 2: lewat batas kredit",IF(Q1563&lt;=Parameter!$B$6,"Titik 2: segera kreditkan","Siap dikreditkan")))))))</f>
        <v/>
      </c>
    </row>
    <row r="1564" customFormat="false" ht="15" hidden="false" customHeight="false" outlineLevel="0" collapsed="false">
      <c r="A1564" s="27"/>
      <c r="B1564" s="27"/>
      <c r="C1564" s="28"/>
      <c r="D1564" s="28"/>
      <c r="E1564" s="29"/>
      <c r="F1564" s="27"/>
      <c r="G1564" s="30"/>
      <c r="H1564" s="30"/>
      <c r="I1564" s="27"/>
      <c r="J1564" s="27"/>
      <c r="K1564" s="27"/>
      <c r="L1564" s="29"/>
      <c r="M1564" s="27"/>
      <c r="N1564" s="31" t="str">
        <f aca="false">IF(E1564="","",EOMONTH(E1564,0))</f>
        <v/>
      </c>
      <c r="O1564" s="32" t="str">
        <f aca="false">IF(E1564="","",EOMONTH(E1564,0)+Parameter!$B$5)</f>
        <v/>
      </c>
      <c r="P1564" s="32" t="str">
        <f aca="false">IF(E1564="","",EOMONTH(E1564,Parameter!$B$4))</f>
        <v/>
      </c>
      <c r="Q1564" s="33" t="str">
        <f aca="false">IF(OR(E1564="",L1564&lt;&gt;""),"",P1564-Parameter!$B$9)</f>
        <v/>
      </c>
      <c r="R1564" s="34" t="str">
        <f aca="false">IF(OR(G1564="",G1564=0,H1564=""),"",H1564/G1564)</f>
        <v/>
      </c>
      <c r="S1564" s="35" t="str">
        <f aca="false">IF(C1564="","",IFERROR(INDEX('Validasi Vendor'!$J$5:$J$505,MATCH(C1564,'Validasi Vendor'!$C$5:$C$505,0)),"Belum terdaftar"))</f>
        <v/>
      </c>
      <c r="T1564" s="35" t="str">
        <f aca="false">IF(E1564="","",IF(L1564&lt;&gt;"",IF(EOMONTH(L1564,0)&gt;P1564,"Dikreditkan lewat batas: periksa","Sudah dikreditkan"),IF(S1564&lt;&gt;"Boleh diproses","Titik 1: periksa status vendor",IF(OR(I1564&lt;&gt;"Cocok",J1564&lt;&gt;"Valid"),"Titik 3: faktur bermasalah",IF(K1564="Ya","Titik 2: periksa pembebanan biaya",IF(Q1564&lt;0,"Titik 2: lewat batas kredit",IF(Q1564&lt;=Parameter!$B$6,"Titik 2: segera kreditkan","Siap dikreditkan")))))))</f>
        <v/>
      </c>
    </row>
    <row r="1565" customFormat="false" ht="15" hidden="false" customHeight="false" outlineLevel="0" collapsed="false">
      <c r="A1565" s="27"/>
      <c r="B1565" s="27"/>
      <c r="C1565" s="28"/>
      <c r="D1565" s="28"/>
      <c r="E1565" s="29"/>
      <c r="F1565" s="27"/>
      <c r="G1565" s="30"/>
      <c r="H1565" s="30"/>
      <c r="I1565" s="27"/>
      <c r="J1565" s="27"/>
      <c r="K1565" s="27"/>
      <c r="L1565" s="29"/>
      <c r="M1565" s="27"/>
      <c r="N1565" s="31" t="str">
        <f aca="false">IF(E1565="","",EOMONTH(E1565,0))</f>
        <v/>
      </c>
      <c r="O1565" s="32" t="str">
        <f aca="false">IF(E1565="","",EOMONTH(E1565,0)+Parameter!$B$5)</f>
        <v/>
      </c>
      <c r="P1565" s="32" t="str">
        <f aca="false">IF(E1565="","",EOMONTH(E1565,Parameter!$B$4))</f>
        <v/>
      </c>
      <c r="Q1565" s="33" t="str">
        <f aca="false">IF(OR(E1565="",L1565&lt;&gt;""),"",P1565-Parameter!$B$9)</f>
        <v/>
      </c>
      <c r="R1565" s="34" t="str">
        <f aca="false">IF(OR(G1565="",G1565=0,H1565=""),"",H1565/G1565)</f>
        <v/>
      </c>
      <c r="S1565" s="35" t="str">
        <f aca="false">IF(C1565="","",IFERROR(INDEX('Validasi Vendor'!$J$5:$J$505,MATCH(C1565,'Validasi Vendor'!$C$5:$C$505,0)),"Belum terdaftar"))</f>
        <v/>
      </c>
      <c r="T1565" s="35" t="str">
        <f aca="false">IF(E1565="","",IF(L1565&lt;&gt;"",IF(EOMONTH(L1565,0)&gt;P1565,"Dikreditkan lewat batas: periksa","Sudah dikreditkan"),IF(S1565&lt;&gt;"Boleh diproses","Titik 1: periksa status vendor",IF(OR(I1565&lt;&gt;"Cocok",J1565&lt;&gt;"Valid"),"Titik 3: faktur bermasalah",IF(K1565="Ya","Titik 2: periksa pembebanan biaya",IF(Q1565&lt;0,"Titik 2: lewat batas kredit",IF(Q1565&lt;=Parameter!$B$6,"Titik 2: segera kreditkan","Siap dikreditkan")))))))</f>
        <v/>
      </c>
    </row>
    <row r="1566" customFormat="false" ht="15" hidden="false" customHeight="false" outlineLevel="0" collapsed="false">
      <c r="A1566" s="27"/>
      <c r="B1566" s="27"/>
      <c r="C1566" s="28"/>
      <c r="D1566" s="28"/>
      <c r="E1566" s="29"/>
      <c r="F1566" s="27"/>
      <c r="G1566" s="30"/>
      <c r="H1566" s="30"/>
      <c r="I1566" s="27"/>
      <c r="J1566" s="27"/>
      <c r="K1566" s="27"/>
      <c r="L1566" s="29"/>
      <c r="M1566" s="27"/>
      <c r="N1566" s="31" t="str">
        <f aca="false">IF(E1566="","",EOMONTH(E1566,0))</f>
        <v/>
      </c>
      <c r="O1566" s="32" t="str">
        <f aca="false">IF(E1566="","",EOMONTH(E1566,0)+Parameter!$B$5)</f>
        <v/>
      </c>
      <c r="P1566" s="32" t="str">
        <f aca="false">IF(E1566="","",EOMONTH(E1566,Parameter!$B$4))</f>
        <v/>
      </c>
      <c r="Q1566" s="33" t="str">
        <f aca="false">IF(OR(E1566="",L1566&lt;&gt;""),"",P1566-Parameter!$B$9)</f>
        <v/>
      </c>
      <c r="R1566" s="34" t="str">
        <f aca="false">IF(OR(G1566="",G1566=0,H1566=""),"",H1566/G1566)</f>
        <v/>
      </c>
      <c r="S1566" s="35" t="str">
        <f aca="false">IF(C1566="","",IFERROR(INDEX('Validasi Vendor'!$J$5:$J$505,MATCH(C1566,'Validasi Vendor'!$C$5:$C$505,0)),"Belum terdaftar"))</f>
        <v/>
      </c>
      <c r="T1566" s="35" t="str">
        <f aca="false">IF(E1566="","",IF(L1566&lt;&gt;"",IF(EOMONTH(L1566,0)&gt;P1566,"Dikreditkan lewat batas: periksa","Sudah dikreditkan"),IF(S1566&lt;&gt;"Boleh diproses","Titik 1: periksa status vendor",IF(OR(I1566&lt;&gt;"Cocok",J1566&lt;&gt;"Valid"),"Titik 3: faktur bermasalah",IF(K1566="Ya","Titik 2: periksa pembebanan biaya",IF(Q1566&lt;0,"Titik 2: lewat batas kredit",IF(Q1566&lt;=Parameter!$B$6,"Titik 2: segera kreditkan","Siap dikreditkan")))))))</f>
        <v/>
      </c>
    </row>
    <row r="1567" customFormat="false" ht="15" hidden="false" customHeight="false" outlineLevel="0" collapsed="false">
      <c r="A1567" s="27"/>
      <c r="B1567" s="27"/>
      <c r="C1567" s="28"/>
      <c r="D1567" s="28"/>
      <c r="E1567" s="29"/>
      <c r="F1567" s="27"/>
      <c r="G1567" s="30"/>
      <c r="H1567" s="30"/>
      <c r="I1567" s="27"/>
      <c r="J1567" s="27"/>
      <c r="K1567" s="27"/>
      <c r="L1567" s="29"/>
      <c r="M1567" s="27"/>
      <c r="N1567" s="31" t="str">
        <f aca="false">IF(E1567="","",EOMONTH(E1567,0))</f>
        <v/>
      </c>
      <c r="O1567" s="32" t="str">
        <f aca="false">IF(E1567="","",EOMONTH(E1567,0)+Parameter!$B$5)</f>
        <v/>
      </c>
      <c r="P1567" s="32" t="str">
        <f aca="false">IF(E1567="","",EOMONTH(E1567,Parameter!$B$4))</f>
        <v/>
      </c>
      <c r="Q1567" s="33" t="str">
        <f aca="false">IF(OR(E1567="",L1567&lt;&gt;""),"",P1567-Parameter!$B$9)</f>
        <v/>
      </c>
      <c r="R1567" s="34" t="str">
        <f aca="false">IF(OR(G1567="",G1567=0,H1567=""),"",H1567/G1567)</f>
        <v/>
      </c>
      <c r="S1567" s="35" t="str">
        <f aca="false">IF(C1567="","",IFERROR(INDEX('Validasi Vendor'!$J$5:$J$505,MATCH(C1567,'Validasi Vendor'!$C$5:$C$505,0)),"Belum terdaftar"))</f>
        <v/>
      </c>
      <c r="T1567" s="35" t="str">
        <f aca="false">IF(E1567="","",IF(L1567&lt;&gt;"",IF(EOMONTH(L1567,0)&gt;P1567,"Dikreditkan lewat batas: periksa","Sudah dikreditkan"),IF(S1567&lt;&gt;"Boleh diproses","Titik 1: periksa status vendor",IF(OR(I1567&lt;&gt;"Cocok",J1567&lt;&gt;"Valid"),"Titik 3: faktur bermasalah",IF(K1567="Ya","Titik 2: periksa pembebanan biaya",IF(Q1567&lt;0,"Titik 2: lewat batas kredit",IF(Q1567&lt;=Parameter!$B$6,"Titik 2: segera kreditkan","Siap dikreditkan")))))))</f>
        <v/>
      </c>
    </row>
    <row r="1568" customFormat="false" ht="15" hidden="false" customHeight="false" outlineLevel="0" collapsed="false">
      <c r="A1568" s="27"/>
      <c r="B1568" s="27"/>
      <c r="C1568" s="28"/>
      <c r="D1568" s="28"/>
      <c r="E1568" s="29"/>
      <c r="F1568" s="27"/>
      <c r="G1568" s="30"/>
      <c r="H1568" s="30"/>
      <c r="I1568" s="27"/>
      <c r="J1568" s="27"/>
      <c r="K1568" s="27"/>
      <c r="L1568" s="29"/>
      <c r="M1568" s="27"/>
      <c r="N1568" s="31" t="str">
        <f aca="false">IF(E1568="","",EOMONTH(E1568,0))</f>
        <v/>
      </c>
      <c r="O1568" s="32" t="str">
        <f aca="false">IF(E1568="","",EOMONTH(E1568,0)+Parameter!$B$5)</f>
        <v/>
      </c>
      <c r="P1568" s="32" t="str">
        <f aca="false">IF(E1568="","",EOMONTH(E1568,Parameter!$B$4))</f>
        <v/>
      </c>
      <c r="Q1568" s="33" t="str">
        <f aca="false">IF(OR(E1568="",L1568&lt;&gt;""),"",P1568-Parameter!$B$9)</f>
        <v/>
      </c>
      <c r="R1568" s="34" t="str">
        <f aca="false">IF(OR(G1568="",G1568=0,H1568=""),"",H1568/G1568)</f>
        <v/>
      </c>
      <c r="S1568" s="35" t="str">
        <f aca="false">IF(C1568="","",IFERROR(INDEX('Validasi Vendor'!$J$5:$J$505,MATCH(C1568,'Validasi Vendor'!$C$5:$C$505,0)),"Belum terdaftar"))</f>
        <v/>
      </c>
      <c r="T1568" s="35" t="str">
        <f aca="false">IF(E1568="","",IF(L1568&lt;&gt;"",IF(EOMONTH(L1568,0)&gt;P1568,"Dikreditkan lewat batas: periksa","Sudah dikreditkan"),IF(S1568&lt;&gt;"Boleh diproses","Titik 1: periksa status vendor",IF(OR(I1568&lt;&gt;"Cocok",J1568&lt;&gt;"Valid"),"Titik 3: faktur bermasalah",IF(K1568="Ya","Titik 2: periksa pembebanan biaya",IF(Q1568&lt;0,"Titik 2: lewat batas kredit",IF(Q1568&lt;=Parameter!$B$6,"Titik 2: segera kreditkan","Siap dikreditkan")))))))</f>
        <v/>
      </c>
    </row>
    <row r="1569" customFormat="false" ht="15" hidden="false" customHeight="false" outlineLevel="0" collapsed="false">
      <c r="A1569" s="27"/>
      <c r="B1569" s="27"/>
      <c r="C1569" s="28"/>
      <c r="D1569" s="28"/>
      <c r="E1569" s="29"/>
      <c r="F1569" s="27"/>
      <c r="G1569" s="30"/>
      <c r="H1569" s="30"/>
      <c r="I1569" s="27"/>
      <c r="J1569" s="27"/>
      <c r="K1569" s="27"/>
      <c r="L1569" s="29"/>
      <c r="M1569" s="27"/>
      <c r="N1569" s="31" t="str">
        <f aca="false">IF(E1569="","",EOMONTH(E1569,0))</f>
        <v/>
      </c>
      <c r="O1569" s="32" t="str">
        <f aca="false">IF(E1569="","",EOMONTH(E1569,0)+Parameter!$B$5)</f>
        <v/>
      </c>
      <c r="P1569" s="32" t="str">
        <f aca="false">IF(E1569="","",EOMONTH(E1569,Parameter!$B$4))</f>
        <v/>
      </c>
      <c r="Q1569" s="33" t="str">
        <f aca="false">IF(OR(E1569="",L1569&lt;&gt;""),"",P1569-Parameter!$B$9)</f>
        <v/>
      </c>
      <c r="R1569" s="34" t="str">
        <f aca="false">IF(OR(G1569="",G1569=0,H1569=""),"",H1569/G1569)</f>
        <v/>
      </c>
      <c r="S1569" s="35" t="str">
        <f aca="false">IF(C1569="","",IFERROR(INDEX('Validasi Vendor'!$J$5:$J$505,MATCH(C1569,'Validasi Vendor'!$C$5:$C$505,0)),"Belum terdaftar"))</f>
        <v/>
      </c>
      <c r="T1569" s="35" t="str">
        <f aca="false">IF(E1569="","",IF(L1569&lt;&gt;"",IF(EOMONTH(L1569,0)&gt;P1569,"Dikreditkan lewat batas: periksa","Sudah dikreditkan"),IF(S1569&lt;&gt;"Boleh diproses","Titik 1: periksa status vendor",IF(OR(I1569&lt;&gt;"Cocok",J1569&lt;&gt;"Valid"),"Titik 3: faktur bermasalah",IF(K1569="Ya","Titik 2: periksa pembebanan biaya",IF(Q1569&lt;0,"Titik 2: lewat batas kredit",IF(Q1569&lt;=Parameter!$B$6,"Titik 2: segera kreditkan","Siap dikreditkan")))))))</f>
        <v/>
      </c>
    </row>
    <row r="1570" customFormat="false" ht="15" hidden="false" customHeight="false" outlineLevel="0" collapsed="false">
      <c r="A1570" s="27"/>
      <c r="B1570" s="27"/>
      <c r="C1570" s="28"/>
      <c r="D1570" s="28"/>
      <c r="E1570" s="29"/>
      <c r="F1570" s="27"/>
      <c r="G1570" s="30"/>
      <c r="H1570" s="30"/>
      <c r="I1570" s="27"/>
      <c r="J1570" s="27"/>
      <c r="K1570" s="27"/>
      <c r="L1570" s="29"/>
      <c r="M1570" s="27"/>
      <c r="N1570" s="31" t="str">
        <f aca="false">IF(E1570="","",EOMONTH(E1570,0))</f>
        <v/>
      </c>
      <c r="O1570" s="32" t="str">
        <f aca="false">IF(E1570="","",EOMONTH(E1570,0)+Parameter!$B$5)</f>
        <v/>
      </c>
      <c r="P1570" s="32" t="str">
        <f aca="false">IF(E1570="","",EOMONTH(E1570,Parameter!$B$4))</f>
        <v/>
      </c>
      <c r="Q1570" s="33" t="str">
        <f aca="false">IF(OR(E1570="",L1570&lt;&gt;""),"",P1570-Parameter!$B$9)</f>
        <v/>
      </c>
      <c r="R1570" s="34" t="str">
        <f aca="false">IF(OR(G1570="",G1570=0,H1570=""),"",H1570/G1570)</f>
        <v/>
      </c>
      <c r="S1570" s="35" t="str">
        <f aca="false">IF(C1570="","",IFERROR(INDEX('Validasi Vendor'!$J$5:$J$505,MATCH(C1570,'Validasi Vendor'!$C$5:$C$505,0)),"Belum terdaftar"))</f>
        <v/>
      </c>
      <c r="T1570" s="35" t="str">
        <f aca="false">IF(E1570="","",IF(L1570&lt;&gt;"",IF(EOMONTH(L1570,0)&gt;P1570,"Dikreditkan lewat batas: periksa","Sudah dikreditkan"),IF(S1570&lt;&gt;"Boleh diproses","Titik 1: periksa status vendor",IF(OR(I1570&lt;&gt;"Cocok",J1570&lt;&gt;"Valid"),"Titik 3: faktur bermasalah",IF(K1570="Ya","Titik 2: periksa pembebanan biaya",IF(Q1570&lt;0,"Titik 2: lewat batas kredit",IF(Q1570&lt;=Parameter!$B$6,"Titik 2: segera kreditkan","Siap dikreditkan")))))))</f>
        <v/>
      </c>
    </row>
    <row r="1571" customFormat="false" ht="15" hidden="false" customHeight="false" outlineLevel="0" collapsed="false">
      <c r="A1571" s="27"/>
      <c r="B1571" s="27"/>
      <c r="C1571" s="28"/>
      <c r="D1571" s="28"/>
      <c r="E1571" s="29"/>
      <c r="F1571" s="27"/>
      <c r="G1571" s="30"/>
      <c r="H1571" s="30"/>
      <c r="I1571" s="27"/>
      <c r="J1571" s="27"/>
      <c r="K1571" s="27"/>
      <c r="L1571" s="29"/>
      <c r="M1571" s="27"/>
      <c r="N1571" s="31" t="str">
        <f aca="false">IF(E1571="","",EOMONTH(E1571,0))</f>
        <v/>
      </c>
      <c r="O1571" s="32" t="str">
        <f aca="false">IF(E1571="","",EOMONTH(E1571,0)+Parameter!$B$5)</f>
        <v/>
      </c>
      <c r="P1571" s="32" t="str">
        <f aca="false">IF(E1571="","",EOMONTH(E1571,Parameter!$B$4))</f>
        <v/>
      </c>
      <c r="Q1571" s="33" t="str">
        <f aca="false">IF(OR(E1571="",L1571&lt;&gt;""),"",P1571-Parameter!$B$9)</f>
        <v/>
      </c>
      <c r="R1571" s="34" t="str">
        <f aca="false">IF(OR(G1571="",G1571=0,H1571=""),"",H1571/G1571)</f>
        <v/>
      </c>
      <c r="S1571" s="35" t="str">
        <f aca="false">IF(C1571="","",IFERROR(INDEX('Validasi Vendor'!$J$5:$J$505,MATCH(C1571,'Validasi Vendor'!$C$5:$C$505,0)),"Belum terdaftar"))</f>
        <v/>
      </c>
      <c r="T1571" s="35" t="str">
        <f aca="false">IF(E1571="","",IF(L1571&lt;&gt;"",IF(EOMONTH(L1571,0)&gt;P1571,"Dikreditkan lewat batas: periksa","Sudah dikreditkan"),IF(S1571&lt;&gt;"Boleh diproses","Titik 1: periksa status vendor",IF(OR(I1571&lt;&gt;"Cocok",J1571&lt;&gt;"Valid"),"Titik 3: faktur bermasalah",IF(K1571="Ya","Titik 2: periksa pembebanan biaya",IF(Q1571&lt;0,"Titik 2: lewat batas kredit",IF(Q1571&lt;=Parameter!$B$6,"Titik 2: segera kreditkan","Siap dikreditkan")))))))</f>
        <v/>
      </c>
    </row>
    <row r="1572" customFormat="false" ht="15" hidden="false" customHeight="false" outlineLevel="0" collapsed="false">
      <c r="A1572" s="27"/>
      <c r="B1572" s="27"/>
      <c r="C1572" s="28"/>
      <c r="D1572" s="28"/>
      <c r="E1572" s="29"/>
      <c r="F1572" s="27"/>
      <c r="G1572" s="30"/>
      <c r="H1572" s="30"/>
      <c r="I1572" s="27"/>
      <c r="J1572" s="27"/>
      <c r="K1572" s="27"/>
      <c r="L1572" s="29"/>
      <c r="M1572" s="27"/>
      <c r="N1572" s="31" t="str">
        <f aca="false">IF(E1572="","",EOMONTH(E1572,0))</f>
        <v/>
      </c>
      <c r="O1572" s="32" t="str">
        <f aca="false">IF(E1572="","",EOMONTH(E1572,0)+Parameter!$B$5)</f>
        <v/>
      </c>
      <c r="P1572" s="32" t="str">
        <f aca="false">IF(E1572="","",EOMONTH(E1572,Parameter!$B$4))</f>
        <v/>
      </c>
      <c r="Q1572" s="33" t="str">
        <f aca="false">IF(OR(E1572="",L1572&lt;&gt;""),"",P1572-Parameter!$B$9)</f>
        <v/>
      </c>
      <c r="R1572" s="34" t="str">
        <f aca="false">IF(OR(G1572="",G1572=0,H1572=""),"",H1572/G1572)</f>
        <v/>
      </c>
      <c r="S1572" s="35" t="str">
        <f aca="false">IF(C1572="","",IFERROR(INDEX('Validasi Vendor'!$J$5:$J$505,MATCH(C1572,'Validasi Vendor'!$C$5:$C$505,0)),"Belum terdaftar"))</f>
        <v/>
      </c>
      <c r="T1572" s="35" t="str">
        <f aca="false">IF(E1572="","",IF(L1572&lt;&gt;"",IF(EOMONTH(L1572,0)&gt;P1572,"Dikreditkan lewat batas: periksa","Sudah dikreditkan"),IF(S1572&lt;&gt;"Boleh diproses","Titik 1: periksa status vendor",IF(OR(I1572&lt;&gt;"Cocok",J1572&lt;&gt;"Valid"),"Titik 3: faktur bermasalah",IF(K1572="Ya","Titik 2: periksa pembebanan biaya",IF(Q1572&lt;0,"Titik 2: lewat batas kredit",IF(Q1572&lt;=Parameter!$B$6,"Titik 2: segera kreditkan","Siap dikreditkan")))))))</f>
        <v/>
      </c>
    </row>
    <row r="1573" customFormat="false" ht="15" hidden="false" customHeight="false" outlineLevel="0" collapsed="false">
      <c r="A1573" s="27"/>
      <c r="B1573" s="27"/>
      <c r="C1573" s="28"/>
      <c r="D1573" s="28"/>
      <c r="E1573" s="29"/>
      <c r="F1573" s="27"/>
      <c r="G1573" s="30"/>
      <c r="H1573" s="30"/>
      <c r="I1573" s="27"/>
      <c r="J1573" s="27"/>
      <c r="K1573" s="27"/>
      <c r="L1573" s="29"/>
      <c r="M1573" s="27"/>
      <c r="N1573" s="31" t="str">
        <f aca="false">IF(E1573="","",EOMONTH(E1573,0))</f>
        <v/>
      </c>
      <c r="O1573" s="32" t="str">
        <f aca="false">IF(E1573="","",EOMONTH(E1573,0)+Parameter!$B$5)</f>
        <v/>
      </c>
      <c r="P1573" s="32" t="str">
        <f aca="false">IF(E1573="","",EOMONTH(E1573,Parameter!$B$4))</f>
        <v/>
      </c>
      <c r="Q1573" s="33" t="str">
        <f aca="false">IF(OR(E1573="",L1573&lt;&gt;""),"",P1573-Parameter!$B$9)</f>
        <v/>
      </c>
      <c r="R1573" s="34" t="str">
        <f aca="false">IF(OR(G1573="",G1573=0,H1573=""),"",H1573/G1573)</f>
        <v/>
      </c>
      <c r="S1573" s="35" t="str">
        <f aca="false">IF(C1573="","",IFERROR(INDEX('Validasi Vendor'!$J$5:$J$505,MATCH(C1573,'Validasi Vendor'!$C$5:$C$505,0)),"Belum terdaftar"))</f>
        <v/>
      </c>
      <c r="T1573" s="35" t="str">
        <f aca="false">IF(E1573="","",IF(L1573&lt;&gt;"",IF(EOMONTH(L1573,0)&gt;P1573,"Dikreditkan lewat batas: periksa","Sudah dikreditkan"),IF(S1573&lt;&gt;"Boleh diproses","Titik 1: periksa status vendor",IF(OR(I1573&lt;&gt;"Cocok",J1573&lt;&gt;"Valid"),"Titik 3: faktur bermasalah",IF(K1573="Ya","Titik 2: periksa pembebanan biaya",IF(Q1573&lt;0,"Titik 2: lewat batas kredit",IF(Q1573&lt;=Parameter!$B$6,"Titik 2: segera kreditkan","Siap dikreditkan")))))))</f>
        <v/>
      </c>
    </row>
    <row r="1574" customFormat="false" ht="15" hidden="false" customHeight="false" outlineLevel="0" collapsed="false">
      <c r="A1574" s="27"/>
      <c r="B1574" s="27"/>
      <c r="C1574" s="28"/>
      <c r="D1574" s="28"/>
      <c r="E1574" s="29"/>
      <c r="F1574" s="27"/>
      <c r="G1574" s="30"/>
      <c r="H1574" s="30"/>
      <c r="I1574" s="27"/>
      <c r="J1574" s="27"/>
      <c r="K1574" s="27"/>
      <c r="L1574" s="29"/>
      <c r="M1574" s="27"/>
      <c r="N1574" s="31" t="str">
        <f aca="false">IF(E1574="","",EOMONTH(E1574,0))</f>
        <v/>
      </c>
      <c r="O1574" s="32" t="str">
        <f aca="false">IF(E1574="","",EOMONTH(E1574,0)+Parameter!$B$5)</f>
        <v/>
      </c>
      <c r="P1574" s="32" t="str">
        <f aca="false">IF(E1574="","",EOMONTH(E1574,Parameter!$B$4))</f>
        <v/>
      </c>
      <c r="Q1574" s="33" t="str">
        <f aca="false">IF(OR(E1574="",L1574&lt;&gt;""),"",P1574-Parameter!$B$9)</f>
        <v/>
      </c>
      <c r="R1574" s="34" t="str">
        <f aca="false">IF(OR(G1574="",G1574=0,H1574=""),"",H1574/G1574)</f>
        <v/>
      </c>
      <c r="S1574" s="35" t="str">
        <f aca="false">IF(C1574="","",IFERROR(INDEX('Validasi Vendor'!$J$5:$J$505,MATCH(C1574,'Validasi Vendor'!$C$5:$C$505,0)),"Belum terdaftar"))</f>
        <v/>
      </c>
      <c r="T1574" s="35" t="str">
        <f aca="false">IF(E1574="","",IF(L1574&lt;&gt;"",IF(EOMONTH(L1574,0)&gt;P1574,"Dikreditkan lewat batas: periksa","Sudah dikreditkan"),IF(S1574&lt;&gt;"Boleh diproses","Titik 1: periksa status vendor",IF(OR(I1574&lt;&gt;"Cocok",J1574&lt;&gt;"Valid"),"Titik 3: faktur bermasalah",IF(K1574="Ya","Titik 2: periksa pembebanan biaya",IF(Q1574&lt;0,"Titik 2: lewat batas kredit",IF(Q1574&lt;=Parameter!$B$6,"Titik 2: segera kreditkan","Siap dikreditkan")))))))</f>
        <v/>
      </c>
    </row>
    <row r="1575" customFormat="false" ht="15" hidden="false" customHeight="false" outlineLevel="0" collapsed="false">
      <c r="A1575" s="27"/>
      <c r="B1575" s="27"/>
      <c r="C1575" s="28"/>
      <c r="D1575" s="28"/>
      <c r="E1575" s="29"/>
      <c r="F1575" s="27"/>
      <c r="G1575" s="30"/>
      <c r="H1575" s="30"/>
      <c r="I1575" s="27"/>
      <c r="J1575" s="27"/>
      <c r="K1575" s="27"/>
      <c r="L1575" s="29"/>
      <c r="M1575" s="27"/>
      <c r="N1575" s="31" t="str">
        <f aca="false">IF(E1575="","",EOMONTH(E1575,0))</f>
        <v/>
      </c>
      <c r="O1575" s="32" t="str">
        <f aca="false">IF(E1575="","",EOMONTH(E1575,0)+Parameter!$B$5)</f>
        <v/>
      </c>
      <c r="P1575" s="32" t="str">
        <f aca="false">IF(E1575="","",EOMONTH(E1575,Parameter!$B$4))</f>
        <v/>
      </c>
      <c r="Q1575" s="33" t="str">
        <f aca="false">IF(OR(E1575="",L1575&lt;&gt;""),"",P1575-Parameter!$B$9)</f>
        <v/>
      </c>
      <c r="R1575" s="34" t="str">
        <f aca="false">IF(OR(G1575="",G1575=0,H1575=""),"",H1575/G1575)</f>
        <v/>
      </c>
      <c r="S1575" s="35" t="str">
        <f aca="false">IF(C1575="","",IFERROR(INDEX('Validasi Vendor'!$J$5:$J$505,MATCH(C1575,'Validasi Vendor'!$C$5:$C$505,0)),"Belum terdaftar"))</f>
        <v/>
      </c>
      <c r="T1575" s="35" t="str">
        <f aca="false">IF(E1575="","",IF(L1575&lt;&gt;"",IF(EOMONTH(L1575,0)&gt;P1575,"Dikreditkan lewat batas: periksa","Sudah dikreditkan"),IF(S1575&lt;&gt;"Boleh diproses","Titik 1: periksa status vendor",IF(OR(I1575&lt;&gt;"Cocok",J1575&lt;&gt;"Valid"),"Titik 3: faktur bermasalah",IF(K1575="Ya","Titik 2: periksa pembebanan biaya",IF(Q1575&lt;0,"Titik 2: lewat batas kredit",IF(Q1575&lt;=Parameter!$B$6,"Titik 2: segera kreditkan","Siap dikreditkan")))))))</f>
        <v/>
      </c>
    </row>
    <row r="1576" customFormat="false" ht="15" hidden="false" customHeight="false" outlineLevel="0" collapsed="false">
      <c r="A1576" s="27"/>
      <c r="B1576" s="27"/>
      <c r="C1576" s="28"/>
      <c r="D1576" s="28"/>
      <c r="E1576" s="29"/>
      <c r="F1576" s="27"/>
      <c r="G1576" s="30"/>
      <c r="H1576" s="30"/>
      <c r="I1576" s="27"/>
      <c r="J1576" s="27"/>
      <c r="K1576" s="27"/>
      <c r="L1576" s="29"/>
      <c r="M1576" s="27"/>
      <c r="N1576" s="31" t="str">
        <f aca="false">IF(E1576="","",EOMONTH(E1576,0))</f>
        <v/>
      </c>
      <c r="O1576" s="32" t="str">
        <f aca="false">IF(E1576="","",EOMONTH(E1576,0)+Parameter!$B$5)</f>
        <v/>
      </c>
      <c r="P1576" s="32" t="str">
        <f aca="false">IF(E1576="","",EOMONTH(E1576,Parameter!$B$4))</f>
        <v/>
      </c>
      <c r="Q1576" s="33" t="str">
        <f aca="false">IF(OR(E1576="",L1576&lt;&gt;""),"",P1576-Parameter!$B$9)</f>
        <v/>
      </c>
      <c r="R1576" s="34" t="str">
        <f aca="false">IF(OR(G1576="",G1576=0,H1576=""),"",H1576/G1576)</f>
        <v/>
      </c>
      <c r="S1576" s="35" t="str">
        <f aca="false">IF(C1576="","",IFERROR(INDEX('Validasi Vendor'!$J$5:$J$505,MATCH(C1576,'Validasi Vendor'!$C$5:$C$505,0)),"Belum terdaftar"))</f>
        <v/>
      </c>
      <c r="T1576" s="35" t="str">
        <f aca="false">IF(E1576="","",IF(L1576&lt;&gt;"",IF(EOMONTH(L1576,0)&gt;P1576,"Dikreditkan lewat batas: periksa","Sudah dikreditkan"),IF(S1576&lt;&gt;"Boleh diproses","Titik 1: periksa status vendor",IF(OR(I1576&lt;&gt;"Cocok",J1576&lt;&gt;"Valid"),"Titik 3: faktur bermasalah",IF(K1576="Ya","Titik 2: periksa pembebanan biaya",IF(Q1576&lt;0,"Titik 2: lewat batas kredit",IF(Q1576&lt;=Parameter!$B$6,"Titik 2: segera kreditkan","Siap dikreditkan")))))))</f>
        <v/>
      </c>
    </row>
    <row r="1577" customFormat="false" ht="15" hidden="false" customHeight="false" outlineLevel="0" collapsed="false">
      <c r="A1577" s="27"/>
      <c r="B1577" s="27"/>
      <c r="C1577" s="28"/>
      <c r="D1577" s="28"/>
      <c r="E1577" s="29"/>
      <c r="F1577" s="27"/>
      <c r="G1577" s="30"/>
      <c r="H1577" s="30"/>
      <c r="I1577" s="27"/>
      <c r="J1577" s="27"/>
      <c r="K1577" s="27"/>
      <c r="L1577" s="29"/>
      <c r="M1577" s="27"/>
      <c r="N1577" s="31" t="str">
        <f aca="false">IF(E1577="","",EOMONTH(E1577,0))</f>
        <v/>
      </c>
      <c r="O1577" s="32" t="str">
        <f aca="false">IF(E1577="","",EOMONTH(E1577,0)+Parameter!$B$5)</f>
        <v/>
      </c>
      <c r="P1577" s="32" t="str">
        <f aca="false">IF(E1577="","",EOMONTH(E1577,Parameter!$B$4))</f>
        <v/>
      </c>
      <c r="Q1577" s="33" t="str">
        <f aca="false">IF(OR(E1577="",L1577&lt;&gt;""),"",P1577-Parameter!$B$9)</f>
        <v/>
      </c>
      <c r="R1577" s="34" t="str">
        <f aca="false">IF(OR(G1577="",G1577=0,H1577=""),"",H1577/G1577)</f>
        <v/>
      </c>
      <c r="S1577" s="35" t="str">
        <f aca="false">IF(C1577="","",IFERROR(INDEX('Validasi Vendor'!$J$5:$J$505,MATCH(C1577,'Validasi Vendor'!$C$5:$C$505,0)),"Belum terdaftar"))</f>
        <v/>
      </c>
      <c r="T1577" s="35" t="str">
        <f aca="false">IF(E1577="","",IF(L1577&lt;&gt;"",IF(EOMONTH(L1577,0)&gt;P1577,"Dikreditkan lewat batas: periksa","Sudah dikreditkan"),IF(S1577&lt;&gt;"Boleh diproses","Titik 1: periksa status vendor",IF(OR(I1577&lt;&gt;"Cocok",J1577&lt;&gt;"Valid"),"Titik 3: faktur bermasalah",IF(K1577="Ya","Titik 2: periksa pembebanan biaya",IF(Q1577&lt;0,"Titik 2: lewat batas kredit",IF(Q1577&lt;=Parameter!$B$6,"Titik 2: segera kreditkan","Siap dikreditkan")))))))</f>
        <v/>
      </c>
    </row>
    <row r="1578" customFormat="false" ht="15" hidden="false" customHeight="false" outlineLevel="0" collapsed="false">
      <c r="A1578" s="27"/>
      <c r="B1578" s="27"/>
      <c r="C1578" s="28"/>
      <c r="D1578" s="28"/>
      <c r="E1578" s="29"/>
      <c r="F1578" s="27"/>
      <c r="G1578" s="30"/>
      <c r="H1578" s="30"/>
      <c r="I1578" s="27"/>
      <c r="J1578" s="27"/>
      <c r="K1578" s="27"/>
      <c r="L1578" s="29"/>
      <c r="M1578" s="27"/>
      <c r="N1578" s="31" t="str">
        <f aca="false">IF(E1578="","",EOMONTH(E1578,0))</f>
        <v/>
      </c>
      <c r="O1578" s="32" t="str">
        <f aca="false">IF(E1578="","",EOMONTH(E1578,0)+Parameter!$B$5)</f>
        <v/>
      </c>
      <c r="P1578" s="32" t="str">
        <f aca="false">IF(E1578="","",EOMONTH(E1578,Parameter!$B$4))</f>
        <v/>
      </c>
      <c r="Q1578" s="33" t="str">
        <f aca="false">IF(OR(E1578="",L1578&lt;&gt;""),"",P1578-Parameter!$B$9)</f>
        <v/>
      </c>
      <c r="R1578" s="34" t="str">
        <f aca="false">IF(OR(G1578="",G1578=0,H1578=""),"",H1578/G1578)</f>
        <v/>
      </c>
      <c r="S1578" s="35" t="str">
        <f aca="false">IF(C1578="","",IFERROR(INDEX('Validasi Vendor'!$J$5:$J$505,MATCH(C1578,'Validasi Vendor'!$C$5:$C$505,0)),"Belum terdaftar"))</f>
        <v/>
      </c>
      <c r="T1578" s="35" t="str">
        <f aca="false">IF(E1578="","",IF(L1578&lt;&gt;"",IF(EOMONTH(L1578,0)&gt;P1578,"Dikreditkan lewat batas: periksa","Sudah dikreditkan"),IF(S1578&lt;&gt;"Boleh diproses","Titik 1: periksa status vendor",IF(OR(I1578&lt;&gt;"Cocok",J1578&lt;&gt;"Valid"),"Titik 3: faktur bermasalah",IF(K1578="Ya","Titik 2: periksa pembebanan biaya",IF(Q1578&lt;0,"Titik 2: lewat batas kredit",IF(Q1578&lt;=Parameter!$B$6,"Titik 2: segera kreditkan","Siap dikreditkan")))))))</f>
        <v/>
      </c>
    </row>
    <row r="1579" customFormat="false" ht="15" hidden="false" customHeight="false" outlineLevel="0" collapsed="false">
      <c r="A1579" s="27"/>
      <c r="B1579" s="27"/>
      <c r="C1579" s="28"/>
      <c r="D1579" s="28"/>
      <c r="E1579" s="29"/>
      <c r="F1579" s="27"/>
      <c r="G1579" s="30"/>
      <c r="H1579" s="30"/>
      <c r="I1579" s="27"/>
      <c r="J1579" s="27"/>
      <c r="K1579" s="27"/>
      <c r="L1579" s="29"/>
      <c r="M1579" s="27"/>
      <c r="N1579" s="31" t="str">
        <f aca="false">IF(E1579="","",EOMONTH(E1579,0))</f>
        <v/>
      </c>
      <c r="O1579" s="32" t="str">
        <f aca="false">IF(E1579="","",EOMONTH(E1579,0)+Parameter!$B$5)</f>
        <v/>
      </c>
      <c r="P1579" s="32" t="str">
        <f aca="false">IF(E1579="","",EOMONTH(E1579,Parameter!$B$4))</f>
        <v/>
      </c>
      <c r="Q1579" s="33" t="str">
        <f aca="false">IF(OR(E1579="",L1579&lt;&gt;""),"",P1579-Parameter!$B$9)</f>
        <v/>
      </c>
      <c r="R1579" s="34" t="str">
        <f aca="false">IF(OR(G1579="",G1579=0,H1579=""),"",H1579/G1579)</f>
        <v/>
      </c>
      <c r="S1579" s="35" t="str">
        <f aca="false">IF(C1579="","",IFERROR(INDEX('Validasi Vendor'!$J$5:$J$505,MATCH(C1579,'Validasi Vendor'!$C$5:$C$505,0)),"Belum terdaftar"))</f>
        <v/>
      </c>
      <c r="T1579" s="35" t="str">
        <f aca="false">IF(E1579="","",IF(L1579&lt;&gt;"",IF(EOMONTH(L1579,0)&gt;P1579,"Dikreditkan lewat batas: periksa","Sudah dikreditkan"),IF(S1579&lt;&gt;"Boleh diproses","Titik 1: periksa status vendor",IF(OR(I1579&lt;&gt;"Cocok",J1579&lt;&gt;"Valid"),"Titik 3: faktur bermasalah",IF(K1579="Ya","Titik 2: periksa pembebanan biaya",IF(Q1579&lt;0,"Titik 2: lewat batas kredit",IF(Q1579&lt;=Parameter!$B$6,"Titik 2: segera kreditkan","Siap dikreditkan")))))))</f>
        <v/>
      </c>
    </row>
    <row r="1580" customFormat="false" ht="15" hidden="false" customHeight="false" outlineLevel="0" collapsed="false">
      <c r="A1580" s="27"/>
      <c r="B1580" s="27"/>
      <c r="C1580" s="28"/>
      <c r="D1580" s="28"/>
      <c r="E1580" s="29"/>
      <c r="F1580" s="27"/>
      <c r="G1580" s="30"/>
      <c r="H1580" s="30"/>
      <c r="I1580" s="27"/>
      <c r="J1580" s="27"/>
      <c r="K1580" s="27"/>
      <c r="L1580" s="29"/>
      <c r="M1580" s="27"/>
      <c r="N1580" s="31" t="str">
        <f aca="false">IF(E1580="","",EOMONTH(E1580,0))</f>
        <v/>
      </c>
      <c r="O1580" s="32" t="str">
        <f aca="false">IF(E1580="","",EOMONTH(E1580,0)+Parameter!$B$5)</f>
        <v/>
      </c>
      <c r="P1580" s="32" t="str">
        <f aca="false">IF(E1580="","",EOMONTH(E1580,Parameter!$B$4))</f>
        <v/>
      </c>
      <c r="Q1580" s="33" t="str">
        <f aca="false">IF(OR(E1580="",L1580&lt;&gt;""),"",P1580-Parameter!$B$9)</f>
        <v/>
      </c>
      <c r="R1580" s="34" t="str">
        <f aca="false">IF(OR(G1580="",G1580=0,H1580=""),"",H1580/G1580)</f>
        <v/>
      </c>
      <c r="S1580" s="35" t="str">
        <f aca="false">IF(C1580="","",IFERROR(INDEX('Validasi Vendor'!$J$5:$J$505,MATCH(C1580,'Validasi Vendor'!$C$5:$C$505,0)),"Belum terdaftar"))</f>
        <v/>
      </c>
      <c r="T1580" s="35" t="str">
        <f aca="false">IF(E1580="","",IF(L1580&lt;&gt;"",IF(EOMONTH(L1580,0)&gt;P1580,"Dikreditkan lewat batas: periksa","Sudah dikreditkan"),IF(S1580&lt;&gt;"Boleh diproses","Titik 1: periksa status vendor",IF(OR(I1580&lt;&gt;"Cocok",J1580&lt;&gt;"Valid"),"Titik 3: faktur bermasalah",IF(K1580="Ya","Titik 2: periksa pembebanan biaya",IF(Q1580&lt;0,"Titik 2: lewat batas kredit",IF(Q1580&lt;=Parameter!$B$6,"Titik 2: segera kreditkan","Siap dikreditkan")))))))</f>
        <v/>
      </c>
    </row>
    <row r="1581" customFormat="false" ht="15" hidden="false" customHeight="false" outlineLevel="0" collapsed="false">
      <c r="A1581" s="27"/>
      <c r="B1581" s="27"/>
      <c r="C1581" s="28"/>
      <c r="D1581" s="28"/>
      <c r="E1581" s="29"/>
      <c r="F1581" s="27"/>
      <c r="G1581" s="30"/>
      <c r="H1581" s="30"/>
      <c r="I1581" s="27"/>
      <c r="J1581" s="27"/>
      <c r="K1581" s="27"/>
      <c r="L1581" s="29"/>
      <c r="M1581" s="27"/>
      <c r="N1581" s="31" t="str">
        <f aca="false">IF(E1581="","",EOMONTH(E1581,0))</f>
        <v/>
      </c>
      <c r="O1581" s="32" t="str">
        <f aca="false">IF(E1581="","",EOMONTH(E1581,0)+Parameter!$B$5)</f>
        <v/>
      </c>
      <c r="P1581" s="32" t="str">
        <f aca="false">IF(E1581="","",EOMONTH(E1581,Parameter!$B$4))</f>
        <v/>
      </c>
      <c r="Q1581" s="33" t="str">
        <f aca="false">IF(OR(E1581="",L1581&lt;&gt;""),"",P1581-Parameter!$B$9)</f>
        <v/>
      </c>
      <c r="R1581" s="34" t="str">
        <f aca="false">IF(OR(G1581="",G1581=0,H1581=""),"",H1581/G1581)</f>
        <v/>
      </c>
      <c r="S1581" s="35" t="str">
        <f aca="false">IF(C1581="","",IFERROR(INDEX('Validasi Vendor'!$J$5:$J$505,MATCH(C1581,'Validasi Vendor'!$C$5:$C$505,0)),"Belum terdaftar"))</f>
        <v/>
      </c>
      <c r="T1581" s="35" t="str">
        <f aca="false">IF(E1581="","",IF(L1581&lt;&gt;"",IF(EOMONTH(L1581,0)&gt;P1581,"Dikreditkan lewat batas: periksa","Sudah dikreditkan"),IF(S1581&lt;&gt;"Boleh diproses","Titik 1: periksa status vendor",IF(OR(I1581&lt;&gt;"Cocok",J1581&lt;&gt;"Valid"),"Titik 3: faktur bermasalah",IF(K1581="Ya","Titik 2: periksa pembebanan biaya",IF(Q1581&lt;0,"Titik 2: lewat batas kredit",IF(Q1581&lt;=Parameter!$B$6,"Titik 2: segera kreditkan","Siap dikreditkan")))))))</f>
        <v/>
      </c>
    </row>
    <row r="1582" customFormat="false" ht="15" hidden="false" customHeight="false" outlineLevel="0" collapsed="false">
      <c r="A1582" s="27"/>
      <c r="B1582" s="27"/>
      <c r="C1582" s="28"/>
      <c r="D1582" s="28"/>
      <c r="E1582" s="29"/>
      <c r="F1582" s="27"/>
      <c r="G1582" s="30"/>
      <c r="H1582" s="30"/>
      <c r="I1582" s="27"/>
      <c r="J1582" s="27"/>
      <c r="K1582" s="27"/>
      <c r="L1582" s="29"/>
      <c r="M1582" s="27"/>
      <c r="N1582" s="31" t="str">
        <f aca="false">IF(E1582="","",EOMONTH(E1582,0))</f>
        <v/>
      </c>
      <c r="O1582" s="32" t="str">
        <f aca="false">IF(E1582="","",EOMONTH(E1582,0)+Parameter!$B$5)</f>
        <v/>
      </c>
      <c r="P1582" s="32" t="str">
        <f aca="false">IF(E1582="","",EOMONTH(E1582,Parameter!$B$4))</f>
        <v/>
      </c>
      <c r="Q1582" s="33" t="str">
        <f aca="false">IF(OR(E1582="",L1582&lt;&gt;""),"",P1582-Parameter!$B$9)</f>
        <v/>
      </c>
      <c r="R1582" s="34" t="str">
        <f aca="false">IF(OR(G1582="",G1582=0,H1582=""),"",H1582/G1582)</f>
        <v/>
      </c>
      <c r="S1582" s="35" t="str">
        <f aca="false">IF(C1582="","",IFERROR(INDEX('Validasi Vendor'!$J$5:$J$505,MATCH(C1582,'Validasi Vendor'!$C$5:$C$505,0)),"Belum terdaftar"))</f>
        <v/>
      </c>
      <c r="T1582" s="35" t="str">
        <f aca="false">IF(E1582="","",IF(L1582&lt;&gt;"",IF(EOMONTH(L1582,0)&gt;P1582,"Dikreditkan lewat batas: periksa","Sudah dikreditkan"),IF(S1582&lt;&gt;"Boleh diproses","Titik 1: periksa status vendor",IF(OR(I1582&lt;&gt;"Cocok",J1582&lt;&gt;"Valid"),"Titik 3: faktur bermasalah",IF(K1582="Ya","Titik 2: periksa pembebanan biaya",IF(Q1582&lt;0,"Titik 2: lewat batas kredit",IF(Q1582&lt;=Parameter!$B$6,"Titik 2: segera kreditkan","Siap dikreditkan")))))))</f>
        <v/>
      </c>
    </row>
    <row r="1583" customFormat="false" ht="15" hidden="false" customHeight="false" outlineLevel="0" collapsed="false">
      <c r="A1583" s="27"/>
      <c r="B1583" s="27"/>
      <c r="C1583" s="28"/>
      <c r="D1583" s="28"/>
      <c r="E1583" s="29"/>
      <c r="F1583" s="27"/>
      <c r="G1583" s="30"/>
      <c r="H1583" s="30"/>
      <c r="I1583" s="27"/>
      <c r="J1583" s="27"/>
      <c r="K1583" s="27"/>
      <c r="L1583" s="29"/>
      <c r="M1583" s="27"/>
      <c r="N1583" s="31" t="str">
        <f aca="false">IF(E1583="","",EOMONTH(E1583,0))</f>
        <v/>
      </c>
      <c r="O1583" s="32" t="str">
        <f aca="false">IF(E1583="","",EOMONTH(E1583,0)+Parameter!$B$5)</f>
        <v/>
      </c>
      <c r="P1583" s="32" t="str">
        <f aca="false">IF(E1583="","",EOMONTH(E1583,Parameter!$B$4))</f>
        <v/>
      </c>
      <c r="Q1583" s="33" t="str">
        <f aca="false">IF(OR(E1583="",L1583&lt;&gt;""),"",P1583-Parameter!$B$9)</f>
        <v/>
      </c>
      <c r="R1583" s="34" t="str">
        <f aca="false">IF(OR(G1583="",G1583=0,H1583=""),"",H1583/G1583)</f>
        <v/>
      </c>
      <c r="S1583" s="35" t="str">
        <f aca="false">IF(C1583="","",IFERROR(INDEX('Validasi Vendor'!$J$5:$J$505,MATCH(C1583,'Validasi Vendor'!$C$5:$C$505,0)),"Belum terdaftar"))</f>
        <v/>
      </c>
      <c r="T1583" s="35" t="str">
        <f aca="false">IF(E1583="","",IF(L1583&lt;&gt;"",IF(EOMONTH(L1583,0)&gt;P1583,"Dikreditkan lewat batas: periksa","Sudah dikreditkan"),IF(S1583&lt;&gt;"Boleh diproses","Titik 1: periksa status vendor",IF(OR(I1583&lt;&gt;"Cocok",J1583&lt;&gt;"Valid"),"Titik 3: faktur bermasalah",IF(K1583="Ya","Titik 2: periksa pembebanan biaya",IF(Q1583&lt;0,"Titik 2: lewat batas kredit",IF(Q1583&lt;=Parameter!$B$6,"Titik 2: segera kreditkan","Siap dikreditkan")))))))</f>
        <v/>
      </c>
    </row>
    <row r="1584" customFormat="false" ht="15" hidden="false" customHeight="false" outlineLevel="0" collapsed="false">
      <c r="A1584" s="27"/>
      <c r="B1584" s="27"/>
      <c r="C1584" s="28"/>
      <c r="D1584" s="28"/>
      <c r="E1584" s="29"/>
      <c r="F1584" s="27"/>
      <c r="G1584" s="30"/>
      <c r="H1584" s="30"/>
      <c r="I1584" s="27"/>
      <c r="J1584" s="27"/>
      <c r="K1584" s="27"/>
      <c r="L1584" s="29"/>
      <c r="M1584" s="27"/>
      <c r="N1584" s="31" t="str">
        <f aca="false">IF(E1584="","",EOMONTH(E1584,0))</f>
        <v/>
      </c>
      <c r="O1584" s="32" t="str">
        <f aca="false">IF(E1584="","",EOMONTH(E1584,0)+Parameter!$B$5)</f>
        <v/>
      </c>
      <c r="P1584" s="32" t="str">
        <f aca="false">IF(E1584="","",EOMONTH(E1584,Parameter!$B$4))</f>
        <v/>
      </c>
      <c r="Q1584" s="33" t="str">
        <f aca="false">IF(OR(E1584="",L1584&lt;&gt;""),"",P1584-Parameter!$B$9)</f>
        <v/>
      </c>
      <c r="R1584" s="34" t="str">
        <f aca="false">IF(OR(G1584="",G1584=0,H1584=""),"",H1584/G1584)</f>
        <v/>
      </c>
      <c r="S1584" s="35" t="str">
        <f aca="false">IF(C1584="","",IFERROR(INDEX('Validasi Vendor'!$J$5:$J$505,MATCH(C1584,'Validasi Vendor'!$C$5:$C$505,0)),"Belum terdaftar"))</f>
        <v/>
      </c>
      <c r="T1584" s="35" t="str">
        <f aca="false">IF(E1584="","",IF(L1584&lt;&gt;"",IF(EOMONTH(L1584,0)&gt;P1584,"Dikreditkan lewat batas: periksa","Sudah dikreditkan"),IF(S1584&lt;&gt;"Boleh diproses","Titik 1: periksa status vendor",IF(OR(I1584&lt;&gt;"Cocok",J1584&lt;&gt;"Valid"),"Titik 3: faktur bermasalah",IF(K1584="Ya","Titik 2: periksa pembebanan biaya",IF(Q1584&lt;0,"Titik 2: lewat batas kredit",IF(Q1584&lt;=Parameter!$B$6,"Titik 2: segera kreditkan","Siap dikreditkan")))))))</f>
        <v/>
      </c>
    </row>
    <row r="1585" customFormat="false" ht="15" hidden="false" customHeight="false" outlineLevel="0" collapsed="false">
      <c r="A1585" s="27"/>
      <c r="B1585" s="27"/>
      <c r="C1585" s="28"/>
      <c r="D1585" s="28"/>
      <c r="E1585" s="29"/>
      <c r="F1585" s="27"/>
      <c r="G1585" s="30"/>
      <c r="H1585" s="30"/>
      <c r="I1585" s="27"/>
      <c r="J1585" s="27"/>
      <c r="K1585" s="27"/>
      <c r="L1585" s="29"/>
      <c r="M1585" s="27"/>
      <c r="N1585" s="31" t="str">
        <f aca="false">IF(E1585="","",EOMONTH(E1585,0))</f>
        <v/>
      </c>
      <c r="O1585" s="32" t="str">
        <f aca="false">IF(E1585="","",EOMONTH(E1585,0)+Parameter!$B$5)</f>
        <v/>
      </c>
      <c r="P1585" s="32" t="str">
        <f aca="false">IF(E1585="","",EOMONTH(E1585,Parameter!$B$4))</f>
        <v/>
      </c>
      <c r="Q1585" s="33" t="str">
        <f aca="false">IF(OR(E1585="",L1585&lt;&gt;""),"",P1585-Parameter!$B$9)</f>
        <v/>
      </c>
      <c r="R1585" s="34" t="str">
        <f aca="false">IF(OR(G1585="",G1585=0,H1585=""),"",H1585/G1585)</f>
        <v/>
      </c>
      <c r="S1585" s="35" t="str">
        <f aca="false">IF(C1585="","",IFERROR(INDEX('Validasi Vendor'!$J$5:$J$505,MATCH(C1585,'Validasi Vendor'!$C$5:$C$505,0)),"Belum terdaftar"))</f>
        <v/>
      </c>
      <c r="T1585" s="35" t="str">
        <f aca="false">IF(E1585="","",IF(L1585&lt;&gt;"",IF(EOMONTH(L1585,0)&gt;P1585,"Dikreditkan lewat batas: periksa","Sudah dikreditkan"),IF(S1585&lt;&gt;"Boleh diproses","Titik 1: periksa status vendor",IF(OR(I1585&lt;&gt;"Cocok",J1585&lt;&gt;"Valid"),"Titik 3: faktur bermasalah",IF(K1585="Ya","Titik 2: periksa pembebanan biaya",IF(Q1585&lt;0,"Titik 2: lewat batas kredit",IF(Q1585&lt;=Parameter!$B$6,"Titik 2: segera kreditkan","Siap dikreditkan")))))))</f>
        <v/>
      </c>
    </row>
    <row r="1586" customFormat="false" ht="15" hidden="false" customHeight="false" outlineLevel="0" collapsed="false">
      <c r="A1586" s="27"/>
      <c r="B1586" s="27"/>
      <c r="C1586" s="28"/>
      <c r="D1586" s="28"/>
      <c r="E1586" s="29"/>
      <c r="F1586" s="27"/>
      <c r="G1586" s="30"/>
      <c r="H1586" s="30"/>
      <c r="I1586" s="27"/>
      <c r="J1586" s="27"/>
      <c r="K1586" s="27"/>
      <c r="L1586" s="29"/>
      <c r="M1586" s="27"/>
      <c r="N1586" s="31" t="str">
        <f aca="false">IF(E1586="","",EOMONTH(E1586,0))</f>
        <v/>
      </c>
      <c r="O1586" s="32" t="str">
        <f aca="false">IF(E1586="","",EOMONTH(E1586,0)+Parameter!$B$5)</f>
        <v/>
      </c>
      <c r="P1586" s="32" t="str">
        <f aca="false">IF(E1586="","",EOMONTH(E1586,Parameter!$B$4))</f>
        <v/>
      </c>
      <c r="Q1586" s="33" t="str">
        <f aca="false">IF(OR(E1586="",L1586&lt;&gt;""),"",P1586-Parameter!$B$9)</f>
        <v/>
      </c>
      <c r="R1586" s="34" t="str">
        <f aca="false">IF(OR(G1586="",G1586=0,H1586=""),"",H1586/G1586)</f>
        <v/>
      </c>
      <c r="S1586" s="35" t="str">
        <f aca="false">IF(C1586="","",IFERROR(INDEX('Validasi Vendor'!$J$5:$J$505,MATCH(C1586,'Validasi Vendor'!$C$5:$C$505,0)),"Belum terdaftar"))</f>
        <v/>
      </c>
      <c r="T1586" s="35" t="str">
        <f aca="false">IF(E1586="","",IF(L1586&lt;&gt;"",IF(EOMONTH(L1586,0)&gt;P1586,"Dikreditkan lewat batas: periksa","Sudah dikreditkan"),IF(S1586&lt;&gt;"Boleh diproses","Titik 1: periksa status vendor",IF(OR(I1586&lt;&gt;"Cocok",J1586&lt;&gt;"Valid"),"Titik 3: faktur bermasalah",IF(K1586="Ya","Titik 2: periksa pembebanan biaya",IF(Q1586&lt;0,"Titik 2: lewat batas kredit",IF(Q1586&lt;=Parameter!$B$6,"Titik 2: segera kreditkan","Siap dikreditkan")))))))</f>
        <v/>
      </c>
    </row>
    <row r="1587" customFormat="false" ht="15" hidden="false" customHeight="false" outlineLevel="0" collapsed="false">
      <c r="A1587" s="27"/>
      <c r="B1587" s="27"/>
      <c r="C1587" s="28"/>
      <c r="D1587" s="28"/>
      <c r="E1587" s="29"/>
      <c r="F1587" s="27"/>
      <c r="G1587" s="30"/>
      <c r="H1587" s="30"/>
      <c r="I1587" s="27"/>
      <c r="J1587" s="27"/>
      <c r="K1587" s="27"/>
      <c r="L1587" s="29"/>
      <c r="M1587" s="27"/>
      <c r="N1587" s="31" t="str">
        <f aca="false">IF(E1587="","",EOMONTH(E1587,0))</f>
        <v/>
      </c>
      <c r="O1587" s="32" t="str">
        <f aca="false">IF(E1587="","",EOMONTH(E1587,0)+Parameter!$B$5)</f>
        <v/>
      </c>
      <c r="P1587" s="32" t="str">
        <f aca="false">IF(E1587="","",EOMONTH(E1587,Parameter!$B$4))</f>
        <v/>
      </c>
      <c r="Q1587" s="33" t="str">
        <f aca="false">IF(OR(E1587="",L1587&lt;&gt;""),"",P1587-Parameter!$B$9)</f>
        <v/>
      </c>
      <c r="R1587" s="34" t="str">
        <f aca="false">IF(OR(G1587="",G1587=0,H1587=""),"",H1587/G1587)</f>
        <v/>
      </c>
      <c r="S1587" s="35" t="str">
        <f aca="false">IF(C1587="","",IFERROR(INDEX('Validasi Vendor'!$J$5:$J$505,MATCH(C1587,'Validasi Vendor'!$C$5:$C$505,0)),"Belum terdaftar"))</f>
        <v/>
      </c>
      <c r="T1587" s="35" t="str">
        <f aca="false">IF(E1587="","",IF(L1587&lt;&gt;"",IF(EOMONTH(L1587,0)&gt;P1587,"Dikreditkan lewat batas: periksa","Sudah dikreditkan"),IF(S1587&lt;&gt;"Boleh diproses","Titik 1: periksa status vendor",IF(OR(I1587&lt;&gt;"Cocok",J1587&lt;&gt;"Valid"),"Titik 3: faktur bermasalah",IF(K1587="Ya","Titik 2: periksa pembebanan biaya",IF(Q1587&lt;0,"Titik 2: lewat batas kredit",IF(Q1587&lt;=Parameter!$B$6,"Titik 2: segera kreditkan","Siap dikreditkan")))))))</f>
        <v/>
      </c>
    </row>
    <row r="1588" customFormat="false" ht="15" hidden="false" customHeight="false" outlineLevel="0" collapsed="false">
      <c r="A1588" s="27"/>
      <c r="B1588" s="27"/>
      <c r="C1588" s="28"/>
      <c r="D1588" s="28"/>
      <c r="E1588" s="29"/>
      <c r="F1588" s="27"/>
      <c r="G1588" s="30"/>
      <c r="H1588" s="30"/>
      <c r="I1588" s="27"/>
      <c r="J1588" s="27"/>
      <c r="K1588" s="27"/>
      <c r="L1588" s="29"/>
      <c r="M1588" s="27"/>
      <c r="N1588" s="31" t="str">
        <f aca="false">IF(E1588="","",EOMONTH(E1588,0))</f>
        <v/>
      </c>
      <c r="O1588" s="32" t="str">
        <f aca="false">IF(E1588="","",EOMONTH(E1588,0)+Parameter!$B$5)</f>
        <v/>
      </c>
      <c r="P1588" s="32" t="str">
        <f aca="false">IF(E1588="","",EOMONTH(E1588,Parameter!$B$4))</f>
        <v/>
      </c>
      <c r="Q1588" s="33" t="str">
        <f aca="false">IF(OR(E1588="",L1588&lt;&gt;""),"",P1588-Parameter!$B$9)</f>
        <v/>
      </c>
      <c r="R1588" s="34" t="str">
        <f aca="false">IF(OR(G1588="",G1588=0,H1588=""),"",H1588/G1588)</f>
        <v/>
      </c>
      <c r="S1588" s="35" t="str">
        <f aca="false">IF(C1588="","",IFERROR(INDEX('Validasi Vendor'!$J$5:$J$505,MATCH(C1588,'Validasi Vendor'!$C$5:$C$505,0)),"Belum terdaftar"))</f>
        <v/>
      </c>
      <c r="T1588" s="35" t="str">
        <f aca="false">IF(E1588="","",IF(L1588&lt;&gt;"",IF(EOMONTH(L1588,0)&gt;P1588,"Dikreditkan lewat batas: periksa","Sudah dikreditkan"),IF(S1588&lt;&gt;"Boleh diproses","Titik 1: periksa status vendor",IF(OR(I1588&lt;&gt;"Cocok",J1588&lt;&gt;"Valid"),"Titik 3: faktur bermasalah",IF(K1588="Ya","Titik 2: periksa pembebanan biaya",IF(Q1588&lt;0,"Titik 2: lewat batas kredit",IF(Q1588&lt;=Parameter!$B$6,"Titik 2: segera kreditkan","Siap dikreditkan")))))))</f>
        <v/>
      </c>
    </row>
    <row r="1589" customFormat="false" ht="15" hidden="false" customHeight="false" outlineLevel="0" collapsed="false">
      <c r="A1589" s="27"/>
      <c r="B1589" s="27"/>
      <c r="C1589" s="28"/>
      <c r="D1589" s="28"/>
      <c r="E1589" s="29"/>
      <c r="F1589" s="27"/>
      <c r="G1589" s="30"/>
      <c r="H1589" s="30"/>
      <c r="I1589" s="27"/>
      <c r="J1589" s="27"/>
      <c r="K1589" s="27"/>
      <c r="L1589" s="29"/>
      <c r="M1589" s="27"/>
      <c r="N1589" s="31" t="str">
        <f aca="false">IF(E1589="","",EOMONTH(E1589,0))</f>
        <v/>
      </c>
      <c r="O1589" s="32" t="str">
        <f aca="false">IF(E1589="","",EOMONTH(E1589,0)+Parameter!$B$5)</f>
        <v/>
      </c>
      <c r="P1589" s="32" t="str">
        <f aca="false">IF(E1589="","",EOMONTH(E1589,Parameter!$B$4))</f>
        <v/>
      </c>
      <c r="Q1589" s="33" t="str">
        <f aca="false">IF(OR(E1589="",L1589&lt;&gt;""),"",P1589-Parameter!$B$9)</f>
        <v/>
      </c>
      <c r="R1589" s="34" t="str">
        <f aca="false">IF(OR(G1589="",G1589=0,H1589=""),"",H1589/G1589)</f>
        <v/>
      </c>
      <c r="S1589" s="35" t="str">
        <f aca="false">IF(C1589="","",IFERROR(INDEX('Validasi Vendor'!$J$5:$J$505,MATCH(C1589,'Validasi Vendor'!$C$5:$C$505,0)),"Belum terdaftar"))</f>
        <v/>
      </c>
      <c r="T1589" s="35" t="str">
        <f aca="false">IF(E1589="","",IF(L1589&lt;&gt;"",IF(EOMONTH(L1589,0)&gt;P1589,"Dikreditkan lewat batas: periksa","Sudah dikreditkan"),IF(S1589&lt;&gt;"Boleh diproses","Titik 1: periksa status vendor",IF(OR(I1589&lt;&gt;"Cocok",J1589&lt;&gt;"Valid"),"Titik 3: faktur bermasalah",IF(K1589="Ya","Titik 2: periksa pembebanan biaya",IF(Q1589&lt;0,"Titik 2: lewat batas kredit",IF(Q1589&lt;=Parameter!$B$6,"Titik 2: segera kreditkan","Siap dikreditkan")))))))</f>
        <v/>
      </c>
    </row>
    <row r="1590" customFormat="false" ht="15" hidden="false" customHeight="false" outlineLevel="0" collapsed="false">
      <c r="A1590" s="27"/>
      <c r="B1590" s="27"/>
      <c r="C1590" s="28"/>
      <c r="D1590" s="28"/>
      <c r="E1590" s="29"/>
      <c r="F1590" s="27"/>
      <c r="G1590" s="30"/>
      <c r="H1590" s="30"/>
      <c r="I1590" s="27"/>
      <c r="J1590" s="27"/>
      <c r="K1590" s="27"/>
      <c r="L1590" s="29"/>
      <c r="M1590" s="27"/>
      <c r="N1590" s="31" t="str">
        <f aca="false">IF(E1590="","",EOMONTH(E1590,0))</f>
        <v/>
      </c>
      <c r="O1590" s="32" t="str">
        <f aca="false">IF(E1590="","",EOMONTH(E1590,0)+Parameter!$B$5)</f>
        <v/>
      </c>
      <c r="P1590" s="32" t="str">
        <f aca="false">IF(E1590="","",EOMONTH(E1590,Parameter!$B$4))</f>
        <v/>
      </c>
      <c r="Q1590" s="33" t="str">
        <f aca="false">IF(OR(E1590="",L1590&lt;&gt;""),"",P1590-Parameter!$B$9)</f>
        <v/>
      </c>
      <c r="R1590" s="34" t="str">
        <f aca="false">IF(OR(G1590="",G1590=0,H1590=""),"",H1590/G1590)</f>
        <v/>
      </c>
      <c r="S1590" s="35" t="str">
        <f aca="false">IF(C1590="","",IFERROR(INDEX('Validasi Vendor'!$J$5:$J$505,MATCH(C1590,'Validasi Vendor'!$C$5:$C$505,0)),"Belum terdaftar"))</f>
        <v/>
      </c>
      <c r="T1590" s="35" t="str">
        <f aca="false">IF(E1590="","",IF(L1590&lt;&gt;"",IF(EOMONTH(L1590,0)&gt;P1590,"Dikreditkan lewat batas: periksa","Sudah dikreditkan"),IF(S1590&lt;&gt;"Boleh diproses","Titik 1: periksa status vendor",IF(OR(I1590&lt;&gt;"Cocok",J1590&lt;&gt;"Valid"),"Titik 3: faktur bermasalah",IF(K1590="Ya","Titik 2: periksa pembebanan biaya",IF(Q1590&lt;0,"Titik 2: lewat batas kredit",IF(Q1590&lt;=Parameter!$B$6,"Titik 2: segera kreditkan","Siap dikreditkan")))))))</f>
        <v/>
      </c>
    </row>
    <row r="1591" customFormat="false" ht="15" hidden="false" customHeight="false" outlineLevel="0" collapsed="false">
      <c r="A1591" s="27"/>
      <c r="B1591" s="27"/>
      <c r="C1591" s="28"/>
      <c r="D1591" s="28"/>
      <c r="E1591" s="29"/>
      <c r="F1591" s="27"/>
      <c r="G1591" s="30"/>
      <c r="H1591" s="30"/>
      <c r="I1591" s="27"/>
      <c r="J1591" s="27"/>
      <c r="K1591" s="27"/>
      <c r="L1591" s="29"/>
      <c r="M1591" s="27"/>
      <c r="N1591" s="31" t="str">
        <f aca="false">IF(E1591="","",EOMONTH(E1591,0))</f>
        <v/>
      </c>
      <c r="O1591" s="32" t="str">
        <f aca="false">IF(E1591="","",EOMONTH(E1591,0)+Parameter!$B$5)</f>
        <v/>
      </c>
      <c r="P1591" s="32" t="str">
        <f aca="false">IF(E1591="","",EOMONTH(E1591,Parameter!$B$4))</f>
        <v/>
      </c>
      <c r="Q1591" s="33" t="str">
        <f aca="false">IF(OR(E1591="",L1591&lt;&gt;""),"",P1591-Parameter!$B$9)</f>
        <v/>
      </c>
      <c r="R1591" s="34" t="str">
        <f aca="false">IF(OR(G1591="",G1591=0,H1591=""),"",H1591/G1591)</f>
        <v/>
      </c>
      <c r="S1591" s="35" t="str">
        <f aca="false">IF(C1591="","",IFERROR(INDEX('Validasi Vendor'!$J$5:$J$505,MATCH(C1591,'Validasi Vendor'!$C$5:$C$505,0)),"Belum terdaftar"))</f>
        <v/>
      </c>
      <c r="T1591" s="35" t="str">
        <f aca="false">IF(E1591="","",IF(L1591&lt;&gt;"",IF(EOMONTH(L1591,0)&gt;P1591,"Dikreditkan lewat batas: periksa","Sudah dikreditkan"),IF(S1591&lt;&gt;"Boleh diproses","Titik 1: periksa status vendor",IF(OR(I1591&lt;&gt;"Cocok",J1591&lt;&gt;"Valid"),"Titik 3: faktur bermasalah",IF(K1591="Ya","Titik 2: periksa pembebanan biaya",IF(Q1591&lt;0,"Titik 2: lewat batas kredit",IF(Q1591&lt;=Parameter!$B$6,"Titik 2: segera kreditkan","Siap dikreditkan")))))))</f>
        <v/>
      </c>
    </row>
    <row r="1592" customFormat="false" ht="15" hidden="false" customHeight="false" outlineLevel="0" collapsed="false">
      <c r="A1592" s="27"/>
      <c r="B1592" s="27"/>
      <c r="C1592" s="28"/>
      <c r="D1592" s="28"/>
      <c r="E1592" s="29"/>
      <c r="F1592" s="27"/>
      <c r="G1592" s="30"/>
      <c r="H1592" s="30"/>
      <c r="I1592" s="27"/>
      <c r="J1592" s="27"/>
      <c r="K1592" s="27"/>
      <c r="L1592" s="29"/>
      <c r="M1592" s="27"/>
      <c r="N1592" s="31" t="str">
        <f aca="false">IF(E1592="","",EOMONTH(E1592,0))</f>
        <v/>
      </c>
      <c r="O1592" s="32" t="str">
        <f aca="false">IF(E1592="","",EOMONTH(E1592,0)+Parameter!$B$5)</f>
        <v/>
      </c>
      <c r="P1592" s="32" t="str">
        <f aca="false">IF(E1592="","",EOMONTH(E1592,Parameter!$B$4))</f>
        <v/>
      </c>
      <c r="Q1592" s="33" t="str">
        <f aca="false">IF(OR(E1592="",L1592&lt;&gt;""),"",P1592-Parameter!$B$9)</f>
        <v/>
      </c>
      <c r="R1592" s="34" t="str">
        <f aca="false">IF(OR(G1592="",G1592=0,H1592=""),"",H1592/G1592)</f>
        <v/>
      </c>
      <c r="S1592" s="35" t="str">
        <f aca="false">IF(C1592="","",IFERROR(INDEX('Validasi Vendor'!$J$5:$J$505,MATCH(C1592,'Validasi Vendor'!$C$5:$C$505,0)),"Belum terdaftar"))</f>
        <v/>
      </c>
      <c r="T1592" s="35" t="str">
        <f aca="false">IF(E1592="","",IF(L1592&lt;&gt;"",IF(EOMONTH(L1592,0)&gt;P1592,"Dikreditkan lewat batas: periksa","Sudah dikreditkan"),IF(S1592&lt;&gt;"Boleh diproses","Titik 1: periksa status vendor",IF(OR(I1592&lt;&gt;"Cocok",J1592&lt;&gt;"Valid"),"Titik 3: faktur bermasalah",IF(K1592="Ya","Titik 2: periksa pembebanan biaya",IF(Q1592&lt;0,"Titik 2: lewat batas kredit",IF(Q1592&lt;=Parameter!$B$6,"Titik 2: segera kreditkan","Siap dikreditkan")))))))</f>
        <v/>
      </c>
    </row>
    <row r="1593" customFormat="false" ht="15" hidden="false" customHeight="false" outlineLevel="0" collapsed="false">
      <c r="A1593" s="27"/>
      <c r="B1593" s="27"/>
      <c r="C1593" s="28"/>
      <c r="D1593" s="28"/>
      <c r="E1593" s="29"/>
      <c r="F1593" s="27"/>
      <c r="G1593" s="30"/>
      <c r="H1593" s="30"/>
      <c r="I1593" s="27"/>
      <c r="J1593" s="27"/>
      <c r="K1593" s="27"/>
      <c r="L1593" s="29"/>
      <c r="M1593" s="27"/>
      <c r="N1593" s="31" t="str">
        <f aca="false">IF(E1593="","",EOMONTH(E1593,0))</f>
        <v/>
      </c>
      <c r="O1593" s="32" t="str">
        <f aca="false">IF(E1593="","",EOMONTH(E1593,0)+Parameter!$B$5)</f>
        <v/>
      </c>
      <c r="P1593" s="32" t="str">
        <f aca="false">IF(E1593="","",EOMONTH(E1593,Parameter!$B$4))</f>
        <v/>
      </c>
      <c r="Q1593" s="33" t="str">
        <f aca="false">IF(OR(E1593="",L1593&lt;&gt;""),"",P1593-Parameter!$B$9)</f>
        <v/>
      </c>
      <c r="R1593" s="34" t="str">
        <f aca="false">IF(OR(G1593="",G1593=0,H1593=""),"",H1593/G1593)</f>
        <v/>
      </c>
      <c r="S1593" s="35" t="str">
        <f aca="false">IF(C1593="","",IFERROR(INDEX('Validasi Vendor'!$J$5:$J$505,MATCH(C1593,'Validasi Vendor'!$C$5:$C$505,0)),"Belum terdaftar"))</f>
        <v/>
      </c>
      <c r="T1593" s="35" t="str">
        <f aca="false">IF(E1593="","",IF(L1593&lt;&gt;"",IF(EOMONTH(L1593,0)&gt;P1593,"Dikreditkan lewat batas: periksa","Sudah dikreditkan"),IF(S1593&lt;&gt;"Boleh diproses","Titik 1: periksa status vendor",IF(OR(I1593&lt;&gt;"Cocok",J1593&lt;&gt;"Valid"),"Titik 3: faktur bermasalah",IF(K1593="Ya","Titik 2: periksa pembebanan biaya",IF(Q1593&lt;0,"Titik 2: lewat batas kredit",IF(Q1593&lt;=Parameter!$B$6,"Titik 2: segera kreditkan","Siap dikreditkan")))))))</f>
        <v/>
      </c>
    </row>
    <row r="1594" customFormat="false" ht="15" hidden="false" customHeight="false" outlineLevel="0" collapsed="false">
      <c r="A1594" s="27"/>
      <c r="B1594" s="27"/>
      <c r="C1594" s="28"/>
      <c r="D1594" s="28"/>
      <c r="E1594" s="29"/>
      <c r="F1594" s="27"/>
      <c r="G1594" s="30"/>
      <c r="H1594" s="30"/>
      <c r="I1594" s="27"/>
      <c r="J1594" s="27"/>
      <c r="K1594" s="27"/>
      <c r="L1594" s="29"/>
      <c r="M1594" s="27"/>
      <c r="N1594" s="31" t="str">
        <f aca="false">IF(E1594="","",EOMONTH(E1594,0))</f>
        <v/>
      </c>
      <c r="O1594" s="32" t="str">
        <f aca="false">IF(E1594="","",EOMONTH(E1594,0)+Parameter!$B$5)</f>
        <v/>
      </c>
      <c r="P1594" s="32" t="str">
        <f aca="false">IF(E1594="","",EOMONTH(E1594,Parameter!$B$4))</f>
        <v/>
      </c>
      <c r="Q1594" s="33" t="str">
        <f aca="false">IF(OR(E1594="",L1594&lt;&gt;""),"",P1594-Parameter!$B$9)</f>
        <v/>
      </c>
      <c r="R1594" s="34" t="str">
        <f aca="false">IF(OR(G1594="",G1594=0,H1594=""),"",H1594/G1594)</f>
        <v/>
      </c>
      <c r="S1594" s="35" t="str">
        <f aca="false">IF(C1594="","",IFERROR(INDEX('Validasi Vendor'!$J$5:$J$505,MATCH(C1594,'Validasi Vendor'!$C$5:$C$505,0)),"Belum terdaftar"))</f>
        <v/>
      </c>
      <c r="T1594" s="35" t="str">
        <f aca="false">IF(E1594="","",IF(L1594&lt;&gt;"",IF(EOMONTH(L1594,0)&gt;P1594,"Dikreditkan lewat batas: periksa","Sudah dikreditkan"),IF(S1594&lt;&gt;"Boleh diproses","Titik 1: periksa status vendor",IF(OR(I1594&lt;&gt;"Cocok",J1594&lt;&gt;"Valid"),"Titik 3: faktur bermasalah",IF(K1594="Ya","Titik 2: periksa pembebanan biaya",IF(Q1594&lt;0,"Titik 2: lewat batas kredit",IF(Q1594&lt;=Parameter!$B$6,"Titik 2: segera kreditkan","Siap dikreditkan")))))))</f>
        <v/>
      </c>
    </row>
    <row r="1595" customFormat="false" ht="15" hidden="false" customHeight="false" outlineLevel="0" collapsed="false">
      <c r="A1595" s="27"/>
      <c r="B1595" s="27"/>
      <c r="C1595" s="28"/>
      <c r="D1595" s="28"/>
      <c r="E1595" s="29"/>
      <c r="F1595" s="27"/>
      <c r="G1595" s="30"/>
      <c r="H1595" s="30"/>
      <c r="I1595" s="27"/>
      <c r="J1595" s="27"/>
      <c r="K1595" s="27"/>
      <c r="L1595" s="29"/>
      <c r="M1595" s="27"/>
      <c r="N1595" s="31" t="str">
        <f aca="false">IF(E1595="","",EOMONTH(E1595,0))</f>
        <v/>
      </c>
      <c r="O1595" s="32" t="str">
        <f aca="false">IF(E1595="","",EOMONTH(E1595,0)+Parameter!$B$5)</f>
        <v/>
      </c>
      <c r="P1595" s="32" t="str">
        <f aca="false">IF(E1595="","",EOMONTH(E1595,Parameter!$B$4))</f>
        <v/>
      </c>
      <c r="Q1595" s="33" t="str">
        <f aca="false">IF(OR(E1595="",L1595&lt;&gt;""),"",P1595-Parameter!$B$9)</f>
        <v/>
      </c>
      <c r="R1595" s="34" t="str">
        <f aca="false">IF(OR(G1595="",G1595=0,H1595=""),"",H1595/G1595)</f>
        <v/>
      </c>
      <c r="S1595" s="35" t="str">
        <f aca="false">IF(C1595="","",IFERROR(INDEX('Validasi Vendor'!$J$5:$J$505,MATCH(C1595,'Validasi Vendor'!$C$5:$C$505,0)),"Belum terdaftar"))</f>
        <v/>
      </c>
      <c r="T1595" s="35" t="str">
        <f aca="false">IF(E1595="","",IF(L1595&lt;&gt;"",IF(EOMONTH(L1595,0)&gt;P1595,"Dikreditkan lewat batas: periksa","Sudah dikreditkan"),IF(S1595&lt;&gt;"Boleh diproses","Titik 1: periksa status vendor",IF(OR(I1595&lt;&gt;"Cocok",J1595&lt;&gt;"Valid"),"Titik 3: faktur bermasalah",IF(K1595="Ya","Titik 2: periksa pembebanan biaya",IF(Q1595&lt;0,"Titik 2: lewat batas kredit",IF(Q1595&lt;=Parameter!$B$6,"Titik 2: segera kreditkan","Siap dikreditkan")))))))</f>
        <v/>
      </c>
    </row>
    <row r="1596" customFormat="false" ht="15" hidden="false" customHeight="false" outlineLevel="0" collapsed="false">
      <c r="A1596" s="27"/>
      <c r="B1596" s="27"/>
      <c r="C1596" s="28"/>
      <c r="D1596" s="28"/>
      <c r="E1596" s="29"/>
      <c r="F1596" s="27"/>
      <c r="G1596" s="30"/>
      <c r="H1596" s="30"/>
      <c r="I1596" s="27"/>
      <c r="J1596" s="27"/>
      <c r="K1596" s="27"/>
      <c r="L1596" s="29"/>
      <c r="M1596" s="27"/>
      <c r="N1596" s="31" t="str">
        <f aca="false">IF(E1596="","",EOMONTH(E1596,0))</f>
        <v/>
      </c>
      <c r="O1596" s="32" t="str">
        <f aca="false">IF(E1596="","",EOMONTH(E1596,0)+Parameter!$B$5)</f>
        <v/>
      </c>
      <c r="P1596" s="32" t="str">
        <f aca="false">IF(E1596="","",EOMONTH(E1596,Parameter!$B$4))</f>
        <v/>
      </c>
      <c r="Q1596" s="33" t="str">
        <f aca="false">IF(OR(E1596="",L1596&lt;&gt;""),"",P1596-Parameter!$B$9)</f>
        <v/>
      </c>
      <c r="R1596" s="34" t="str">
        <f aca="false">IF(OR(G1596="",G1596=0,H1596=""),"",H1596/G1596)</f>
        <v/>
      </c>
      <c r="S1596" s="35" t="str">
        <f aca="false">IF(C1596="","",IFERROR(INDEX('Validasi Vendor'!$J$5:$J$505,MATCH(C1596,'Validasi Vendor'!$C$5:$C$505,0)),"Belum terdaftar"))</f>
        <v/>
      </c>
      <c r="T1596" s="35" t="str">
        <f aca="false">IF(E1596="","",IF(L1596&lt;&gt;"",IF(EOMONTH(L1596,0)&gt;P1596,"Dikreditkan lewat batas: periksa","Sudah dikreditkan"),IF(S1596&lt;&gt;"Boleh diproses","Titik 1: periksa status vendor",IF(OR(I1596&lt;&gt;"Cocok",J1596&lt;&gt;"Valid"),"Titik 3: faktur bermasalah",IF(K1596="Ya","Titik 2: periksa pembebanan biaya",IF(Q1596&lt;0,"Titik 2: lewat batas kredit",IF(Q1596&lt;=Parameter!$B$6,"Titik 2: segera kreditkan","Siap dikreditkan")))))))</f>
        <v/>
      </c>
    </row>
    <row r="1597" customFormat="false" ht="15" hidden="false" customHeight="false" outlineLevel="0" collapsed="false">
      <c r="A1597" s="27"/>
      <c r="B1597" s="27"/>
      <c r="C1597" s="28"/>
      <c r="D1597" s="28"/>
      <c r="E1597" s="29"/>
      <c r="F1597" s="27"/>
      <c r="G1597" s="30"/>
      <c r="H1597" s="30"/>
      <c r="I1597" s="27"/>
      <c r="J1597" s="27"/>
      <c r="K1597" s="27"/>
      <c r="L1597" s="29"/>
      <c r="M1597" s="27"/>
      <c r="N1597" s="31" t="str">
        <f aca="false">IF(E1597="","",EOMONTH(E1597,0))</f>
        <v/>
      </c>
      <c r="O1597" s="32" t="str">
        <f aca="false">IF(E1597="","",EOMONTH(E1597,0)+Parameter!$B$5)</f>
        <v/>
      </c>
      <c r="P1597" s="32" t="str">
        <f aca="false">IF(E1597="","",EOMONTH(E1597,Parameter!$B$4))</f>
        <v/>
      </c>
      <c r="Q1597" s="33" t="str">
        <f aca="false">IF(OR(E1597="",L1597&lt;&gt;""),"",P1597-Parameter!$B$9)</f>
        <v/>
      </c>
      <c r="R1597" s="34" t="str">
        <f aca="false">IF(OR(G1597="",G1597=0,H1597=""),"",H1597/G1597)</f>
        <v/>
      </c>
      <c r="S1597" s="35" t="str">
        <f aca="false">IF(C1597="","",IFERROR(INDEX('Validasi Vendor'!$J$5:$J$505,MATCH(C1597,'Validasi Vendor'!$C$5:$C$505,0)),"Belum terdaftar"))</f>
        <v/>
      </c>
      <c r="T1597" s="35" t="str">
        <f aca="false">IF(E1597="","",IF(L1597&lt;&gt;"",IF(EOMONTH(L1597,0)&gt;P1597,"Dikreditkan lewat batas: periksa","Sudah dikreditkan"),IF(S1597&lt;&gt;"Boleh diproses","Titik 1: periksa status vendor",IF(OR(I1597&lt;&gt;"Cocok",J1597&lt;&gt;"Valid"),"Titik 3: faktur bermasalah",IF(K1597="Ya","Titik 2: periksa pembebanan biaya",IF(Q1597&lt;0,"Titik 2: lewat batas kredit",IF(Q1597&lt;=Parameter!$B$6,"Titik 2: segera kreditkan","Siap dikreditkan")))))))</f>
        <v/>
      </c>
    </row>
    <row r="1598" customFormat="false" ht="15" hidden="false" customHeight="false" outlineLevel="0" collapsed="false">
      <c r="A1598" s="27"/>
      <c r="B1598" s="27"/>
      <c r="C1598" s="28"/>
      <c r="D1598" s="28"/>
      <c r="E1598" s="29"/>
      <c r="F1598" s="27"/>
      <c r="G1598" s="30"/>
      <c r="H1598" s="30"/>
      <c r="I1598" s="27"/>
      <c r="J1598" s="27"/>
      <c r="K1598" s="27"/>
      <c r="L1598" s="29"/>
      <c r="M1598" s="27"/>
      <c r="N1598" s="31" t="str">
        <f aca="false">IF(E1598="","",EOMONTH(E1598,0))</f>
        <v/>
      </c>
      <c r="O1598" s="32" t="str">
        <f aca="false">IF(E1598="","",EOMONTH(E1598,0)+Parameter!$B$5)</f>
        <v/>
      </c>
      <c r="P1598" s="32" t="str">
        <f aca="false">IF(E1598="","",EOMONTH(E1598,Parameter!$B$4))</f>
        <v/>
      </c>
      <c r="Q1598" s="33" t="str">
        <f aca="false">IF(OR(E1598="",L1598&lt;&gt;""),"",P1598-Parameter!$B$9)</f>
        <v/>
      </c>
      <c r="R1598" s="34" t="str">
        <f aca="false">IF(OR(G1598="",G1598=0,H1598=""),"",H1598/G1598)</f>
        <v/>
      </c>
      <c r="S1598" s="35" t="str">
        <f aca="false">IF(C1598="","",IFERROR(INDEX('Validasi Vendor'!$J$5:$J$505,MATCH(C1598,'Validasi Vendor'!$C$5:$C$505,0)),"Belum terdaftar"))</f>
        <v/>
      </c>
      <c r="T1598" s="35" t="str">
        <f aca="false">IF(E1598="","",IF(L1598&lt;&gt;"",IF(EOMONTH(L1598,0)&gt;P1598,"Dikreditkan lewat batas: periksa","Sudah dikreditkan"),IF(S1598&lt;&gt;"Boleh diproses","Titik 1: periksa status vendor",IF(OR(I1598&lt;&gt;"Cocok",J1598&lt;&gt;"Valid"),"Titik 3: faktur bermasalah",IF(K1598="Ya","Titik 2: periksa pembebanan biaya",IF(Q1598&lt;0,"Titik 2: lewat batas kredit",IF(Q1598&lt;=Parameter!$B$6,"Titik 2: segera kreditkan","Siap dikreditkan")))))))</f>
        <v/>
      </c>
    </row>
    <row r="1599" customFormat="false" ht="15" hidden="false" customHeight="false" outlineLevel="0" collapsed="false">
      <c r="A1599" s="27"/>
      <c r="B1599" s="27"/>
      <c r="C1599" s="28"/>
      <c r="D1599" s="28"/>
      <c r="E1599" s="29"/>
      <c r="F1599" s="27"/>
      <c r="G1599" s="30"/>
      <c r="H1599" s="30"/>
      <c r="I1599" s="27"/>
      <c r="J1599" s="27"/>
      <c r="K1599" s="27"/>
      <c r="L1599" s="29"/>
      <c r="M1599" s="27"/>
      <c r="N1599" s="31" t="str">
        <f aca="false">IF(E1599="","",EOMONTH(E1599,0))</f>
        <v/>
      </c>
      <c r="O1599" s="32" t="str">
        <f aca="false">IF(E1599="","",EOMONTH(E1599,0)+Parameter!$B$5)</f>
        <v/>
      </c>
      <c r="P1599" s="32" t="str">
        <f aca="false">IF(E1599="","",EOMONTH(E1599,Parameter!$B$4))</f>
        <v/>
      </c>
      <c r="Q1599" s="33" t="str">
        <f aca="false">IF(OR(E1599="",L1599&lt;&gt;""),"",P1599-Parameter!$B$9)</f>
        <v/>
      </c>
      <c r="R1599" s="34" t="str">
        <f aca="false">IF(OR(G1599="",G1599=0,H1599=""),"",H1599/G1599)</f>
        <v/>
      </c>
      <c r="S1599" s="35" t="str">
        <f aca="false">IF(C1599="","",IFERROR(INDEX('Validasi Vendor'!$J$5:$J$505,MATCH(C1599,'Validasi Vendor'!$C$5:$C$505,0)),"Belum terdaftar"))</f>
        <v/>
      </c>
      <c r="T1599" s="35" t="str">
        <f aca="false">IF(E1599="","",IF(L1599&lt;&gt;"",IF(EOMONTH(L1599,0)&gt;P1599,"Dikreditkan lewat batas: periksa","Sudah dikreditkan"),IF(S1599&lt;&gt;"Boleh diproses","Titik 1: periksa status vendor",IF(OR(I1599&lt;&gt;"Cocok",J1599&lt;&gt;"Valid"),"Titik 3: faktur bermasalah",IF(K1599="Ya","Titik 2: periksa pembebanan biaya",IF(Q1599&lt;0,"Titik 2: lewat batas kredit",IF(Q1599&lt;=Parameter!$B$6,"Titik 2: segera kreditkan","Siap dikreditkan")))))))</f>
        <v/>
      </c>
    </row>
    <row r="1600" customFormat="false" ht="15" hidden="false" customHeight="false" outlineLevel="0" collapsed="false">
      <c r="A1600" s="27"/>
      <c r="B1600" s="27"/>
      <c r="C1600" s="28"/>
      <c r="D1600" s="28"/>
      <c r="E1600" s="29"/>
      <c r="F1600" s="27"/>
      <c r="G1600" s="30"/>
      <c r="H1600" s="30"/>
      <c r="I1600" s="27"/>
      <c r="J1600" s="27"/>
      <c r="K1600" s="27"/>
      <c r="L1600" s="29"/>
      <c r="M1600" s="27"/>
      <c r="N1600" s="31" t="str">
        <f aca="false">IF(E1600="","",EOMONTH(E1600,0))</f>
        <v/>
      </c>
      <c r="O1600" s="32" t="str">
        <f aca="false">IF(E1600="","",EOMONTH(E1600,0)+Parameter!$B$5)</f>
        <v/>
      </c>
      <c r="P1600" s="32" t="str">
        <f aca="false">IF(E1600="","",EOMONTH(E1600,Parameter!$B$4))</f>
        <v/>
      </c>
      <c r="Q1600" s="33" t="str">
        <f aca="false">IF(OR(E1600="",L1600&lt;&gt;""),"",P1600-Parameter!$B$9)</f>
        <v/>
      </c>
      <c r="R1600" s="34" t="str">
        <f aca="false">IF(OR(G1600="",G1600=0,H1600=""),"",H1600/G1600)</f>
        <v/>
      </c>
      <c r="S1600" s="35" t="str">
        <f aca="false">IF(C1600="","",IFERROR(INDEX('Validasi Vendor'!$J$5:$J$505,MATCH(C1600,'Validasi Vendor'!$C$5:$C$505,0)),"Belum terdaftar"))</f>
        <v/>
      </c>
      <c r="T1600" s="35" t="str">
        <f aca="false">IF(E1600="","",IF(L1600&lt;&gt;"",IF(EOMONTH(L1600,0)&gt;P1600,"Dikreditkan lewat batas: periksa","Sudah dikreditkan"),IF(S1600&lt;&gt;"Boleh diproses","Titik 1: periksa status vendor",IF(OR(I1600&lt;&gt;"Cocok",J1600&lt;&gt;"Valid"),"Titik 3: faktur bermasalah",IF(K1600="Ya","Titik 2: periksa pembebanan biaya",IF(Q1600&lt;0,"Titik 2: lewat batas kredit",IF(Q1600&lt;=Parameter!$B$6,"Titik 2: segera kreditkan","Siap dikreditkan")))))))</f>
        <v/>
      </c>
    </row>
    <row r="1601" customFormat="false" ht="15" hidden="false" customHeight="false" outlineLevel="0" collapsed="false">
      <c r="A1601" s="27"/>
      <c r="B1601" s="27"/>
      <c r="C1601" s="28"/>
      <c r="D1601" s="28"/>
      <c r="E1601" s="29"/>
      <c r="F1601" s="27"/>
      <c r="G1601" s="30"/>
      <c r="H1601" s="30"/>
      <c r="I1601" s="27"/>
      <c r="J1601" s="27"/>
      <c r="K1601" s="27"/>
      <c r="L1601" s="29"/>
      <c r="M1601" s="27"/>
      <c r="N1601" s="31" t="str">
        <f aca="false">IF(E1601="","",EOMONTH(E1601,0))</f>
        <v/>
      </c>
      <c r="O1601" s="32" t="str">
        <f aca="false">IF(E1601="","",EOMONTH(E1601,0)+Parameter!$B$5)</f>
        <v/>
      </c>
      <c r="P1601" s="32" t="str">
        <f aca="false">IF(E1601="","",EOMONTH(E1601,Parameter!$B$4))</f>
        <v/>
      </c>
      <c r="Q1601" s="33" t="str">
        <f aca="false">IF(OR(E1601="",L1601&lt;&gt;""),"",P1601-Parameter!$B$9)</f>
        <v/>
      </c>
      <c r="R1601" s="34" t="str">
        <f aca="false">IF(OR(G1601="",G1601=0,H1601=""),"",H1601/G1601)</f>
        <v/>
      </c>
      <c r="S1601" s="35" t="str">
        <f aca="false">IF(C1601="","",IFERROR(INDEX('Validasi Vendor'!$J$5:$J$505,MATCH(C1601,'Validasi Vendor'!$C$5:$C$505,0)),"Belum terdaftar"))</f>
        <v/>
      </c>
      <c r="T1601" s="35" t="str">
        <f aca="false">IF(E1601="","",IF(L1601&lt;&gt;"",IF(EOMONTH(L1601,0)&gt;P1601,"Dikreditkan lewat batas: periksa","Sudah dikreditkan"),IF(S1601&lt;&gt;"Boleh diproses","Titik 1: periksa status vendor",IF(OR(I1601&lt;&gt;"Cocok",J1601&lt;&gt;"Valid"),"Titik 3: faktur bermasalah",IF(K1601="Ya","Titik 2: periksa pembebanan biaya",IF(Q1601&lt;0,"Titik 2: lewat batas kredit",IF(Q1601&lt;=Parameter!$B$6,"Titik 2: segera kreditkan","Siap dikreditkan")))))))</f>
        <v/>
      </c>
    </row>
    <row r="1602" customFormat="false" ht="15" hidden="false" customHeight="false" outlineLevel="0" collapsed="false">
      <c r="A1602" s="27"/>
      <c r="B1602" s="27"/>
      <c r="C1602" s="28"/>
      <c r="D1602" s="28"/>
      <c r="E1602" s="29"/>
      <c r="F1602" s="27"/>
      <c r="G1602" s="30"/>
      <c r="H1602" s="30"/>
      <c r="I1602" s="27"/>
      <c r="J1602" s="27"/>
      <c r="K1602" s="27"/>
      <c r="L1602" s="29"/>
      <c r="M1602" s="27"/>
      <c r="N1602" s="31" t="str">
        <f aca="false">IF(E1602="","",EOMONTH(E1602,0))</f>
        <v/>
      </c>
      <c r="O1602" s="32" t="str">
        <f aca="false">IF(E1602="","",EOMONTH(E1602,0)+Parameter!$B$5)</f>
        <v/>
      </c>
      <c r="P1602" s="32" t="str">
        <f aca="false">IF(E1602="","",EOMONTH(E1602,Parameter!$B$4))</f>
        <v/>
      </c>
      <c r="Q1602" s="33" t="str">
        <f aca="false">IF(OR(E1602="",L1602&lt;&gt;""),"",P1602-Parameter!$B$9)</f>
        <v/>
      </c>
      <c r="R1602" s="34" t="str">
        <f aca="false">IF(OR(G1602="",G1602=0,H1602=""),"",H1602/G1602)</f>
        <v/>
      </c>
      <c r="S1602" s="35" t="str">
        <f aca="false">IF(C1602="","",IFERROR(INDEX('Validasi Vendor'!$J$5:$J$505,MATCH(C1602,'Validasi Vendor'!$C$5:$C$505,0)),"Belum terdaftar"))</f>
        <v/>
      </c>
      <c r="T1602" s="35" t="str">
        <f aca="false">IF(E1602="","",IF(L1602&lt;&gt;"",IF(EOMONTH(L1602,0)&gt;P1602,"Dikreditkan lewat batas: periksa","Sudah dikreditkan"),IF(S1602&lt;&gt;"Boleh diproses","Titik 1: periksa status vendor",IF(OR(I1602&lt;&gt;"Cocok",J1602&lt;&gt;"Valid"),"Titik 3: faktur bermasalah",IF(K1602="Ya","Titik 2: periksa pembebanan biaya",IF(Q1602&lt;0,"Titik 2: lewat batas kredit",IF(Q1602&lt;=Parameter!$B$6,"Titik 2: segera kreditkan","Siap dikreditkan")))))))</f>
        <v/>
      </c>
    </row>
    <row r="1603" customFormat="false" ht="15" hidden="false" customHeight="false" outlineLevel="0" collapsed="false">
      <c r="A1603" s="27"/>
      <c r="B1603" s="27"/>
      <c r="C1603" s="28"/>
      <c r="D1603" s="28"/>
      <c r="E1603" s="29"/>
      <c r="F1603" s="27"/>
      <c r="G1603" s="30"/>
      <c r="H1603" s="30"/>
      <c r="I1603" s="27"/>
      <c r="J1603" s="27"/>
      <c r="K1603" s="27"/>
      <c r="L1603" s="29"/>
      <c r="M1603" s="27"/>
      <c r="N1603" s="31" t="str">
        <f aca="false">IF(E1603="","",EOMONTH(E1603,0))</f>
        <v/>
      </c>
      <c r="O1603" s="32" t="str">
        <f aca="false">IF(E1603="","",EOMONTH(E1603,0)+Parameter!$B$5)</f>
        <v/>
      </c>
      <c r="P1603" s="32" t="str">
        <f aca="false">IF(E1603="","",EOMONTH(E1603,Parameter!$B$4))</f>
        <v/>
      </c>
      <c r="Q1603" s="33" t="str">
        <f aca="false">IF(OR(E1603="",L1603&lt;&gt;""),"",P1603-Parameter!$B$9)</f>
        <v/>
      </c>
      <c r="R1603" s="34" t="str">
        <f aca="false">IF(OR(G1603="",G1603=0,H1603=""),"",H1603/G1603)</f>
        <v/>
      </c>
      <c r="S1603" s="35" t="str">
        <f aca="false">IF(C1603="","",IFERROR(INDEX('Validasi Vendor'!$J$5:$J$505,MATCH(C1603,'Validasi Vendor'!$C$5:$C$505,0)),"Belum terdaftar"))</f>
        <v/>
      </c>
      <c r="T1603" s="35" t="str">
        <f aca="false">IF(E1603="","",IF(L1603&lt;&gt;"",IF(EOMONTH(L1603,0)&gt;P1603,"Dikreditkan lewat batas: periksa","Sudah dikreditkan"),IF(S1603&lt;&gt;"Boleh diproses","Titik 1: periksa status vendor",IF(OR(I1603&lt;&gt;"Cocok",J1603&lt;&gt;"Valid"),"Titik 3: faktur bermasalah",IF(K1603="Ya","Titik 2: periksa pembebanan biaya",IF(Q1603&lt;0,"Titik 2: lewat batas kredit",IF(Q1603&lt;=Parameter!$B$6,"Titik 2: segera kreditkan","Siap dikreditkan")))))))</f>
        <v/>
      </c>
    </row>
    <row r="1604" customFormat="false" ht="15" hidden="false" customHeight="false" outlineLevel="0" collapsed="false">
      <c r="A1604" s="27"/>
      <c r="B1604" s="27"/>
      <c r="C1604" s="28"/>
      <c r="D1604" s="28"/>
      <c r="E1604" s="29"/>
      <c r="F1604" s="27"/>
      <c r="G1604" s="30"/>
      <c r="H1604" s="30"/>
      <c r="I1604" s="27"/>
      <c r="J1604" s="27"/>
      <c r="K1604" s="27"/>
      <c r="L1604" s="29"/>
      <c r="M1604" s="27"/>
      <c r="N1604" s="31" t="str">
        <f aca="false">IF(E1604="","",EOMONTH(E1604,0))</f>
        <v/>
      </c>
      <c r="O1604" s="32" t="str">
        <f aca="false">IF(E1604="","",EOMONTH(E1604,0)+Parameter!$B$5)</f>
        <v/>
      </c>
      <c r="P1604" s="32" t="str">
        <f aca="false">IF(E1604="","",EOMONTH(E1604,Parameter!$B$4))</f>
        <v/>
      </c>
      <c r="Q1604" s="33" t="str">
        <f aca="false">IF(OR(E1604="",L1604&lt;&gt;""),"",P1604-Parameter!$B$9)</f>
        <v/>
      </c>
      <c r="R1604" s="34" t="str">
        <f aca="false">IF(OR(G1604="",G1604=0,H1604=""),"",H1604/G1604)</f>
        <v/>
      </c>
      <c r="S1604" s="35" t="str">
        <f aca="false">IF(C1604="","",IFERROR(INDEX('Validasi Vendor'!$J$5:$J$505,MATCH(C1604,'Validasi Vendor'!$C$5:$C$505,0)),"Belum terdaftar"))</f>
        <v/>
      </c>
      <c r="T1604" s="35" t="str">
        <f aca="false">IF(E1604="","",IF(L1604&lt;&gt;"",IF(EOMONTH(L1604,0)&gt;P1604,"Dikreditkan lewat batas: periksa","Sudah dikreditkan"),IF(S1604&lt;&gt;"Boleh diproses","Titik 1: periksa status vendor",IF(OR(I1604&lt;&gt;"Cocok",J1604&lt;&gt;"Valid"),"Titik 3: faktur bermasalah",IF(K1604="Ya","Titik 2: periksa pembebanan biaya",IF(Q1604&lt;0,"Titik 2: lewat batas kredit",IF(Q1604&lt;=Parameter!$B$6,"Titik 2: segera kreditkan","Siap dikreditkan")))))))</f>
        <v/>
      </c>
    </row>
    <row r="1605" customFormat="false" ht="15" hidden="false" customHeight="false" outlineLevel="0" collapsed="false">
      <c r="A1605" s="27"/>
      <c r="B1605" s="27"/>
      <c r="C1605" s="28"/>
      <c r="D1605" s="28"/>
      <c r="E1605" s="29"/>
      <c r="F1605" s="27"/>
      <c r="G1605" s="30"/>
      <c r="H1605" s="30"/>
      <c r="I1605" s="27"/>
      <c r="J1605" s="27"/>
      <c r="K1605" s="27"/>
      <c r="L1605" s="29"/>
      <c r="M1605" s="27"/>
      <c r="N1605" s="31" t="str">
        <f aca="false">IF(E1605="","",EOMONTH(E1605,0))</f>
        <v/>
      </c>
      <c r="O1605" s="32" t="str">
        <f aca="false">IF(E1605="","",EOMONTH(E1605,0)+Parameter!$B$5)</f>
        <v/>
      </c>
      <c r="P1605" s="32" t="str">
        <f aca="false">IF(E1605="","",EOMONTH(E1605,Parameter!$B$4))</f>
        <v/>
      </c>
      <c r="Q1605" s="33" t="str">
        <f aca="false">IF(OR(E1605="",L1605&lt;&gt;""),"",P1605-Parameter!$B$9)</f>
        <v/>
      </c>
      <c r="R1605" s="34" t="str">
        <f aca="false">IF(OR(G1605="",G1605=0,H1605=""),"",H1605/G1605)</f>
        <v/>
      </c>
      <c r="S1605" s="35" t="str">
        <f aca="false">IF(C1605="","",IFERROR(INDEX('Validasi Vendor'!$J$5:$J$505,MATCH(C1605,'Validasi Vendor'!$C$5:$C$505,0)),"Belum terdaftar"))</f>
        <v/>
      </c>
      <c r="T1605" s="35" t="str">
        <f aca="false">IF(E1605="","",IF(L1605&lt;&gt;"",IF(EOMONTH(L1605,0)&gt;P1605,"Dikreditkan lewat batas: periksa","Sudah dikreditkan"),IF(S1605&lt;&gt;"Boleh diproses","Titik 1: periksa status vendor",IF(OR(I1605&lt;&gt;"Cocok",J1605&lt;&gt;"Valid"),"Titik 3: faktur bermasalah",IF(K1605="Ya","Titik 2: periksa pembebanan biaya",IF(Q1605&lt;0,"Titik 2: lewat batas kredit",IF(Q1605&lt;=Parameter!$B$6,"Titik 2: segera kreditkan","Siap dikreditkan")))))))</f>
        <v/>
      </c>
    </row>
    <row r="1606" customFormat="false" ht="15" hidden="false" customHeight="false" outlineLevel="0" collapsed="false">
      <c r="A1606" s="27"/>
      <c r="B1606" s="27"/>
      <c r="C1606" s="28"/>
      <c r="D1606" s="28"/>
      <c r="E1606" s="29"/>
      <c r="F1606" s="27"/>
      <c r="G1606" s="30"/>
      <c r="H1606" s="30"/>
      <c r="I1606" s="27"/>
      <c r="J1606" s="27"/>
      <c r="K1606" s="27"/>
      <c r="L1606" s="29"/>
      <c r="M1606" s="27"/>
      <c r="N1606" s="31" t="str">
        <f aca="false">IF(E1606="","",EOMONTH(E1606,0))</f>
        <v/>
      </c>
      <c r="O1606" s="32" t="str">
        <f aca="false">IF(E1606="","",EOMONTH(E1606,0)+Parameter!$B$5)</f>
        <v/>
      </c>
      <c r="P1606" s="32" t="str">
        <f aca="false">IF(E1606="","",EOMONTH(E1606,Parameter!$B$4))</f>
        <v/>
      </c>
      <c r="Q1606" s="33" t="str">
        <f aca="false">IF(OR(E1606="",L1606&lt;&gt;""),"",P1606-Parameter!$B$9)</f>
        <v/>
      </c>
      <c r="R1606" s="34" t="str">
        <f aca="false">IF(OR(G1606="",G1606=0,H1606=""),"",H1606/G1606)</f>
        <v/>
      </c>
      <c r="S1606" s="35" t="str">
        <f aca="false">IF(C1606="","",IFERROR(INDEX('Validasi Vendor'!$J$5:$J$505,MATCH(C1606,'Validasi Vendor'!$C$5:$C$505,0)),"Belum terdaftar"))</f>
        <v/>
      </c>
      <c r="T1606" s="35" t="str">
        <f aca="false">IF(E1606="","",IF(L1606&lt;&gt;"",IF(EOMONTH(L1606,0)&gt;P1606,"Dikreditkan lewat batas: periksa","Sudah dikreditkan"),IF(S1606&lt;&gt;"Boleh diproses","Titik 1: periksa status vendor",IF(OR(I1606&lt;&gt;"Cocok",J1606&lt;&gt;"Valid"),"Titik 3: faktur bermasalah",IF(K1606="Ya","Titik 2: periksa pembebanan biaya",IF(Q1606&lt;0,"Titik 2: lewat batas kredit",IF(Q1606&lt;=Parameter!$B$6,"Titik 2: segera kreditkan","Siap dikreditkan")))))))</f>
        <v/>
      </c>
    </row>
    <row r="1607" customFormat="false" ht="15" hidden="false" customHeight="false" outlineLevel="0" collapsed="false">
      <c r="A1607" s="27"/>
      <c r="B1607" s="27"/>
      <c r="C1607" s="28"/>
      <c r="D1607" s="28"/>
      <c r="E1607" s="29"/>
      <c r="F1607" s="27"/>
      <c r="G1607" s="30"/>
      <c r="H1607" s="30"/>
      <c r="I1607" s="27"/>
      <c r="J1607" s="27"/>
      <c r="K1607" s="27"/>
      <c r="L1607" s="29"/>
      <c r="M1607" s="27"/>
      <c r="N1607" s="31" t="str">
        <f aca="false">IF(E1607="","",EOMONTH(E1607,0))</f>
        <v/>
      </c>
      <c r="O1607" s="32" t="str">
        <f aca="false">IF(E1607="","",EOMONTH(E1607,0)+Parameter!$B$5)</f>
        <v/>
      </c>
      <c r="P1607" s="32" t="str">
        <f aca="false">IF(E1607="","",EOMONTH(E1607,Parameter!$B$4))</f>
        <v/>
      </c>
      <c r="Q1607" s="33" t="str">
        <f aca="false">IF(OR(E1607="",L1607&lt;&gt;""),"",P1607-Parameter!$B$9)</f>
        <v/>
      </c>
      <c r="R1607" s="34" t="str">
        <f aca="false">IF(OR(G1607="",G1607=0,H1607=""),"",H1607/G1607)</f>
        <v/>
      </c>
      <c r="S1607" s="35" t="str">
        <f aca="false">IF(C1607="","",IFERROR(INDEX('Validasi Vendor'!$J$5:$J$505,MATCH(C1607,'Validasi Vendor'!$C$5:$C$505,0)),"Belum terdaftar"))</f>
        <v/>
      </c>
      <c r="T1607" s="35" t="str">
        <f aca="false">IF(E1607="","",IF(L1607&lt;&gt;"",IF(EOMONTH(L1607,0)&gt;P1607,"Dikreditkan lewat batas: periksa","Sudah dikreditkan"),IF(S1607&lt;&gt;"Boleh diproses","Titik 1: periksa status vendor",IF(OR(I1607&lt;&gt;"Cocok",J1607&lt;&gt;"Valid"),"Titik 3: faktur bermasalah",IF(K1607="Ya","Titik 2: periksa pembebanan biaya",IF(Q1607&lt;0,"Titik 2: lewat batas kredit",IF(Q1607&lt;=Parameter!$B$6,"Titik 2: segera kreditkan","Siap dikreditkan")))))))</f>
        <v/>
      </c>
    </row>
    <row r="1608" customFormat="false" ht="15" hidden="false" customHeight="false" outlineLevel="0" collapsed="false">
      <c r="A1608" s="27"/>
      <c r="B1608" s="27"/>
      <c r="C1608" s="28"/>
      <c r="D1608" s="28"/>
      <c r="E1608" s="29"/>
      <c r="F1608" s="27"/>
      <c r="G1608" s="30"/>
      <c r="H1608" s="30"/>
      <c r="I1608" s="27"/>
      <c r="J1608" s="27"/>
      <c r="K1608" s="27"/>
      <c r="L1608" s="29"/>
      <c r="M1608" s="27"/>
      <c r="N1608" s="31" t="str">
        <f aca="false">IF(E1608="","",EOMONTH(E1608,0))</f>
        <v/>
      </c>
      <c r="O1608" s="32" t="str">
        <f aca="false">IF(E1608="","",EOMONTH(E1608,0)+Parameter!$B$5)</f>
        <v/>
      </c>
      <c r="P1608" s="32" t="str">
        <f aca="false">IF(E1608="","",EOMONTH(E1608,Parameter!$B$4))</f>
        <v/>
      </c>
      <c r="Q1608" s="33" t="str">
        <f aca="false">IF(OR(E1608="",L1608&lt;&gt;""),"",P1608-Parameter!$B$9)</f>
        <v/>
      </c>
      <c r="R1608" s="34" t="str">
        <f aca="false">IF(OR(G1608="",G1608=0,H1608=""),"",H1608/G1608)</f>
        <v/>
      </c>
      <c r="S1608" s="35" t="str">
        <f aca="false">IF(C1608="","",IFERROR(INDEX('Validasi Vendor'!$J$5:$J$505,MATCH(C1608,'Validasi Vendor'!$C$5:$C$505,0)),"Belum terdaftar"))</f>
        <v/>
      </c>
      <c r="T1608" s="35" t="str">
        <f aca="false">IF(E1608="","",IF(L1608&lt;&gt;"",IF(EOMONTH(L1608,0)&gt;P1608,"Dikreditkan lewat batas: periksa","Sudah dikreditkan"),IF(S1608&lt;&gt;"Boleh diproses","Titik 1: periksa status vendor",IF(OR(I1608&lt;&gt;"Cocok",J1608&lt;&gt;"Valid"),"Titik 3: faktur bermasalah",IF(K1608="Ya","Titik 2: periksa pembebanan biaya",IF(Q1608&lt;0,"Titik 2: lewat batas kredit",IF(Q1608&lt;=Parameter!$B$6,"Titik 2: segera kreditkan","Siap dikreditkan")))))))</f>
        <v/>
      </c>
    </row>
    <row r="1609" customFormat="false" ht="15" hidden="false" customHeight="false" outlineLevel="0" collapsed="false">
      <c r="A1609" s="27"/>
      <c r="B1609" s="27"/>
      <c r="C1609" s="28"/>
      <c r="D1609" s="28"/>
      <c r="E1609" s="29"/>
      <c r="F1609" s="27"/>
      <c r="G1609" s="30"/>
      <c r="H1609" s="30"/>
      <c r="I1609" s="27"/>
      <c r="J1609" s="27"/>
      <c r="K1609" s="27"/>
      <c r="L1609" s="29"/>
      <c r="M1609" s="27"/>
      <c r="N1609" s="31" t="str">
        <f aca="false">IF(E1609="","",EOMONTH(E1609,0))</f>
        <v/>
      </c>
      <c r="O1609" s="32" t="str">
        <f aca="false">IF(E1609="","",EOMONTH(E1609,0)+Parameter!$B$5)</f>
        <v/>
      </c>
      <c r="P1609" s="32" t="str">
        <f aca="false">IF(E1609="","",EOMONTH(E1609,Parameter!$B$4))</f>
        <v/>
      </c>
      <c r="Q1609" s="33" t="str">
        <f aca="false">IF(OR(E1609="",L1609&lt;&gt;""),"",P1609-Parameter!$B$9)</f>
        <v/>
      </c>
      <c r="R1609" s="34" t="str">
        <f aca="false">IF(OR(G1609="",G1609=0,H1609=""),"",H1609/G1609)</f>
        <v/>
      </c>
      <c r="S1609" s="35" t="str">
        <f aca="false">IF(C1609="","",IFERROR(INDEX('Validasi Vendor'!$J$5:$J$505,MATCH(C1609,'Validasi Vendor'!$C$5:$C$505,0)),"Belum terdaftar"))</f>
        <v/>
      </c>
      <c r="T1609" s="35" t="str">
        <f aca="false">IF(E1609="","",IF(L1609&lt;&gt;"",IF(EOMONTH(L1609,0)&gt;P1609,"Dikreditkan lewat batas: periksa","Sudah dikreditkan"),IF(S1609&lt;&gt;"Boleh diproses","Titik 1: periksa status vendor",IF(OR(I1609&lt;&gt;"Cocok",J1609&lt;&gt;"Valid"),"Titik 3: faktur bermasalah",IF(K1609="Ya","Titik 2: periksa pembebanan biaya",IF(Q1609&lt;0,"Titik 2: lewat batas kredit",IF(Q1609&lt;=Parameter!$B$6,"Titik 2: segera kreditkan","Siap dikreditkan")))))))</f>
        <v/>
      </c>
    </row>
    <row r="1610" customFormat="false" ht="15" hidden="false" customHeight="false" outlineLevel="0" collapsed="false">
      <c r="A1610" s="27"/>
      <c r="B1610" s="27"/>
      <c r="C1610" s="28"/>
      <c r="D1610" s="28"/>
      <c r="E1610" s="29"/>
      <c r="F1610" s="27"/>
      <c r="G1610" s="30"/>
      <c r="H1610" s="30"/>
      <c r="I1610" s="27"/>
      <c r="J1610" s="27"/>
      <c r="K1610" s="27"/>
      <c r="L1610" s="29"/>
      <c r="M1610" s="27"/>
      <c r="N1610" s="31" t="str">
        <f aca="false">IF(E1610="","",EOMONTH(E1610,0))</f>
        <v/>
      </c>
      <c r="O1610" s="32" t="str">
        <f aca="false">IF(E1610="","",EOMONTH(E1610,0)+Parameter!$B$5)</f>
        <v/>
      </c>
      <c r="P1610" s="32" t="str">
        <f aca="false">IF(E1610="","",EOMONTH(E1610,Parameter!$B$4))</f>
        <v/>
      </c>
      <c r="Q1610" s="33" t="str">
        <f aca="false">IF(OR(E1610="",L1610&lt;&gt;""),"",P1610-Parameter!$B$9)</f>
        <v/>
      </c>
      <c r="R1610" s="34" t="str">
        <f aca="false">IF(OR(G1610="",G1610=0,H1610=""),"",H1610/G1610)</f>
        <v/>
      </c>
      <c r="S1610" s="35" t="str">
        <f aca="false">IF(C1610="","",IFERROR(INDEX('Validasi Vendor'!$J$5:$J$505,MATCH(C1610,'Validasi Vendor'!$C$5:$C$505,0)),"Belum terdaftar"))</f>
        <v/>
      </c>
      <c r="T1610" s="35" t="str">
        <f aca="false">IF(E1610="","",IF(L1610&lt;&gt;"",IF(EOMONTH(L1610,0)&gt;P1610,"Dikreditkan lewat batas: periksa","Sudah dikreditkan"),IF(S1610&lt;&gt;"Boleh diproses","Titik 1: periksa status vendor",IF(OR(I1610&lt;&gt;"Cocok",J1610&lt;&gt;"Valid"),"Titik 3: faktur bermasalah",IF(K1610="Ya","Titik 2: periksa pembebanan biaya",IF(Q1610&lt;0,"Titik 2: lewat batas kredit",IF(Q1610&lt;=Parameter!$B$6,"Titik 2: segera kreditkan","Siap dikreditkan")))))))</f>
        <v/>
      </c>
    </row>
    <row r="1611" customFormat="false" ht="15" hidden="false" customHeight="false" outlineLevel="0" collapsed="false">
      <c r="A1611" s="27"/>
      <c r="B1611" s="27"/>
      <c r="C1611" s="28"/>
      <c r="D1611" s="28"/>
      <c r="E1611" s="29"/>
      <c r="F1611" s="27"/>
      <c r="G1611" s="30"/>
      <c r="H1611" s="30"/>
      <c r="I1611" s="27"/>
      <c r="J1611" s="27"/>
      <c r="K1611" s="27"/>
      <c r="L1611" s="29"/>
      <c r="M1611" s="27"/>
      <c r="N1611" s="31" t="str">
        <f aca="false">IF(E1611="","",EOMONTH(E1611,0))</f>
        <v/>
      </c>
      <c r="O1611" s="32" t="str">
        <f aca="false">IF(E1611="","",EOMONTH(E1611,0)+Parameter!$B$5)</f>
        <v/>
      </c>
      <c r="P1611" s="32" t="str">
        <f aca="false">IF(E1611="","",EOMONTH(E1611,Parameter!$B$4))</f>
        <v/>
      </c>
      <c r="Q1611" s="33" t="str">
        <f aca="false">IF(OR(E1611="",L1611&lt;&gt;""),"",P1611-Parameter!$B$9)</f>
        <v/>
      </c>
      <c r="R1611" s="34" t="str">
        <f aca="false">IF(OR(G1611="",G1611=0,H1611=""),"",H1611/G1611)</f>
        <v/>
      </c>
      <c r="S1611" s="35" t="str">
        <f aca="false">IF(C1611="","",IFERROR(INDEX('Validasi Vendor'!$J$5:$J$505,MATCH(C1611,'Validasi Vendor'!$C$5:$C$505,0)),"Belum terdaftar"))</f>
        <v/>
      </c>
      <c r="T1611" s="35" t="str">
        <f aca="false">IF(E1611="","",IF(L1611&lt;&gt;"",IF(EOMONTH(L1611,0)&gt;P1611,"Dikreditkan lewat batas: periksa","Sudah dikreditkan"),IF(S1611&lt;&gt;"Boleh diproses","Titik 1: periksa status vendor",IF(OR(I1611&lt;&gt;"Cocok",J1611&lt;&gt;"Valid"),"Titik 3: faktur bermasalah",IF(K1611="Ya","Titik 2: periksa pembebanan biaya",IF(Q1611&lt;0,"Titik 2: lewat batas kredit",IF(Q1611&lt;=Parameter!$B$6,"Titik 2: segera kreditkan","Siap dikreditkan")))))))</f>
        <v/>
      </c>
    </row>
    <row r="1612" customFormat="false" ht="15" hidden="false" customHeight="false" outlineLevel="0" collapsed="false">
      <c r="A1612" s="27"/>
      <c r="B1612" s="27"/>
      <c r="C1612" s="28"/>
      <c r="D1612" s="28"/>
      <c r="E1612" s="29"/>
      <c r="F1612" s="27"/>
      <c r="G1612" s="30"/>
      <c r="H1612" s="30"/>
      <c r="I1612" s="27"/>
      <c r="J1612" s="27"/>
      <c r="K1612" s="27"/>
      <c r="L1612" s="29"/>
      <c r="M1612" s="27"/>
      <c r="N1612" s="31" t="str">
        <f aca="false">IF(E1612="","",EOMONTH(E1612,0))</f>
        <v/>
      </c>
      <c r="O1612" s="32" t="str">
        <f aca="false">IF(E1612="","",EOMONTH(E1612,0)+Parameter!$B$5)</f>
        <v/>
      </c>
      <c r="P1612" s="32" t="str">
        <f aca="false">IF(E1612="","",EOMONTH(E1612,Parameter!$B$4))</f>
        <v/>
      </c>
      <c r="Q1612" s="33" t="str">
        <f aca="false">IF(OR(E1612="",L1612&lt;&gt;""),"",P1612-Parameter!$B$9)</f>
        <v/>
      </c>
      <c r="R1612" s="34" t="str">
        <f aca="false">IF(OR(G1612="",G1612=0,H1612=""),"",H1612/G1612)</f>
        <v/>
      </c>
      <c r="S1612" s="35" t="str">
        <f aca="false">IF(C1612="","",IFERROR(INDEX('Validasi Vendor'!$J$5:$J$505,MATCH(C1612,'Validasi Vendor'!$C$5:$C$505,0)),"Belum terdaftar"))</f>
        <v/>
      </c>
      <c r="T1612" s="35" t="str">
        <f aca="false">IF(E1612="","",IF(L1612&lt;&gt;"",IF(EOMONTH(L1612,0)&gt;P1612,"Dikreditkan lewat batas: periksa","Sudah dikreditkan"),IF(S1612&lt;&gt;"Boleh diproses","Titik 1: periksa status vendor",IF(OR(I1612&lt;&gt;"Cocok",J1612&lt;&gt;"Valid"),"Titik 3: faktur bermasalah",IF(K1612="Ya","Titik 2: periksa pembebanan biaya",IF(Q1612&lt;0,"Titik 2: lewat batas kredit",IF(Q1612&lt;=Parameter!$B$6,"Titik 2: segera kreditkan","Siap dikreditkan")))))))</f>
        <v/>
      </c>
    </row>
    <row r="1613" customFormat="false" ht="15" hidden="false" customHeight="false" outlineLevel="0" collapsed="false">
      <c r="A1613" s="27"/>
      <c r="B1613" s="27"/>
      <c r="C1613" s="28"/>
      <c r="D1613" s="28"/>
      <c r="E1613" s="29"/>
      <c r="F1613" s="27"/>
      <c r="G1613" s="30"/>
      <c r="H1613" s="30"/>
      <c r="I1613" s="27"/>
      <c r="J1613" s="27"/>
      <c r="K1613" s="27"/>
      <c r="L1613" s="29"/>
      <c r="M1613" s="27"/>
      <c r="N1613" s="31" t="str">
        <f aca="false">IF(E1613="","",EOMONTH(E1613,0))</f>
        <v/>
      </c>
      <c r="O1613" s="32" t="str">
        <f aca="false">IF(E1613="","",EOMONTH(E1613,0)+Parameter!$B$5)</f>
        <v/>
      </c>
      <c r="P1613" s="32" t="str">
        <f aca="false">IF(E1613="","",EOMONTH(E1613,Parameter!$B$4))</f>
        <v/>
      </c>
      <c r="Q1613" s="33" t="str">
        <f aca="false">IF(OR(E1613="",L1613&lt;&gt;""),"",P1613-Parameter!$B$9)</f>
        <v/>
      </c>
      <c r="R1613" s="34" t="str">
        <f aca="false">IF(OR(G1613="",G1613=0,H1613=""),"",H1613/G1613)</f>
        <v/>
      </c>
      <c r="S1613" s="35" t="str">
        <f aca="false">IF(C1613="","",IFERROR(INDEX('Validasi Vendor'!$J$5:$J$505,MATCH(C1613,'Validasi Vendor'!$C$5:$C$505,0)),"Belum terdaftar"))</f>
        <v/>
      </c>
      <c r="T1613" s="35" t="str">
        <f aca="false">IF(E1613="","",IF(L1613&lt;&gt;"",IF(EOMONTH(L1613,0)&gt;P1613,"Dikreditkan lewat batas: periksa","Sudah dikreditkan"),IF(S1613&lt;&gt;"Boleh diproses","Titik 1: periksa status vendor",IF(OR(I1613&lt;&gt;"Cocok",J1613&lt;&gt;"Valid"),"Titik 3: faktur bermasalah",IF(K1613="Ya","Titik 2: periksa pembebanan biaya",IF(Q1613&lt;0,"Titik 2: lewat batas kredit",IF(Q1613&lt;=Parameter!$B$6,"Titik 2: segera kreditkan","Siap dikreditkan")))))))</f>
        <v/>
      </c>
    </row>
    <row r="1614" customFormat="false" ht="15" hidden="false" customHeight="false" outlineLevel="0" collapsed="false">
      <c r="A1614" s="27"/>
      <c r="B1614" s="27"/>
      <c r="C1614" s="28"/>
      <c r="D1614" s="28"/>
      <c r="E1614" s="29"/>
      <c r="F1614" s="27"/>
      <c r="G1614" s="30"/>
      <c r="H1614" s="30"/>
      <c r="I1614" s="27"/>
      <c r="J1614" s="27"/>
      <c r="K1614" s="27"/>
      <c r="L1614" s="29"/>
      <c r="M1614" s="27"/>
      <c r="N1614" s="31" t="str">
        <f aca="false">IF(E1614="","",EOMONTH(E1614,0))</f>
        <v/>
      </c>
      <c r="O1614" s="32" t="str">
        <f aca="false">IF(E1614="","",EOMONTH(E1614,0)+Parameter!$B$5)</f>
        <v/>
      </c>
      <c r="P1614" s="32" t="str">
        <f aca="false">IF(E1614="","",EOMONTH(E1614,Parameter!$B$4))</f>
        <v/>
      </c>
      <c r="Q1614" s="33" t="str">
        <f aca="false">IF(OR(E1614="",L1614&lt;&gt;""),"",P1614-Parameter!$B$9)</f>
        <v/>
      </c>
      <c r="R1614" s="34" t="str">
        <f aca="false">IF(OR(G1614="",G1614=0,H1614=""),"",H1614/G1614)</f>
        <v/>
      </c>
      <c r="S1614" s="35" t="str">
        <f aca="false">IF(C1614="","",IFERROR(INDEX('Validasi Vendor'!$J$5:$J$505,MATCH(C1614,'Validasi Vendor'!$C$5:$C$505,0)),"Belum terdaftar"))</f>
        <v/>
      </c>
      <c r="T1614" s="35" t="str">
        <f aca="false">IF(E1614="","",IF(L1614&lt;&gt;"",IF(EOMONTH(L1614,0)&gt;P1614,"Dikreditkan lewat batas: periksa","Sudah dikreditkan"),IF(S1614&lt;&gt;"Boleh diproses","Titik 1: periksa status vendor",IF(OR(I1614&lt;&gt;"Cocok",J1614&lt;&gt;"Valid"),"Titik 3: faktur bermasalah",IF(K1614="Ya","Titik 2: periksa pembebanan biaya",IF(Q1614&lt;0,"Titik 2: lewat batas kredit",IF(Q1614&lt;=Parameter!$B$6,"Titik 2: segera kreditkan","Siap dikreditkan")))))))</f>
        <v/>
      </c>
    </row>
    <row r="1615" customFormat="false" ht="15" hidden="false" customHeight="false" outlineLevel="0" collapsed="false">
      <c r="A1615" s="27"/>
      <c r="B1615" s="27"/>
      <c r="C1615" s="28"/>
      <c r="D1615" s="28"/>
      <c r="E1615" s="29"/>
      <c r="F1615" s="27"/>
      <c r="G1615" s="30"/>
      <c r="H1615" s="30"/>
      <c r="I1615" s="27"/>
      <c r="J1615" s="27"/>
      <c r="K1615" s="27"/>
      <c r="L1615" s="29"/>
      <c r="M1615" s="27"/>
      <c r="N1615" s="31" t="str">
        <f aca="false">IF(E1615="","",EOMONTH(E1615,0))</f>
        <v/>
      </c>
      <c r="O1615" s="32" t="str">
        <f aca="false">IF(E1615="","",EOMONTH(E1615,0)+Parameter!$B$5)</f>
        <v/>
      </c>
      <c r="P1615" s="32" t="str">
        <f aca="false">IF(E1615="","",EOMONTH(E1615,Parameter!$B$4))</f>
        <v/>
      </c>
      <c r="Q1615" s="33" t="str">
        <f aca="false">IF(OR(E1615="",L1615&lt;&gt;""),"",P1615-Parameter!$B$9)</f>
        <v/>
      </c>
      <c r="R1615" s="34" t="str">
        <f aca="false">IF(OR(G1615="",G1615=0,H1615=""),"",H1615/G1615)</f>
        <v/>
      </c>
      <c r="S1615" s="35" t="str">
        <f aca="false">IF(C1615="","",IFERROR(INDEX('Validasi Vendor'!$J$5:$J$505,MATCH(C1615,'Validasi Vendor'!$C$5:$C$505,0)),"Belum terdaftar"))</f>
        <v/>
      </c>
      <c r="T1615" s="35" t="str">
        <f aca="false">IF(E1615="","",IF(L1615&lt;&gt;"",IF(EOMONTH(L1615,0)&gt;P1615,"Dikreditkan lewat batas: periksa","Sudah dikreditkan"),IF(S1615&lt;&gt;"Boleh diproses","Titik 1: periksa status vendor",IF(OR(I1615&lt;&gt;"Cocok",J1615&lt;&gt;"Valid"),"Titik 3: faktur bermasalah",IF(K1615="Ya","Titik 2: periksa pembebanan biaya",IF(Q1615&lt;0,"Titik 2: lewat batas kredit",IF(Q1615&lt;=Parameter!$B$6,"Titik 2: segera kreditkan","Siap dikreditkan")))))))</f>
        <v/>
      </c>
    </row>
    <row r="1616" customFormat="false" ht="15" hidden="false" customHeight="false" outlineLevel="0" collapsed="false">
      <c r="A1616" s="27"/>
      <c r="B1616" s="27"/>
      <c r="C1616" s="28"/>
      <c r="D1616" s="28"/>
      <c r="E1616" s="29"/>
      <c r="F1616" s="27"/>
      <c r="G1616" s="30"/>
      <c r="H1616" s="30"/>
      <c r="I1616" s="27"/>
      <c r="J1616" s="27"/>
      <c r="K1616" s="27"/>
      <c r="L1616" s="29"/>
      <c r="M1616" s="27"/>
      <c r="N1616" s="31" t="str">
        <f aca="false">IF(E1616="","",EOMONTH(E1616,0))</f>
        <v/>
      </c>
      <c r="O1616" s="32" t="str">
        <f aca="false">IF(E1616="","",EOMONTH(E1616,0)+Parameter!$B$5)</f>
        <v/>
      </c>
      <c r="P1616" s="32" t="str">
        <f aca="false">IF(E1616="","",EOMONTH(E1616,Parameter!$B$4))</f>
        <v/>
      </c>
      <c r="Q1616" s="33" t="str">
        <f aca="false">IF(OR(E1616="",L1616&lt;&gt;""),"",P1616-Parameter!$B$9)</f>
        <v/>
      </c>
      <c r="R1616" s="34" t="str">
        <f aca="false">IF(OR(G1616="",G1616=0,H1616=""),"",H1616/G1616)</f>
        <v/>
      </c>
      <c r="S1616" s="35" t="str">
        <f aca="false">IF(C1616="","",IFERROR(INDEX('Validasi Vendor'!$J$5:$J$505,MATCH(C1616,'Validasi Vendor'!$C$5:$C$505,0)),"Belum terdaftar"))</f>
        <v/>
      </c>
      <c r="T1616" s="35" t="str">
        <f aca="false">IF(E1616="","",IF(L1616&lt;&gt;"",IF(EOMONTH(L1616,0)&gt;P1616,"Dikreditkan lewat batas: periksa","Sudah dikreditkan"),IF(S1616&lt;&gt;"Boleh diproses","Titik 1: periksa status vendor",IF(OR(I1616&lt;&gt;"Cocok",J1616&lt;&gt;"Valid"),"Titik 3: faktur bermasalah",IF(K1616="Ya","Titik 2: periksa pembebanan biaya",IF(Q1616&lt;0,"Titik 2: lewat batas kredit",IF(Q1616&lt;=Parameter!$B$6,"Titik 2: segera kreditkan","Siap dikreditkan")))))))</f>
        <v/>
      </c>
    </row>
    <row r="1617" customFormat="false" ht="15" hidden="false" customHeight="false" outlineLevel="0" collapsed="false">
      <c r="A1617" s="27"/>
      <c r="B1617" s="27"/>
      <c r="C1617" s="28"/>
      <c r="D1617" s="28"/>
      <c r="E1617" s="29"/>
      <c r="F1617" s="27"/>
      <c r="G1617" s="30"/>
      <c r="H1617" s="30"/>
      <c r="I1617" s="27"/>
      <c r="J1617" s="27"/>
      <c r="K1617" s="27"/>
      <c r="L1617" s="29"/>
      <c r="M1617" s="27"/>
      <c r="N1617" s="31" t="str">
        <f aca="false">IF(E1617="","",EOMONTH(E1617,0))</f>
        <v/>
      </c>
      <c r="O1617" s="32" t="str">
        <f aca="false">IF(E1617="","",EOMONTH(E1617,0)+Parameter!$B$5)</f>
        <v/>
      </c>
      <c r="P1617" s="32" t="str">
        <f aca="false">IF(E1617="","",EOMONTH(E1617,Parameter!$B$4))</f>
        <v/>
      </c>
      <c r="Q1617" s="33" t="str">
        <f aca="false">IF(OR(E1617="",L1617&lt;&gt;""),"",P1617-Parameter!$B$9)</f>
        <v/>
      </c>
      <c r="R1617" s="34" t="str">
        <f aca="false">IF(OR(G1617="",G1617=0,H1617=""),"",H1617/G1617)</f>
        <v/>
      </c>
      <c r="S1617" s="35" t="str">
        <f aca="false">IF(C1617="","",IFERROR(INDEX('Validasi Vendor'!$J$5:$J$505,MATCH(C1617,'Validasi Vendor'!$C$5:$C$505,0)),"Belum terdaftar"))</f>
        <v/>
      </c>
      <c r="T1617" s="35" t="str">
        <f aca="false">IF(E1617="","",IF(L1617&lt;&gt;"",IF(EOMONTH(L1617,0)&gt;P1617,"Dikreditkan lewat batas: periksa","Sudah dikreditkan"),IF(S1617&lt;&gt;"Boleh diproses","Titik 1: periksa status vendor",IF(OR(I1617&lt;&gt;"Cocok",J1617&lt;&gt;"Valid"),"Titik 3: faktur bermasalah",IF(K1617="Ya","Titik 2: periksa pembebanan biaya",IF(Q1617&lt;0,"Titik 2: lewat batas kredit",IF(Q1617&lt;=Parameter!$B$6,"Titik 2: segera kreditkan","Siap dikreditkan")))))))</f>
        <v/>
      </c>
    </row>
    <row r="1618" customFormat="false" ht="15" hidden="false" customHeight="false" outlineLevel="0" collapsed="false">
      <c r="A1618" s="27"/>
      <c r="B1618" s="27"/>
      <c r="C1618" s="28"/>
      <c r="D1618" s="28"/>
      <c r="E1618" s="29"/>
      <c r="F1618" s="27"/>
      <c r="G1618" s="30"/>
      <c r="H1618" s="30"/>
      <c r="I1618" s="27"/>
      <c r="J1618" s="27"/>
      <c r="K1618" s="27"/>
      <c r="L1618" s="29"/>
      <c r="M1618" s="27"/>
      <c r="N1618" s="31" t="str">
        <f aca="false">IF(E1618="","",EOMONTH(E1618,0))</f>
        <v/>
      </c>
      <c r="O1618" s="32" t="str">
        <f aca="false">IF(E1618="","",EOMONTH(E1618,0)+Parameter!$B$5)</f>
        <v/>
      </c>
      <c r="P1618" s="32" t="str">
        <f aca="false">IF(E1618="","",EOMONTH(E1618,Parameter!$B$4))</f>
        <v/>
      </c>
      <c r="Q1618" s="33" t="str">
        <f aca="false">IF(OR(E1618="",L1618&lt;&gt;""),"",P1618-Parameter!$B$9)</f>
        <v/>
      </c>
      <c r="R1618" s="34" t="str">
        <f aca="false">IF(OR(G1618="",G1618=0,H1618=""),"",H1618/G1618)</f>
        <v/>
      </c>
      <c r="S1618" s="35" t="str">
        <f aca="false">IF(C1618="","",IFERROR(INDEX('Validasi Vendor'!$J$5:$J$505,MATCH(C1618,'Validasi Vendor'!$C$5:$C$505,0)),"Belum terdaftar"))</f>
        <v/>
      </c>
      <c r="T1618" s="35" t="str">
        <f aca="false">IF(E1618="","",IF(L1618&lt;&gt;"",IF(EOMONTH(L1618,0)&gt;P1618,"Dikreditkan lewat batas: periksa","Sudah dikreditkan"),IF(S1618&lt;&gt;"Boleh diproses","Titik 1: periksa status vendor",IF(OR(I1618&lt;&gt;"Cocok",J1618&lt;&gt;"Valid"),"Titik 3: faktur bermasalah",IF(K1618="Ya","Titik 2: periksa pembebanan biaya",IF(Q1618&lt;0,"Titik 2: lewat batas kredit",IF(Q1618&lt;=Parameter!$B$6,"Titik 2: segera kreditkan","Siap dikreditkan")))))))</f>
        <v/>
      </c>
    </row>
    <row r="1619" customFormat="false" ht="15" hidden="false" customHeight="false" outlineLevel="0" collapsed="false">
      <c r="A1619" s="27"/>
      <c r="B1619" s="27"/>
      <c r="C1619" s="28"/>
      <c r="D1619" s="28"/>
      <c r="E1619" s="29"/>
      <c r="F1619" s="27"/>
      <c r="G1619" s="30"/>
      <c r="H1619" s="30"/>
      <c r="I1619" s="27"/>
      <c r="J1619" s="27"/>
      <c r="K1619" s="27"/>
      <c r="L1619" s="29"/>
      <c r="M1619" s="27"/>
      <c r="N1619" s="31" t="str">
        <f aca="false">IF(E1619="","",EOMONTH(E1619,0))</f>
        <v/>
      </c>
      <c r="O1619" s="32" t="str">
        <f aca="false">IF(E1619="","",EOMONTH(E1619,0)+Parameter!$B$5)</f>
        <v/>
      </c>
      <c r="P1619" s="32" t="str">
        <f aca="false">IF(E1619="","",EOMONTH(E1619,Parameter!$B$4))</f>
        <v/>
      </c>
      <c r="Q1619" s="33" t="str">
        <f aca="false">IF(OR(E1619="",L1619&lt;&gt;""),"",P1619-Parameter!$B$9)</f>
        <v/>
      </c>
      <c r="R1619" s="34" t="str">
        <f aca="false">IF(OR(G1619="",G1619=0,H1619=""),"",H1619/G1619)</f>
        <v/>
      </c>
      <c r="S1619" s="35" t="str">
        <f aca="false">IF(C1619="","",IFERROR(INDEX('Validasi Vendor'!$J$5:$J$505,MATCH(C1619,'Validasi Vendor'!$C$5:$C$505,0)),"Belum terdaftar"))</f>
        <v/>
      </c>
      <c r="T1619" s="35" t="str">
        <f aca="false">IF(E1619="","",IF(L1619&lt;&gt;"",IF(EOMONTH(L1619,0)&gt;P1619,"Dikreditkan lewat batas: periksa","Sudah dikreditkan"),IF(S1619&lt;&gt;"Boleh diproses","Titik 1: periksa status vendor",IF(OR(I1619&lt;&gt;"Cocok",J1619&lt;&gt;"Valid"),"Titik 3: faktur bermasalah",IF(K1619="Ya","Titik 2: periksa pembebanan biaya",IF(Q1619&lt;0,"Titik 2: lewat batas kredit",IF(Q1619&lt;=Parameter!$B$6,"Titik 2: segera kreditkan","Siap dikreditkan")))))))</f>
        <v/>
      </c>
    </row>
    <row r="1620" customFormat="false" ht="15" hidden="false" customHeight="false" outlineLevel="0" collapsed="false">
      <c r="A1620" s="27"/>
      <c r="B1620" s="27"/>
      <c r="C1620" s="28"/>
      <c r="D1620" s="28"/>
      <c r="E1620" s="29"/>
      <c r="F1620" s="27"/>
      <c r="G1620" s="30"/>
      <c r="H1620" s="30"/>
      <c r="I1620" s="27"/>
      <c r="J1620" s="27"/>
      <c r="K1620" s="27"/>
      <c r="L1620" s="29"/>
      <c r="M1620" s="27"/>
      <c r="N1620" s="31" t="str">
        <f aca="false">IF(E1620="","",EOMONTH(E1620,0))</f>
        <v/>
      </c>
      <c r="O1620" s="32" t="str">
        <f aca="false">IF(E1620="","",EOMONTH(E1620,0)+Parameter!$B$5)</f>
        <v/>
      </c>
      <c r="P1620" s="32" t="str">
        <f aca="false">IF(E1620="","",EOMONTH(E1620,Parameter!$B$4))</f>
        <v/>
      </c>
      <c r="Q1620" s="33" t="str">
        <f aca="false">IF(OR(E1620="",L1620&lt;&gt;""),"",P1620-Parameter!$B$9)</f>
        <v/>
      </c>
      <c r="R1620" s="34" t="str">
        <f aca="false">IF(OR(G1620="",G1620=0,H1620=""),"",H1620/G1620)</f>
        <v/>
      </c>
      <c r="S1620" s="35" t="str">
        <f aca="false">IF(C1620="","",IFERROR(INDEX('Validasi Vendor'!$J$5:$J$505,MATCH(C1620,'Validasi Vendor'!$C$5:$C$505,0)),"Belum terdaftar"))</f>
        <v/>
      </c>
      <c r="T1620" s="35" t="str">
        <f aca="false">IF(E1620="","",IF(L1620&lt;&gt;"",IF(EOMONTH(L1620,0)&gt;P1620,"Dikreditkan lewat batas: periksa","Sudah dikreditkan"),IF(S1620&lt;&gt;"Boleh diproses","Titik 1: periksa status vendor",IF(OR(I1620&lt;&gt;"Cocok",J1620&lt;&gt;"Valid"),"Titik 3: faktur bermasalah",IF(K1620="Ya","Titik 2: periksa pembebanan biaya",IF(Q1620&lt;0,"Titik 2: lewat batas kredit",IF(Q1620&lt;=Parameter!$B$6,"Titik 2: segera kreditkan","Siap dikreditkan")))))))</f>
        <v/>
      </c>
    </row>
    <row r="1621" customFormat="false" ht="15" hidden="false" customHeight="false" outlineLevel="0" collapsed="false">
      <c r="A1621" s="27"/>
      <c r="B1621" s="27"/>
      <c r="C1621" s="28"/>
      <c r="D1621" s="28"/>
      <c r="E1621" s="29"/>
      <c r="F1621" s="27"/>
      <c r="G1621" s="30"/>
      <c r="H1621" s="30"/>
      <c r="I1621" s="27"/>
      <c r="J1621" s="27"/>
      <c r="K1621" s="27"/>
      <c r="L1621" s="29"/>
      <c r="M1621" s="27"/>
      <c r="N1621" s="31" t="str">
        <f aca="false">IF(E1621="","",EOMONTH(E1621,0))</f>
        <v/>
      </c>
      <c r="O1621" s="32" t="str">
        <f aca="false">IF(E1621="","",EOMONTH(E1621,0)+Parameter!$B$5)</f>
        <v/>
      </c>
      <c r="P1621" s="32" t="str">
        <f aca="false">IF(E1621="","",EOMONTH(E1621,Parameter!$B$4))</f>
        <v/>
      </c>
      <c r="Q1621" s="33" t="str">
        <f aca="false">IF(OR(E1621="",L1621&lt;&gt;""),"",P1621-Parameter!$B$9)</f>
        <v/>
      </c>
      <c r="R1621" s="34" t="str">
        <f aca="false">IF(OR(G1621="",G1621=0,H1621=""),"",H1621/G1621)</f>
        <v/>
      </c>
      <c r="S1621" s="35" t="str">
        <f aca="false">IF(C1621="","",IFERROR(INDEX('Validasi Vendor'!$J$5:$J$505,MATCH(C1621,'Validasi Vendor'!$C$5:$C$505,0)),"Belum terdaftar"))</f>
        <v/>
      </c>
      <c r="T1621" s="35" t="str">
        <f aca="false">IF(E1621="","",IF(L1621&lt;&gt;"",IF(EOMONTH(L1621,0)&gt;P1621,"Dikreditkan lewat batas: periksa","Sudah dikreditkan"),IF(S1621&lt;&gt;"Boleh diproses","Titik 1: periksa status vendor",IF(OR(I1621&lt;&gt;"Cocok",J1621&lt;&gt;"Valid"),"Titik 3: faktur bermasalah",IF(K1621="Ya","Titik 2: periksa pembebanan biaya",IF(Q1621&lt;0,"Titik 2: lewat batas kredit",IF(Q1621&lt;=Parameter!$B$6,"Titik 2: segera kreditkan","Siap dikreditkan")))))))</f>
        <v/>
      </c>
    </row>
    <row r="1622" customFormat="false" ht="15" hidden="false" customHeight="false" outlineLevel="0" collapsed="false">
      <c r="A1622" s="27"/>
      <c r="B1622" s="27"/>
      <c r="C1622" s="28"/>
      <c r="D1622" s="28"/>
      <c r="E1622" s="29"/>
      <c r="F1622" s="27"/>
      <c r="G1622" s="30"/>
      <c r="H1622" s="30"/>
      <c r="I1622" s="27"/>
      <c r="J1622" s="27"/>
      <c r="K1622" s="27"/>
      <c r="L1622" s="29"/>
      <c r="M1622" s="27"/>
      <c r="N1622" s="31" t="str">
        <f aca="false">IF(E1622="","",EOMONTH(E1622,0))</f>
        <v/>
      </c>
      <c r="O1622" s="32" t="str">
        <f aca="false">IF(E1622="","",EOMONTH(E1622,0)+Parameter!$B$5)</f>
        <v/>
      </c>
      <c r="P1622" s="32" t="str">
        <f aca="false">IF(E1622="","",EOMONTH(E1622,Parameter!$B$4))</f>
        <v/>
      </c>
      <c r="Q1622" s="33" t="str">
        <f aca="false">IF(OR(E1622="",L1622&lt;&gt;""),"",P1622-Parameter!$B$9)</f>
        <v/>
      </c>
      <c r="R1622" s="34" t="str">
        <f aca="false">IF(OR(G1622="",G1622=0,H1622=""),"",H1622/G1622)</f>
        <v/>
      </c>
      <c r="S1622" s="35" t="str">
        <f aca="false">IF(C1622="","",IFERROR(INDEX('Validasi Vendor'!$J$5:$J$505,MATCH(C1622,'Validasi Vendor'!$C$5:$C$505,0)),"Belum terdaftar"))</f>
        <v/>
      </c>
      <c r="T1622" s="35" t="str">
        <f aca="false">IF(E1622="","",IF(L1622&lt;&gt;"",IF(EOMONTH(L1622,0)&gt;P1622,"Dikreditkan lewat batas: periksa","Sudah dikreditkan"),IF(S1622&lt;&gt;"Boleh diproses","Titik 1: periksa status vendor",IF(OR(I1622&lt;&gt;"Cocok",J1622&lt;&gt;"Valid"),"Titik 3: faktur bermasalah",IF(K1622="Ya","Titik 2: periksa pembebanan biaya",IF(Q1622&lt;0,"Titik 2: lewat batas kredit",IF(Q1622&lt;=Parameter!$B$6,"Titik 2: segera kreditkan","Siap dikreditkan")))))))</f>
        <v/>
      </c>
    </row>
    <row r="1623" customFormat="false" ht="15" hidden="false" customHeight="false" outlineLevel="0" collapsed="false">
      <c r="A1623" s="27"/>
      <c r="B1623" s="27"/>
      <c r="C1623" s="28"/>
      <c r="D1623" s="28"/>
      <c r="E1623" s="29"/>
      <c r="F1623" s="27"/>
      <c r="G1623" s="30"/>
      <c r="H1623" s="30"/>
      <c r="I1623" s="27"/>
      <c r="J1623" s="27"/>
      <c r="K1623" s="27"/>
      <c r="L1623" s="29"/>
      <c r="M1623" s="27"/>
      <c r="N1623" s="31" t="str">
        <f aca="false">IF(E1623="","",EOMONTH(E1623,0))</f>
        <v/>
      </c>
      <c r="O1623" s="32" t="str">
        <f aca="false">IF(E1623="","",EOMONTH(E1623,0)+Parameter!$B$5)</f>
        <v/>
      </c>
      <c r="P1623" s="32" t="str">
        <f aca="false">IF(E1623="","",EOMONTH(E1623,Parameter!$B$4))</f>
        <v/>
      </c>
      <c r="Q1623" s="33" t="str">
        <f aca="false">IF(OR(E1623="",L1623&lt;&gt;""),"",P1623-Parameter!$B$9)</f>
        <v/>
      </c>
      <c r="R1623" s="34" t="str">
        <f aca="false">IF(OR(G1623="",G1623=0,H1623=""),"",H1623/G1623)</f>
        <v/>
      </c>
      <c r="S1623" s="35" t="str">
        <f aca="false">IF(C1623="","",IFERROR(INDEX('Validasi Vendor'!$J$5:$J$505,MATCH(C1623,'Validasi Vendor'!$C$5:$C$505,0)),"Belum terdaftar"))</f>
        <v/>
      </c>
      <c r="T1623" s="35" t="str">
        <f aca="false">IF(E1623="","",IF(L1623&lt;&gt;"",IF(EOMONTH(L1623,0)&gt;P1623,"Dikreditkan lewat batas: periksa","Sudah dikreditkan"),IF(S1623&lt;&gt;"Boleh diproses","Titik 1: periksa status vendor",IF(OR(I1623&lt;&gt;"Cocok",J1623&lt;&gt;"Valid"),"Titik 3: faktur bermasalah",IF(K1623="Ya","Titik 2: periksa pembebanan biaya",IF(Q1623&lt;0,"Titik 2: lewat batas kredit",IF(Q1623&lt;=Parameter!$B$6,"Titik 2: segera kreditkan","Siap dikreditkan")))))))</f>
        <v/>
      </c>
    </row>
    <row r="1624" customFormat="false" ht="15" hidden="false" customHeight="false" outlineLevel="0" collapsed="false">
      <c r="A1624" s="27"/>
      <c r="B1624" s="27"/>
      <c r="C1624" s="28"/>
      <c r="D1624" s="28"/>
      <c r="E1624" s="29"/>
      <c r="F1624" s="27"/>
      <c r="G1624" s="30"/>
      <c r="H1624" s="30"/>
      <c r="I1624" s="27"/>
      <c r="J1624" s="27"/>
      <c r="K1624" s="27"/>
      <c r="L1624" s="29"/>
      <c r="M1624" s="27"/>
      <c r="N1624" s="31" t="str">
        <f aca="false">IF(E1624="","",EOMONTH(E1624,0))</f>
        <v/>
      </c>
      <c r="O1624" s="32" t="str">
        <f aca="false">IF(E1624="","",EOMONTH(E1624,0)+Parameter!$B$5)</f>
        <v/>
      </c>
      <c r="P1624" s="32" t="str">
        <f aca="false">IF(E1624="","",EOMONTH(E1624,Parameter!$B$4))</f>
        <v/>
      </c>
      <c r="Q1624" s="33" t="str">
        <f aca="false">IF(OR(E1624="",L1624&lt;&gt;""),"",P1624-Parameter!$B$9)</f>
        <v/>
      </c>
      <c r="R1624" s="34" t="str">
        <f aca="false">IF(OR(G1624="",G1624=0,H1624=""),"",H1624/G1624)</f>
        <v/>
      </c>
      <c r="S1624" s="35" t="str">
        <f aca="false">IF(C1624="","",IFERROR(INDEX('Validasi Vendor'!$J$5:$J$505,MATCH(C1624,'Validasi Vendor'!$C$5:$C$505,0)),"Belum terdaftar"))</f>
        <v/>
      </c>
      <c r="T1624" s="35" t="str">
        <f aca="false">IF(E1624="","",IF(L1624&lt;&gt;"",IF(EOMONTH(L1624,0)&gt;P1624,"Dikreditkan lewat batas: periksa","Sudah dikreditkan"),IF(S1624&lt;&gt;"Boleh diproses","Titik 1: periksa status vendor",IF(OR(I1624&lt;&gt;"Cocok",J1624&lt;&gt;"Valid"),"Titik 3: faktur bermasalah",IF(K1624="Ya","Titik 2: periksa pembebanan biaya",IF(Q1624&lt;0,"Titik 2: lewat batas kredit",IF(Q1624&lt;=Parameter!$B$6,"Titik 2: segera kreditkan","Siap dikreditkan")))))))</f>
        <v/>
      </c>
    </row>
    <row r="1625" customFormat="false" ht="15" hidden="false" customHeight="false" outlineLevel="0" collapsed="false">
      <c r="A1625" s="27"/>
      <c r="B1625" s="27"/>
      <c r="C1625" s="28"/>
      <c r="D1625" s="28"/>
      <c r="E1625" s="29"/>
      <c r="F1625" s="27"/>
      <c r="G1625" s="30"/>
      <c r="H1625" s="30"/>
      <c r="I1625" s="27"/>
      <c r="J1625" s="27"/>
      <c r="K1625" s="27"/>
      <c r="L1625" s="29"/>
      <c r="M1625" s="27"/>
      <c r="N1625" s="31" t="str">
        <f aca="false">IF(E1625="","",EOMONTH(E1625,0))</f>
        <v/>
      </c>
      <c r="O1625" s="32" t="str">
        <f aca="false">IF(E1625="","",EOMONTH(E1625,0)+Parameter!$B$5)</f>
        <v/>
      </c>
      <c r="P1625" s="32" t="str">
        <f aca="false">IF(E1625="","",EOMONTH(E1625,Parameter!$B$4))</f>
        <v/>
      </c>
      <c r="Q1625" s="33" t="str">
        <f aca="false">IF(OR(E1625="",L1625&lt;&gt;""),"",P1625-Parameter!$B$9)</f>
        <v/>
      </c>
      <c r="R1625" s="34" t="str">
        <f aca="false">IF(OR(G1625="",G1625=0,H1625=""),"",H1625/G1625)</f>
        <v/>
      </c>
      <c r="S1625" s="35" t="str">
        <f aca="false">IF(C1625="","",IFERROR(INDEX('Validasi Vendor'!$J$5:$J$505,MATCH(C1625,'Validasi Vendor'!$C$5:$C$505,0)),"Belum terdaftar"))</f>
        <v/>
      </c>
      <c r="T1625" s="35" t="str">
        <f aca="false">IF(E1625="","",IF(L1625&lt;&gt;"",IF(EOMONTH(L1625,0)&gt;P1625,"Dikreditkan lewat batas: periksa","Sudah dikreditkan"),IF(S1625&lt;&gt;"Boleh diproses","Titik 1: periksa status vendor",IF(OR(I1625&lt;&gt;"Cocok",J1625&lt;&gt;"Valid"),"Titik 3: faktur bermasalah",IF(K1625="Ya","Titik 2: periksa pembebanan biaya",IF(Q1625&lt;0,"Titik 2: lewat batas kredit",IF(Q1625&lt;=Parameter!$B$6,"Titik 2: segera kreditkan","Siap dikreditkan")))))))</f>
        <v/>
      </c>
    </row>
    <row r="1626" customFormat="false" ht="15" hidden="false" customHeight="false" outlineLevel="0" collapsed="false">
      <c r="A1626" s="27"/>
      <c r="B1626" s="27"/>
      <c r="C1626" s="28"/>
      <c r="D1626" s="28"/>
      <c r="E1626" s="29"/>
      <c r="F1626" s="27"/>
      <c r="G1626" s="30"/>
      <c r="H1626" s="30"/>
      <c r="I1626" s="27"/>
      <c r="J1626" s="27"/>
      <c r="K1626" s="27"/>
      <c r="L1626" s="29"/>
      <c r="M1626" s="27"/>
      <c r="N1626" s="31" t="str">
        <f aca="false">IF(E1626="","",EOMONTH(E1626,0))</f>
        <v/>
      </c>
      <c r="O1626" s="32" t="str">
        <f aca="false">IF(E1626="","",EOMONTH(E1626,0)+Parameter!$B$5)</f>
        <v/>
      </c>
      <c r="P1626" s="32" t="str">
        <f aca="false">IF(E1626="","",EOMONTH(E1626,Parameter!$B$4))</f>
        <v/>
      </c>
      <c r="Q1626" s="33" t="str">
        <f aca="false">IF(OR(E1626="",L1626&lt;&gt;""),"",P1626-Parameter!$B$9)</f>
        <v/>
      </c>
      <c r="R1626" s="34" t="str">
        <f aca="false">IF(OR(G1626="",G1626=0,H1626=""),"",H1626/G1626)</f>
        <v/>
      </c>
      <c r="S1626" s="35" t="str">
        <f aca="false">IF(C1626="","",IFERROR(INDEX('Validasi Vendor'!$J$5:$J$505,MATCH(C1626,'Validasi Vendor'!$C$5:$C$505,0)),"Belum terdaftar"))</f>
        <v/>
      </c>
      <c r="T1626" s="35" t="str">
        <f aca="false">IF(E1626="","",IF(L1626&lt;&gt;"",IF(EOMONTH(L1626,0)&gt;P1626,"Dikreditkan lewat batas: periksa","Sudah dikreditkan"),IF(S1626&lt;&gt;"Boleh diproses","Titik 1: periksa status vendor",IF(OR(I1626&lt;&gt;"Cocok",J1626&lt;&gt;"Valid"),"Titik 3: faktur bermasalah",IF(K1626="Ya","Titik 2: periksa pembebanan biaya",IF(Q1626&lt;0,"Titik 2: lewat batas kredit",IF(Q1626&lt;=Parameter!$B$6,"Titik 2: segera kreditkan","Siap dikreditkan")))))))</f>
        <v/>
      </c>
    </row>
    <row r="1627" customFormat="false" ht="15" hidden="false" customHeight="false" outlineLevel="0" collapsed="false">
      <c r="A1627" s="27"/>
      <c r="B1627" s="27"/>
      <c r="C1627" s="28"/>
      <c r="D1627" s="28"/>
      <c r="E1627" s="29"/>
      <c r="F1627" s="27"/>
      <c r="G1627" s="30"/>
      <c r="H1627" s="30"/>
      <c r="I1627" s="27"/>
      <c r="J1627" s="27"/>
      <c r="K1627" s="27"/>
      <c r="L1627" s="29"/>
      <c r="M1627" s="27"/>
      <c r="N1627" s="31" t="str">
        <f aca="false">IF(E1627="","",EOMONTH(E1627,0))</f>
        <v/>
      </c>
      <c r="O1627" s="32" t="str">
        <f aca="false">IF(E1627="","",EOMONTH(E1627,0)+Parameter!$B$5)</f>
        <v/>
      </c>
      <c r="P1627" s="32" t="str">
        <f aca="false">IF(E1627="","",EOMONTH(E1627,Parameter!$B$4))</f>
        <v/>
      </c>
      <c r="Q1627" s="33" t="str">
        <f aca="false">IF(OR(E1627="",L1627&lt;&gt;""),"",P1627-Parameter!$B$9)</f>
        <v/>
      </c>
      <c r="R1627" s="34" t="str">
        <f aca="false">IF(OR(G1627="",G1627=0,H1627=""),"",H1627/G1627)</f>
        <v/>
      </c>
      <c r="S1627" s="35" t="str">
        <f aca="false">IF(C1627="","",IFERROR(INDEX('Validasi Vendor'!$J$5:$J$505,MATCH(C1627,'Validasi Vendor'!$C$5:$C$505,0)),"Belum terdaftar"))</f>
        <v/>
      </c>
      <c r="T1627" s="35" t="str">
        <f aca="false">IF(E1627="","",IF(L1627&lt;&gt;"",IF(EOMONTH(L1627,0)&gt;P1627,"Dikreditkan lewat batas: periksa","Sudah dikreditkan"),IF(S1627&lt;&gt;"Boleh diproses","Titik 1: periksa status vendor",IF(OR(I1627&lt;&gt;"Cocok",J1627&lt;&gt;"Valid"),"Titik 3: faktur bermasalah",IF(K1627="Ya","Titik 2: periksa pembebanan biaya",IF(Q1627&lt;0,"Titik 2: lewat batas kredit",IF(Q1627&lt;=Parameter!$B$6,"Titik 2: segera kreditkan","Siap dikreditkan")))))))</f>
        <v/>
      </c>
    </row>
    <row r="1628" customFormat="false" ht="15" hidden="false" customHeight="false" outlineLevel="0" collapsed="false">
      <c r="A1628" s="27"/>
      <c r="B1628" s="27"/>
      <c r="C1628" s="28"/>
      <c r="D1628" s="28"/>
      <c r="E1628" s="29"/>
      <c r="F1628" s="27"/>
      <c r="G1628" s="30"/>
      <c r="H1628" s="30"/>
      <c r="I1628" s="27"/>
      <c r="J1628" s="27"/>
      <c r="K1628" s="27"/>
      <c r="L1628" s="29"/>
      <c r="M1628" s="27"/>
      <c r="N1628" s="31" t="str">
        <f aca="false">IF(E1628="","",EOMONTH(E1628,0))</f>
        <v/>
      </c>
      <c r="O1628" s="32" t="str">
        <f aca="false">IF(E1628="","",EOMONTH(E1628,0)+Parameter!$B$5)</f>
        <v/>
      </c>
      <c r="P1628" s="32" t="str">
        <f aca="false">IF(E1628="","",EOMONTH(E1628,Parameter!$B$4))</f>
        <v/>
      </c>
      <c r="Q1628" s="33" t="str">
        <f aca="false">IF(OR(E1628="",L1628&lt;&gt;""),"",P1628-Parameter!$B$9)</f>
        <v/>
      </c>
      <c r="R1628" s="34" t="str">
        <f aca="false">IF(OR(G1628="",G1628=0,H1628=""),"",H1628/G1628)</f>
        <v/>
      </c>
      <c r="S1628" s="35" t="str">
        <f aca="false">IF(C1628="","",IFERROR(INDEX('Validasi Vendor'!$J$5:$J$505,MATCH(C1628,'Validasi Vendor'!$C$5:$C$505,0)),"Belum terdaftar"))</f>
        <v/>
      </c>
      <c r="T1628" s="35" t="str">
        <f aca="false">IF(E1628="","",IF(L1628&lt;&gt;"",IF(EOMONTH(L1628,0)&gt;P1628,"Dikreditkan lewat batas: periksa","Sudah dikreditkan"),IF(S1628&lt;&gt;"Boleh diproses","Titik 1: periksa status vendor",IF(OR(I1628&lt;&gt;"Cocok",J1628&lt;&gt;"Valid"),"Titik 3: faktur bermasalah",IF(K1628="Ya","Titik 2: periksa pembebanan biaya",IF(Q1628&lt;0,"Titik 2: lewat batas kredit",IF(Q1628&lt;=Parameter!$B$6,"Titik 2: segera kreditkan","Siap dikreditkan")))))))</f>
        <v/>
      </c>
    </row>
    <row r="1629" customFormat="false" ht="15" hidden="false" customHeight="false" outlineLevel="0" collapsed="false">
      <c r="A1629" s="27"/>
      <c r="B1629" s="27"/>
      <c r="C1629" s="28"/>
      <c r="D1629" s="28"/>
      <c r="E1629" s="29"/>
      <c r="F1629" s="27"/>
      <c r="G1629" s="30"/>
      <c r="H1629" s="30"/>
      <c r="I1629" s="27"/>
      <c r="J1629" s="27"/>
      <c r="K1629" s="27"/>
      <c r="L1629" s="29"/>
      <c r="M1629" s="27"/>
      <c r="N1629" s="31" t="str">
        <f aca="false">IF(E1629="","",EOMONTH(E1629,0))</f>
        <v/>
      </c>
      <c r="O1629" s="32" t="str">
        <f aca="false">IF(E1629="","",EOMONTH(E1629,0)+Parameter!$B$5)</f>
        <v/>
      </c>
      <c r="P1629" s="32" t="str">
        <f aca="false">IF(E1629="","",EOMONTH(E1629,Parameter!$B$4))</f>
        <v/>
      </c>
      <c r="Q1629" s="33" t="str">
        <f aca="false">IF(OR(E1629="",L1629&lt;&gt;""),"",P1629-Parameter!$B$9)</f>
        <v/>
      </c>
      <c r="R1629" s="34" t="str">
        <f aca="false">IF(OR(G1629="",G1629=0,H1629=""),"",H1629/G1629)</f>
        <v/>
      </c>
      <c r="S1629" s="35" t="str">
        <f aca="false">IF(C1629="","",IFERROR(INDEX('Validasi Vendor'!$J$5:$J$505,MATCH(C1629,'Validasi Vendor'!$C$5:$C$505,0)),"Belum terdaftar"))</f>
        <v/>
      </c>
      <c r="T1629" s="35" t="str">
        <f aca="false">IF(E1629="","",IF(L1629&lt;&gt;"",IF(EOMONTH(L1629,0)&gt;P1629,"Dikreditkan lewat batas: periksa","Sudah dikreditkan"),IF(S1629&lt;&gt;"Boleh diproses","Titik 1: periksa status vendor",IF(OR(I1629&lt;&gt;"Cocok",J1629&lt;&gt;"Valid"),"Titik 3: faktur bermasalah",IF(K1629="Ya","Titik 2: periksa pembebanan biaya",IF(Q1629&lt;0,"Titik 2: lewat batas kredit",IF(Q1629&lt;=Parameter!$B$6,"Titik 2: segera kreditkan","Siap dikreditkan")))))))</f>
        <v/>
      </c>
    </row>
    <row r="1630" customFormat="false" ht="15" hidden="false" customHeight="false" outlineLevel="0" collapsed="false">
      <c r="A1630" s="27"/>
      <c r="B1630" s="27"/>
      <c r="C1630" s="28"/>
      <c r="D1630" s="28"/>
      <c r="E1630" s="29"/>
      <c r="F1630" s="27"/>
      <c r="G1630" s="30"/>
      <c r="H1630" s="30"/>
      <c r="I1630" s="27"/>
      <c r="J1630" s="27"/>
      <c r="K1630" s="27"/>
      <c r="L1630" s="29"/>
      <c r="M1630" s="27"/>
      <c r="N1630" s="31" t="str">
        <f aca="false">IF(E1630="","",EOMONTH(E1630,0))</f>
        <v/>
      </c>
      <c r="O1630" s="32" t="str">
        <f aca="false">IF(E1630="","",EOMONTH(E1630,0)+Parameter!$B$5)</f>
        <v/>
      </c>
      <c r="P1630" s="32" t="str">
        <f aca="false">IF(E1630="","",EOMONTH(E1630,Parameter!$B$4))</f>
        <v/>
      </c>
      <c r="Q1630" s="33" t="str">
        <f aca="false">IF(OR(E1630="",L1630&lt;&gt;""),"",P1630-Parameter!$B$9)</f>
        <v/>
      </c>
      <c r="R1630" s="34" t="str">
        <f aca="false">IF(OR(G1630="",G1630=0,H1630=""),"",H1630/G1630)</f>
        <v/>
      </c>
      <c r="S1630" s="35" t="str">
        <f aca="false">IF(C1630="","",IFERROR(INDEX('Validasi Vendor'!$J$5:$J$505,MATCH(C1630,'Validasi Vendor'!$C$5:$C$505,0)),"Belum terdaftar"))</f>
        <v/>
      </c>
      <c r="T1630" s="35" t="str">
        <f aca="false">IF(E1630="","",IF(L1630&lt;&gt;"",IF(EOMONTH(L1630,0)&gt;P1630,"Dikreditkan lewat batas: periksa","Sudah dikreditkan"),IF(S1630&lt;&gt;"Boleh diproses","Titik 1: periksa status vendor",IF(OR(I1630&lt;&gt;"Cocok",J1630&lt;&gt;"Valid"),"Titik 3: faktur bermasalah",IF(K1630="Ya","Titik 2: periksa pembebanan biaya",IF(Q1630&lt;0,"Titik 2: lewat batas kredit",IF(Q1630&lt;=Parameter!$B$6,"Titik 2: segera kreditkan","Siap dikreditkan")))))))</f>
        <v/>
      </c>
    </row>
    <row r="1631" customFormat="false" ht="15" hidden="false" customHeight="false" outlineLevel="0" collapsed="false">
      <c r="A1631" s="27"/>
      <c r="B1631" s="27"/>
      <c r="C1631" s="28"/>
      <c r="D1631" s="28"/>
      <c r="E1631" s="29"/>
      <c r="F1631" s="27"/>
      <c r="G1631" s="30"/>
      <c r="H1631" s="30"/>
      <c r="I1631" s="27"/>
      <c r="J1631" s="27"/>
      <c r="K1631" s="27"/>
      <c r="L1631" s="29"/>
      <c r="M1631" s="27"/>
      <c r="N1631" s="31" t="str">
        <f aca="false">IF(E1631="","",EOMONTH(E1631,0))</f>
        <v/>
      </c>
      <c r="O1631" s="32" t="str">
        <f aca="false">IF(E1631="","",EOMONTH(E1631,0)+Parameter!$B$5)</f>
        <v/>
      </c>
      <c r="P1631" s="32" t="str">
        <f aca="false">IF(E1631="","",EOMONTH(E1631,Parameter!$B$4))</f>
        <v/>
      </c>
      <c r="Q1631" s="33" t="str">
        <f aca="false">IF(OR(E1631="",L1631&lt;&gt;""),"",P1631-Parameter!$B$9)</f>
        <v/>
      </c>
      <c r="R1631" s="34" t="str">
        <f aca="false">IF(OR(G1631="",G1631=0,H1631=""),"",H1631/G1631)</f>
        <v/>
      </c>
      <c r="S1631" s="35" t="str">
        <f aca="false">IF(C1631="","",IFERROR(INDEX('Validasi Vendor'!$J$5:$J$505,MATCH(C1631,'Validasi Vendor'!$C$5:$C$505,0)),"Belum terdaftar"))</f>
        <v/>
      </c>
      <c r="T1631" s="35" t="str">
        <f aca="false">IF(E1631="","",IF(L1631&lt;&gt;"",IF(EOMONTH(L1631,0)&gt;P1631,"Dikreditkan lewat batas: periksa","Sudah dikreditkan"),IF(S1631&lt;&gt;"Boleh diproses","Titik 1: periksa status vendor",IF(OR(I1631&lt;&gt;"Cocok",J1631&lt;&gt;"Valid"),"Titik 3: faktur bermasalah",IF(K1631="Ya","Titik 2: periksa pembebanan biaya",IF(Q1631&lt;0,"Titik 2: lewat batas kredit",IF(Q1631&lt;=Parameter!$B$6,"Titik 2: segera kreditkan","Siap dikreditkan")))))))</f>
        <v/>
      </c>
    </row>
    <row r="1632" customFormat="false" ht="15" hidden="false" customHeight="false" outlineLevel="0" collapsed="false">
      <c r="A1632" s="27"/>
      <c r="B1632" s="27"/>
      <c r="C1632" s="28"/>
      <c r="D1632" s="28"/>
      <c r="E1632" s="29"/>
      <c r="F1632" s="27"/>
      <c r="G1632" s="30"/>
      <c r="H1632" s="30"/>
      <c r="I1632" s="27"/>
      <c r="J1632" s="27"/>
      <c r="K1632" s="27"/>
      <c r="L1632" s="29"/>
      <c r="M1632" s="27"/>
      <c r="N1632" s="31" t="str">
        <f aca="false">IF(E1632="","",EOMONTH(E1632,0))</f>
        <v/>
      </c>
      <c r="O1632" s="32" t="str">
        <f aca="false">IF(E1632="","",EOMONTH(E1632,0)+Parameter!$B$5)</f>
        <v/>
      </c>
      <c r="P1632" s="32" t="str">
        <f aca="false">IF(E1632="","",EOMONTH(E1632,Parameter!$B$4))</f>
        <v/>
      </c>
      <c r="Q1632" s="33" t="str">
        <f aca="false">IF(OR(E1632="",L1632&lt;&gt;""),"",P1632-Parameter!$B$9)</f>
        <v/>
      </c>
      <c r="R1632" s="34" t="str">
        <f aca="false">IF(OR(G1632="",G1632=0,H1632=""),"",H1632/G1632)</f>
        <v/>
      </c>
      <c r="S1632" s="35" t="str">
        <f aca="false">IF(C1632="","",IFERROR(INDEX('Validasi Vendor'!$J$5:$J$505,MATCH(C1632,'Validasi Vendor'!$C$5:$C$505,0)),"Belum terdaftar"))</f>
        <v/>
      </c>
      <c r="T1632" s="35" t="str">
        <f aca="false">IF(E1632="","",IF(L1632&lt;&gt;"",IF(EOMONTH(L1632,0)&gt;P1632,"Dikreditkan lewat batas: periksa","Sudah dikreditkan"),IF(S1632&lt;&gt;"Boleh diproses","Titik 1: periksa status vendor",IF(OR(I1632&lt;&gt;"Cocok",J1632&lt;&gt;"Valid"),"Titik 3: faktur bermasalah",IF(K1632="Ya","Titik 2: periksa pembebanan biaya",IF(Q1632&lt;0,"Titik 2: lewat batas kredit",IF(Q1632&lt;=Parameter!$B$6,"Titik 2: segera kreditkan","Siap dikreditkan")))))))</f>
        <v/>
      </c>
    </row>
    <row r="1633" customFormat="false" ht="15" hidden="false" customHeight="false" outlineLevel="0" collapsed="false">
      <c r="A1633" s="27"/>
      <c r="B1633" s="27"/>
      <c r="C1633" s="28"/>
      <c r="D1633" s="28"/>
      <c r="E1633" s="29"/>
      <c r="F1633" s="27"/>
      <c r="G1633" s="30"/>
      <c r="H1633" s="30"/>
      <c r="I1633" s="27"/>
      <c r="J1633" s="27"/>
      <c r="K1633" s="27"/>
      <c r="L1633" s="29"/>
      <c r="M1633" s="27"/>
      <c r="N1633" s="31" t="str">
        <f aca="false">IF(E1633="","",EOMONTH(E1633,0))</f>
        <v/>
      </c>
      <c r="O1633" s="32" t="str">
        <f aca="false">IF(E1633="","",EOMONTH(E1633,0)+Parameter!$B$5)</f>
        <v/>
      </c>
      <c r="P1633" s="32" t="str">
        <f aca="false">IF(E1633="","",EOMONTH(E1633,Parameter!$B$4))</f>
        <v/>
      </c>
      <c r="Q1633" s="33" t="str">
        <f aca="false">IF(OR(E1633="",L1633&lt;&gt;""),"",P1633-Parameter!$B$9)</f>
        <v/>
      </c>
      <c r="R1633" s="34" t="str">
        <f aca="false">IF(OR(G1633="",G1633=0,H1633=""),"",H1633/G1633)</f>
        <v/>
      </c>
      <c r="S1633" s="35" t="str">
        <f aca="false">IF(C1633="","",IFERROR(INDEX('Validasi Vendor'!$J$5:$J$505,MATCH(C1633,'Validasi Vendor'!$C$5:$C$505,0)),"Belum terdaftar"))</f>
        <v/>
      </c>
      <c r="T1633" s="35" t="str">
        <f aca="false">IF(E1633="","",IF(L1633&lt;&gt;"",IF(EOMONTH(L1633,0)&gt;P1633,"Dikreditkan lewat batas: periksa","Sudah dikreditkan"),IF(S1633&lt;&gt;"Boleh diproses","Titik 1: periksa status vendor",IF(OR(I1633&lt;&gt;"Cocok",J1633&lt;&gt;"Valid"),"Titik 3: faktur bermasalah",IF(K1633="Ya","Titik 2: periksa pembebanan biaya",IF(Q1633&lt;0,"Titik 2: lewat batas kredit",IF(Q1633&lt;=Parameter!$B$6,"Titik 2: segera kreditkan","Siap dikreditkan")))))))</f>
        <v/>
      </c>
    </row>
    <row r="1634" customFormat="false" ht="15" hidden="false" customHeight="false" outlineLevel="0" collapsed="false">
      <c r="A1634" s="27"/>
      <c r="B1634" s="27"/>
      <c r="C1634" s="28"/>
      <c r="D1634" s="28"/>
      <c r="E1634" s="29"/>
      <c r="F1634" s="27"/>
      <c r="G1634" s="30"/>
      <c r="H1634" s="30"/>
      <c r="I1634" s="27"/>
      <c r="J1634" s="27"/>
      <c r="K1634" s="27"/>
      <c r="L1634" s="29"/>
      <c r="M1634" s="27"/>
      <c r="N1634" s="31" t="str">
        <f aca="false">IF(E1634="","",EOMONTH(E1634,0))</f>
        <v/>
      </c>
      <c r="O1634" s="32" t="str">
        <f aca="false">IF(E1634="","",EOMONTH(E1634,0)+Parameter!$B$5)</f>
        <v/>
      </c>
      <c r="P1634" s="32" t="str">
        <f aca="false">IF(E1634="","",EOMONTH(E1634,Parameter!$B$4))</f>
        <v/>
      </c>
      <c r="Q1634" s="33" t="str">
        <f aca="false">IF(OR(E1634="",L1634&lt;&gt;""),"",P1634-Parameter!$B$9)</f>
        <v/>
      </c>
      <c r="R1634" s="34" t="str">
        <f aca="false">IF(OR(G1634="",G1634=0,H1634=""),"",H1634/G1634)</f>
        <v/>
      </c>
      <c r="S1634" s="35" t="str">
        <f aca="false">IF(C1634="","",IFERROR(INDEX('Validasi Vendor'!$J$5:$J$505,MATCH(C1634,'Validasi Vendor'!$C$5:$C$505,0)),"Belum terdaftar"))</f>
        <v/>
      </c>
      <c r="T1634" s="35" t="str">
        <f aca="false">IF(E1634="","",IF(L1634&lt;&gt;"",IF(EOMONTH(L1634,0)&gt;P1634,"Dikreditkan lewat batas: periksa","Sudah dikreditkan"),IF(S1634&lt;&gt;"Boleh diproses","Titik 1: periksa status vendor",IF(OR(I1634&lt;&gt;"Cocok",J1634&lt;&gt;"Valid"),"Titik 3: faktur bermasalah",IF(K1634="Ya","Titik 2: periksa pembebanan biaya",IF(Q1634&lt;0,"Titik 2: lewat batas kredit",IF(Q1634&lt;=Parameter!$B$6,"Titik 2: segera kreditkan","Siap dikreditkan")))))))</f>
        <v/>
      </c>
    </row>
    <row r="1635" customFormat="false" ht="15" hidden="false" customHeight="false" outlineLevel="0" collapsed="false">
      <c r="A1635" s="27"/>
      <c r="B1635" s="27"/>
      <c r="C1635" s="28"/>
      <c r="D1635" s="28"/>
      <c r="E1635" s="29"/>
      <c r="F1635" s="27"/>
      <c r="G1635" s="30"/>
      <c r="H1635" s="30"/>
      <c r="I1635" s="27"/>
      <c r="J1635" s="27"/>
      <c r="K1635" s="27"/>
      <c r="L1635" s="29"/>
      <c r="M1635" s="27"/>
      <c r="N1635" s="31" t="str">
        <f aca="false">IF(E1635="","",EOMONTH(E1635,0))</f>
        <v/>
      </c>
      <c r="O1635" s="32" t="str">
        <f aca="false">IF(E1635="","",EOMONTH(E1635,0)+Parameter!$B$5)</f>
        <v/>
      </c>
      <c r="P1635" s="32" t="str">
        <f aca="false">IF(E1635="","",EOMONTH(E1635,Parameter!$B$4))</f>
        <v/>
      </c>
      <c r="Q1635" s="33" t="str">
        <f aca="false">IF(OR(E1635="",L1635&lt;&gt;""),"",P1635-Parameter!$B$9)</f>
        <v/>
      </c>
      <c r="R1635" s="34" t="str">
        <f aca="false">IF(OR(G1635="",G1635=0,H1635=""),"",H1635/G1635)</f>
        <v/>
      </c>
      <c r="S1635" s="35" t="str">
        <f aca="false">IF(C1635="","",IFERROR(INDEX('Validasi Vendor'!$J$5:$J$505,MATCH(C1635,'Validasi Vendor'!$C$5:$C$505,0)),"Belum terdaftar"))</f>
        <v/>
      </c>
      <c r="T1635" s="35" t="str">
        <f aca="false">IF(E1635="","",IF(L1635&lt;&gt;"",IF(EOMONTH(L1635,0)&gt;P1635,"Dikreditkan lewat batas: periksa","Sudah dikreditkan"),IF(S1635&lt;&gt;"Boleh diproses","Titik 1: periksa status vendor",IF(OR(I1635&lt;&gt;"Cocok",J1635&lt;&gt;"Valid"),"Titik 3: faktur bermasalah",IF(K1635="Ya","Titik 2: periksa pembebanan biaya",IF(Q1635&lt;0,"Titik 2: lewat batas kredit",IF(Q1635&lt;=Parameter!$B$6,"Titik 2: segera kreditkan","Siap dikreditkan")))))))</f>
        <v/>
      </c>
    </row>
    <row r="1636" customFormat="false" ht="15" hidden="false" customHeight="false" outlineLevel="0" collapsed="false">
      <c r="A1636" s="27"/>
      <c r="B1636" s="27"/>
      <c r="C1636" s="28"/>
      <c r="D1636" s="28"/>
      <c r="E1636" s="29"/>
      <c r="F1636" s="27"/>
      <c r="G1636" s="30"/>
      <c r="H1636" s="30"/>
      <c r="I1636" s="27"/>
      <c r="J1636" s="27"/>
      <c r="K1636" s="27"/>
      <c r="L1636" s="29"/>
      <c r="M1636" s="27"/>
      <c r="N1636" s="31" t="str">
        <f aca="false">IF(E1636="","",EOMONTH(E1636,0))</f>
        <v/>
      </c>
      <c r="O1636" s="32" t="str">
        <f aca="false">IF(E1636="","",EOMONTH(E1636,0)+Parameter!$B$5)</f>
        <v/>
      </c>
      <c r="P1636" s="32" t="str">
        <f aca="false">IF(E1636="","",EOMONTH(E1636,Parameter!$B$4))</f>
        <v/>
      </c>
      <c r="Q1636" s="33" t="str">
        <f aca="false">IF(OR(E1636="",L1636&lt;&gt;""),"",P1636-Parameter!$B$9)</f>
        <v/>
      </c>
      <c r="R1636" s="34" t="str">
        <f aca="false">IF(OR(G1636="",G1636=0,H1636=""),"",H1636/G1636)</f>
        <v/>
      </c>
      <c r="S1636" s="35" t="str">
        <f aca="false">IF(C1636="","",IFERROR(INDEX('Validasi Vendor'!$J$5:$J$505,MATCH(C1636,'Validasi Vendor'!$C$5:$C$505,0)),"Belum terdaftar"))</f>
        <v/>
      </c>
      <c r="T1636" s="35" t="str">
        <f aca="false">IF(E1636="","",IF(L1636&lt;&gt;"",IF(EOMONTH(L1636,0)&gt;P1636,"Dikreditkan lewat batas: periksa","Sudah dikreditkan"),IF(S1636&lt;&gt;"Boleh diproses","Titik 1: periksa status vendor",IF(OR(I1636&lt;&gt;"Cocok",J1636&lt;&gt;"Valid"),"Titik 3: faktur bermasalah",IF(K1636="Ya","Titik 2: periksa pembebanan biaya",IF(Q1636&lt;0,"Titik 2: lewat batas kredit",IF(Q1636&lt;=Parameter!$B$6,"Titik 2: segera kreditkan","Siap dikreditkan")))))))</f>
        <v/>
      </c>
    </row>
    <row r="1637" customFormat="false" ht="15" hidden="false" customHeight="false" outlineLevel="0" collapsed="false">
      <c r="A1637" s="27"/>
      <c r="B1637" s="27"/>
      <c r="C1637" s="28"/>
      <c r="D1637" s="28"/>
      <c r="E1637" s="29"/>
      <c r="F1637" s="27"/>
      <c r="G1637" s="30"/>
      <c r="H1637" s="30"/>
      <c r="I1637" s="27"/>
      <c r="J1637" s="27"/>
      <c r="K1637" s="27"/>
      <c r="L1637" s="29"/>
      <c r="M1637" s="27"/>
      <c r="N1637" s="31" t="str">
        <f aca="false">IF(E1637="","",EOMONTH(E1637,0))</f>
        <v/>
      </c>
      <c r="O1637" s="32" t="str">
        <f aca="false">IF(E1637="","",EOMONTH(E1637,0)+Parameter!$B$5)</f>
        <v/>
      </c>
      <c r="P1637" s="32" t="str">
        <f aca="false">IF(E1637="","",EOMONTH(E1637,Parameter!$B$4))</f>
        <v/>
      </c>
      <c r="Q1637" s="33" t="str">
        <f aca="false">IF(OR(E1637="",L1637&lt;&gt;""),"",P1637-Parameter!$B$9)</f>
        <v/>
      </c>
      <c r="R1637" s="34" t="str">
        <f aca="false">IF(OR(G1637="",G1637=0,H1637=""),"",H1637/G1637)</f>
        <v/>
      </c>
      <c r="S1637" s="35" t="str">
        <f aca="false">IF(C1637="","",IFERROR(INDEX('Validasi Vendor'!$J$5:$J$505,MATCH(C1637,'Validasi Vendor'!$C$5:$C$505,0)),"Belum terdaftar"))</f>
        <v/>
      </c>
      <c r="T1637" s="35" t="str">
        <f aca="false">IF(E1637="","",IF(L1637&lt;&gt;"",IF(EOMONTH(L1637,0)&gt;P1637,"Dikreditkan lewat batas: periksa","Sudah dikreditkan"),IF(S1637&lt;&gt;"Boleh diproses","Titik 1: periksa status vendor",IF(OR(I1637&lt;&gt;"Cocok",J1637&lt;&gt;"Valid"),"Titik 3: faktur bermasalah",IF(K1637="Ya","Titik 2: periksa pembebanan biaya",IF(Q1637&lt;0,"Titik 2: lewat batas kredit",IF(Q1637&lt;=Parameter!$B$6,"Titik 2: segera kreditkan","Siap dikreditkan")))))))</f>
        <v/>
      </c>
    </row>
    <row r="1638" customFormat="false" ht="15" hidden="false" customHeight="false" outlineLevel="0" collapsed="false">
      <c r="A1638" s="27"/>
      <c r="B1638" s="27"/>
      <c r="C1638" s="28"/>
      <c r="D1638" s="28"/>
      <c r="E1638" s="29"/>
      <c r="F1638" s="27"/>
      <c r="G1638" s="30"/>
      <c r="H1638" s="30"/>
      <c r="I1638" s="27"/>
      <c r="J1638" s="27"/>
      <c r="K1638" s="27"/>
      <c r="L1638" s="29"/>
      <c r="M1638" s="27"/>
      <c r="N1638" s="31" t="str">
        <f aca="false">IF(E1638="","",EOMONTH(E1638,0))</f>
        <v/>
      </c>
      <c r="O1638" s="32" t="str">
        <f aca="false">IF(E1638="","",EOMONTH(E1638,0)+Parameter!$B$5)</f>
        <v/>
      </c>
      <c r="P1638" s="32" t="str">
        <f aca="false">IF(E1638="","",EOMONTH(E1638,Parameter!$B$4))</f>
        <v/>
      </c>
      <c r="Q1638" s="33" t="str">
        <f aca="false">IF(OR(E1638="",L1638&lt;&gt;""),"",P1638-Parameter!$B$9)</f>
        <v/>
      </c>
      <c r="R1638" s="34" t="str">
        <f aca="false">IF(OR(G1638="",G1638=0,H1638=""),"",H1638/G1638)</f>
        <v/>
      </c>
      <c r="S1638" s="35" t="str">
        <f aca="false">IF(C1638="","",IFERROR(INDEX('Validasi Vendor'!$J$5:$J$505,MATCH(C1638,'Validasi Vendor'!$C$5:$C$505,0)),"Belum terdaftar"))</f>
        <v/>
      </c>
      <c r="T1638" s="35" t="str">
        <f aca="false">IF(E1638="","",IF(L1638&lt;&gt;"",IF(EOMONTH(L1638,0)&gt;P1638,"Dikreditkan lewat batas: periksa","Sudah dikreditkan"),IF(S1638&lt;&gt;"Boleh diproses","Titik 1: periksa status vendor",IF(OR(I1638&lt;&gt;"Cocok",J1638&lt;&gt;"Valid"),"Titik 3: faktur bermasalah",IF(K1638="Ya","Titik 2: periksa pembebanan biaya",IF(Q1638&lt;0,"Titik 2: lewat batas kredit",IF(Q1638&lt;=Parameter!$B$6,"Titik 2: segera kreditkan","Siap dikreditkan")))))))</f>
        <v/>
      </c>
    </row>
    <row r="1639" customFormat="false" ht="15" hidden="false" customHeight="false" outlineLevel="0" collapsed="false">
      <c r="A1639" s="27"/>
      <c r="B1639" s="27"/>
      <c r="C1639" s="28"/>
      <c r="D1639" s="28"/>
      <c r="E1639" s="29"/>
      <c r="F1639" s="27"/>
      <c r="G1639" s="30"/>
      <c r="H1639" s="30"/>
      <c r="I1639" s="27"/>
      <c r="J1639" s="27"/>
      <c r="K1639" s="27"/>
      <c r="L1639" s="29"/>
      <c r="M1639" s="27"/>
      <c r="N1639" s="31" t="str">
        <f aca="false">IF(E1639="","",EOMONTH(E1639,0))</f>
        <v/>
      </c>
      <c r="O1639" s="32" t="str">
        <f aca="false">IF(E1639="","",EOMONTH(E1639,0)+Parameter!$B$5)</f>
        <v/>
      </c>
      <c r="P1639" s="32" t="str">
        <f aca="false">IF(E1639="","",EOMONTH(E1639,Parameter!$B$4))</f>
        <v/>
      </c>
      <c r="Q1639" s="33" t="str">
        <f aca="false">IF(OR(E1639="",L1639&lt;&gt;""),"",P1639-Parameter!$B$9)</f>
        <v/>
      </c>
      <c r="R1639" s="34" t="str">
        <f aca="false">IF(OR(G1639="",G1639=0,H1639=""),"",H1639/G1639)</f>
        <v/>
      </c>
      <c r="S1639" s="35" t="str">
        <f aca="false">IF(C1639="","",IFERROR(INDEX('Validasi Vendor'!$J$5:$J$505,MATCH(C1639,'Validasi Vendor'!$C$5:$C$505,0)),"Belum terdaftar"))</f>
        <v/>
      </c>
      <c r="T1639" s="35" t="str">
        <f aca="false">IF(E1639="","",IF(L1639&lt;&gt;"",IF(EOMONTH(L1639,0)&gt;P1639,"Dikreditkan lewat batas: periksa","Sudah dikreditkan"),IF(S1639&lt;&gt;"Boleh diproses","Titik 1: periksa status vendor",IF(OR(I1639&lt;&gt;"Cocok",J1639&lt;&gt;"Valid"),"Titik 3: faktur bermasalah",IF(K1639="Ya","Titik 2: periksa pembebanan biaya",IF(Q1639&lt;0,"Titik 2: lewat batas kredit",IF(Q1639&lt;=Parameter!$B$6,"Titik 2: segera kreditkan","Siap dikreditkan")))))))</f>
        <v/>
      </c>
    </row>
    <row r="1640" customFormat="false" ht="15" hidden="false" customHeight="false" outlineLevel="0" collapsed="false">
      <c r="A1640" s="27"/>
      <c r="B1640" s="27"/>
      <c r="C1640" s="28"/>
      <c r="D1640" s="28"/>
      <c r="E1640" s="29"/>
      <c r="F1640" s="27"/>
      <c r="G1640" s="30"/>
      <c r="H1640" s="30"/>
      <c r="I1640" s="27"/>
      <c r="J1640" s="27"/>
      <c r="K1640" s="27"/>
      <c r="L1640" s="29"/>
      <c r="M1640" s="27"/>
      <c r="N1640" s="31" t="str">
        <f aca="false">IF(E1640="","",EOMONTH(E1640,0))</f>
        <v/>
      </c>
      <c r="O1640" s="32" t="str">
        <f aca="false">IF(E1640="","",EOMONTH(E1640,0)+Parameter!$B$5)</f>
        <v/>
      </c>
      <c r="P1640" s="32" t="str">
        <f aca="false">IF(E1640="","",EOMONTH(E1640,Parameter!$B$4))</f>
        <v/>
      </c>
      <c r="Q1640" s="33" t="str">
        <f aca="false">IF(OR(E1640="",L1640&lt;&gt;""),"",P1640-Parameter!$B$9)</f>
        <v/>
      </c>
      <c r="R1640" s="34" t="str">
        <f aca="false">IF(OR(G1640="",G1640=0,H1640=""),"",H1640/G1640)</f>
        <v/>
      </c>
      <c r="S1640" s="35" t="str">
        <f aca="false">IF(C1640="","",IFERROR(INDEX('Validasi Vendor'!$J$5:$J$505,MATCH(C1640,'Validasi Vendor'!$C$5:$C$505,0)),"Belum terdaftar"))</f>
        <v/>
      </c>
      <c r="T1640" s="35" t="str">
        <f aca="false">IF(E1640="","",IF(L1640&lt;&gt;"",IF(EOMONTH(L1640,0)&gt;P1640,"Dikreditkan lewat batas: periksa","Sudah dikreditkan"),IF(S1640&lt;&gt;"Boleh diproses","Titik 1: periksa status vendor",IF(OR(I1640&lt;&gt;"Cocok",J1640&lt;&gt;"Valid"),"Titik 3: faktur bermasalah",IF(K1640="Ya","Titik 2: periksa pembebanan biaya",IF(Q1640&lt;0,"Titik 2: lewat batas kredit",IF(Q1640&lt;=Parameter!$B$6,"Titik 2: segera kreditkan","Siap dikreditkan")))))))</f>
        <v/>
      </c>
    </row>
    <row r="1641" customFormat="false" ht="15" hidden="false" customHeight="false" outlineLevel="0" collapsed="false">
      <c r="A1641" s="27"/>
      <c r="B1641" s="27"/>
      <c r="C1641" s="28"/>
      <c r="D1641" s="28"/>
      <c r="E1641" s="29"/>
      <c r="F1641" s="27"/>
      <c r="G1641" s="30"/>
      <c r="H1641" s="30"/>
      <c r="I1641" s="27"/>
      <c r="J1641" s="27"/>
      <c r="K1641" s="27"/>
      <c r="L1641" s="29"/>
      <c r="M1641" s="27"/>
      <c r="N1641" s="31" t="str">
        <f aca="false">IF(E1641="","",EOMONTH(E1641,0))</f>
        <v/>
      </c>
      <c r="O1641" s="32" t="str">
        <f aca="false">IF(E1641="","",EOMONTH(E1641,0)+Parameter!$B$5)</f>
        <v/>
      </c>
      <c r="P1641" s="32" t="str">
        <f aca="false">IF(E1641="","",EOMONTH(E1641,Parameter!$B$4))</f>
        <v/>
      </c>
      <c r="Q1641" s="33" t="str">
        <f aca="false">IF(OR(E1641="",L1641&lt;&gt;""),"",P1641-Parameter!$B$9)</f>
        <v/>
      </c>
      <c r="R1641" s="34" t="str">
        <f aca="false">IF(OR(G1641="",G1641=0,H1641=""),"",H1641/G1641)</f>
        <v/>
      </c>
      <c r="S1641" s="35" t="str">
        <f aca="false">IF(C1641="","",IFERROR(INDEX('Validasi Vendor'!$J$5:$J$505,MATCH(C1641,'Validasi Vendor'!$C$5:$C$505,0)),"Belum terdaftar"))</f>
        <v/>
      </c>
      <c r="T1641" s="35" t="str">
        <f aca="false">IF(E1641="","",IF(L1641&lt;&gt;"",IF(EOMONTH(L1641,0)&gt;P1641,"Dikreditkan lewat batas: periksa","Sudah dikreditkan"),IF(S1641&lt;&gt;"Boleh diproses","Titik 1: periksa status vendor",IF(OR(I1641&lt;&gt;"Cocok",J1641&lt;&gt;"Valid"),"Titik 3: faktur bermasalah",IF(K1641="Ya","Titik 2: periksa pembebanan biaya",IF(Q1641&lt;0,"Titik 2: lewat batas kredit",IF(Q1641&lt;=Parameter!$B$6,"Titik 2: segera kreditkan","Siap dikreditkan")))))))</f>
        <v/>
      </c>
    </row>
    <row r="1642" customFormat="false" ht="15" hidden="false" customHeight="false" outlineLevel="0" collapsed="false">
      <c r="A1642" s="27"/>
      <c r="B1642" s="27"/>
      <c r="C1642" s="28"/>
      <c r="D1642" s="28"/>
      <c r="E1642" s="29"/>
      <c r="F1642" s="27"/>
      <c r="G1642" s="30"/>
      <c r="H1642" s="30"/>
      <c r="I1642" s="27"/>
      <c r="J1642" s="27"/>
      <c r="K1642" s="27"/>
      <c r="L1642" s="29"/>
      <c r="M1642" s="27"/>
      <c r="N1642" s="31" t="str">
        <f aca="false">IF(E1642="","",EOMONTH(E1642,0))</f>
        <v/>
      </c>
      <c r="O1642" s="32" t="str">
        <f aca="false">IF(E1642="","",EOMONTH(E1642,0)+Parameter!$B$5)</f>
        <v/>
      </c>
      <c r="P1642" s="32" t="str">
        <f aca="false">IF(E1642="","",EOMONTH(E1642,Parameter!$B$4))</f>
        <v/>
      </c>
      <c r="Q1642" s="33" t="str">
        <f aca="false">IF(OR(E1642="",L1642&lt;&gt;""),"",P1642-Parameter!$B$9)</f>
        <v/>
      </c>
      <c r="R1642" s="34" t="str">
        <f aca="false">IF(OR(G1642="",G1642=0,H1642=""),"",H1642/G1642)</f>
        <v/>
      </c>
      <c r="S1642" s="35" t="str">
        <f aca="false">IF(C1642="","",IFERROR(INDEX('Validasi Vendor'!$J$5:$J$505,MATCH(C1642,'Validasi Vendor'!$C$5:$C$505,0)),"Belum terdaftar"))</f>
        <v/>
      </c>
      <c r="T1642" s="35" t="str">
        <f aca="false">IF(E1642="","",IF(L1642&lt;&gt;"",IF(EOMONTH(L1642,0)&gt;P1642,"Dikreditkan lewat batas: periksa","Sudah dikreditkan"),IF(S1642&lt;&gt;"Boleh diproses","Titik 1: periksa status vendor",IF(OR(I1642&lt;&gt;"Cocok",J1642&lt;&gt;"Valid"),"Titik 3: faktur bermasalah",IF(K1642="Ya","Titik 2: periksa pembebanan biaya",IF(Q1642&lt;0,"Titik 2: lewat batas kredit",IF(Q1642&lt;=Parameter!$B$6,"Titik 2: segera kreditkan","Siap dikreditkan")))))))</f>
        <v/>
      </c>
    </row>
    <row r="1643" customFormat="false" ht="15" hidden="false" customHeight="false" outlineLevel="0" collapsed="false">
      <c r="A1643" s="27"/>
      <c r="B1643" s="27"/>
      <c r="C1643" s="28"/>
      <c r="D1643" s="28"/>
      <c r="E1643" s="29"/>
      <c r="F1643" s="27"/>
      <c r="G1643" s="30"/>
      <c r="H1643" s="30"/>
      <c r="I1643" s="27"/>
      <c r="J1643" s="27"/>
      <c r="K1643" s="27"/>
      <c r="L1643" s="29"/>
      <c r="M1643" s="27"/>
      <c r="N1643" s="31" t="str">
        <f aca="false">IF(E1643="","",EOMONTH(E1643,0))</f>
        <v/>
      </c>
      <c r="O1643" s="32" t="str">
        <f aca="false">IF(E1643="","",EOMONTH(E1643,0)+Parameter!$B$5)</f>
        <v/>
      </c>
      <c r="P1643" s="32" t="str">
        <f aca="false">IF(E1643="","",EOMONTH(E1643,Parameter!$B$4))</f>
        <v/>
      </c>
      <c r="Q1643" s="33" t="str">
        <f aca="false">IF(OR(E1643="",L1643&lt;&gt;""),"",P1643-Parameter!$B$9)</f>
        <v/>
      </c>
      <c r="R1643" s="34" t="str">
        <f aca="false">IF(OR(G1643="",G1643=0,H1643=""),"",H1643/G1643)</f>
        <v/>
      </c>
      <c r="S1643" s="35" t="str">
        <f aca="false">IF(C1643="","",IFERROR(INDEX('Validasi Vendor'!$J$5:$J$505,MATCH(C1643,'Validasi Vendor'!$C$5:$C$505,0)),"Belum terdaftar"))</f>
        <v/>
      </c>
      <c r="T1643" s="35" t="str">
        <f aca="false">IF(E1643="","",IF(L1643&lt;&gt;"",IF(EOMONTH(L1643,0)&gt;P1643,"Dikreditkan lewat batas: periksa","Sudah dikreditkan"),IF(S1643&lt;&gt;"Boleh diproses","Titik 1: periksa status vendor",IF(OR(I1643&lt;&gt;"Cocok",J1643&lt;&gt;"Valid"),"Titik 3: faktur bermasalah",IF(K1643="Ya","Titik 2: periksa pembebanan biaya",IF(Q1643&lt;0,"Titik 2: lewat batas kredit",IF(Q1643&lt;=Parameter!$B$6,"Titik 2: segera kreditkan","Siap dikreditkan")))))))</f>
        <v/>
      </c>
    </row>
    <row r="1644" customFormat="false" ht="15" hidden="false" customHeight="false" outlineLevel="0" collapsed="false">
      <c r="A1644" s="27"/>
      <c r="B1644" s="27"/>
      <c r="C1644" s="28"/>
      <c r="D1644" s="28"/>
      <c r="E1644" s="29"/>
      <c r="F1644" s="27"/>
      <c r="G1644" s="30"/>
      <c r="H1644" s="30"/>
      <c r="I1644" s="27"/>
      <c r="J1644" s="27"/>
      <c r="K1644" s="27"/>
      <c r="L1644" s="29"/>
      <c r="M1644" s="27"/>
      <c r="N1644" s="31" t="str">
        <f aca="false">IF(E1644="","",EOMONTH(E1644,0))</f>
        <v/>
      </c>
      <c r="O1644" s="32" t="str">
        <f aca="false">IF(E1644="","",EOMONTH(E1644,0)+Parameter!$B$5)</f>
        <v/>
      </c>
      <c r="P1644" s="32" t="str">
        <f aca="false">IF(E1644="","",EOMONTH(E1644,Parameter!$B$4))</f>
        <v/>
      </c>
      <c r="Q1644" s="33" t="str">
        <f aca="false">IF(OR(E1644="",L1644&lt;&gt;""),"",P1644-Parameter!$B$9)</f>
        <v/>
      </c>
      <c r="R1644" s="34" t="str">
        <f aca="false">IF(OR(G1644="",G1644=0,H1644=""),"",H1644/G1644)</f>
        <v/>
      </c>
      <c r="S1644" s="35" t="str">
        <f aca="false">IF(C1644="","",IFERROR(INDEX('Validasi Vendor'!$J$5:$J$505,MATCH(C1644,'Validasi Vendor'!$C$5:$C$505,0)),"Belum terdaftar"))</f>
        <v/>
      </c>
      <c r="T1644" s="35" t="str">
        <f aca="false">IF(E1644="","",IF(L1644&lt;&gt;"",IF(EOMONTH(L1644,0)&gt;P1644,"Dikreditkan lewat batas: periksa","Sudah dikreditkan"),IF(S1644&lt;&gt;"Boleh diproses","Titik 1: periksa status vendor",IF(OR(I1644&lt;&gt;"Cocok",J1644&lt;&gt;"Valid"),"Titik 3: faktur bermasalah",IF(K1644="Ya","Titik 2: periksa pembebanan biaya",IF(Q1644&lt;0,"Titik 2: lewat batas kredit",IF(Q1644&lt;=Parameter!$B$6,"Titik 2: segera kreditkan","Siap dikreditkan")))))))</f>
        <v/>
      </c>
    </row>
    <row r="1645" customFormat="false" ht="15" hidden="false" customHeight="false" outlineLevel="0" collapsed="false">
      <c r="A1645" s="27"/>
      <c r="B1645" s="27"/>
      <c r="C1645" s="28"/>
      <c r="D1645" s="28"/>
      <c r="E1645" s="29"/>
      <c r="F1645" s="27"/>
      <c r="G1645" s="30"/>
      <c r="H1645" s="30"/>
      <c r="I1645" s="27"/>
      <c r="J1645" s="27"/>
      <c r="K1645" s="27"/>
      <c r="L1645" s="29"/>
      <c r="M1645" s="27"/>
      <c r="N1645" s="31" t="str">
        <f aca="false">IF(E1645="","",EOMONTH(E1645,0))</f>
        <v/>
      </c>
      <c r="O1645" s="32" t="str">
        <f aca="false">IF(E1645="","",EOMONTH(E1645,0)+Parameter!$B$5)</f>
        <v/>
      </c>
      <c r="P1645" s="32" t="str">
        <f aca="false">IF(E1645="","",EOMONTH(E1645,Parameter!$B$4))</f>
        <v/>
      </c>
      <c r="Q1645" s="33" t="str">
        <f aca="false">IF(OR(E1645="",L1645&lt;&gt;""),"",P1645-Parameter!$B$9)</f>
        <v/>
      </c>
      <c r="R1645" s="34" t="str">
        <f aca="false">IF(OR(G1645="",G1645=0,H1645=""),"",H1645/G1645)</f>
        <v/>
      </c>
      <c r="S1645" s="35" t="str">
        <f aca="false">IF(C1645="","",IFERROR(INDEX('Validasi Vendor'!$J$5:$J$505,MATCH(C1645,'Validasi Vendor'!$C$5:$C$505,0)),"Belum terdaftar"))</f>
        <v/>
      </c>
      <c r="T1645" s="35" t="str">
        <f aca="false">IF(E1645="","",IF(L1645&lt;&gt;"",IF(EOMONTH(L1645,0)&gt;P1645,"Dikreditkan lewat batas: periksa","Sudah dikreditkan"),IF(S1645&lt;&gt;"Boleh diproses","Titik 1: periksa status vendor",IF(OR(I1645&lt;&gt;"Cocok",J1645&lt;&gt;"Valid"),"Titik 3: faktur bermasalah",IF(K1645="Ya","Titik 2: periksa pembebanan biaya",IF(Q1645&lt;0,"Titik 2: lewat batas kredit",IF(Q1645&lt;=Parameter!$B$6,"Titik 2: segera kreditkan","Siap dikreditkan")))))))</f>
        <v/>
      </c>
    </row>
    <row r="1646" customFormat="false" ht="15" hidden="false" customHeight="false" outlineLevel="0" collapsed="false">
      <c r="A1646" s="27"/>
      <c r="B1646" s="27"/>
      <c r="C1646" s="28"/>
      <c r="D1646" s="28"/>
      <c r="E1646" s="29"/>
      <c r="F1646" s="27"/>
      <c r="G1646" s="30"/>
      <c r="H1646" s="30"/>
      <c r="I1646" s="27"/>
      <c r="J1646" s="27"/>
      <c r="K1646" s="27"/>
      <c r="L1646" s="29"/>
      <c r="M1646" s="27"/>
      <c r="N1646" s="31" t="str">
        <f aca="false">IF(E1646="","",EOMONTH(E1646,0))</f>
        <v/>
      </c>
      <c r="O1646" s="32" t="str">
        <f aca="false">IF(E1646="","",EOMONTH(E1646,0)+Parameter!$B$5)</f>
        <v/>
      </c>
      <c r="P1646" s="32" t="str">
        <f aca="false">IF(E1646="","",EOMONTH(E1646,Parameter!$B$4))</f>
        <v/>
      </c>
      <c r="Q1646" s="33" t="str">
        <f aca="false">IF(OR(E1646="",L1646&lt;&gt;""),"",P1646-Parameter!$B$9)</f>
        <v/>
      </c>
      <c r="R1646" s="34" t="str">
        <f aca="false">IF(OR(G1646="",G1646=0,H1646=""),"",H1646/G1646)</f>
        <v/>
      </c>
      <c r="S1646" s="35" t="str">
        <f aca="false">IF(C1646="","",IFERROR(INDEX('Validasi Vendor'!$J$5:$J$505,MATCH(C1646,'Validasi Vendor'!$C$5:$C$505,0)),"Belum terdaftar"))</f>
        <v/>
      </c>
      <c r="T1646" s="35" t="str">
        <f aca="false">IF(E1646="","",IF(L1646&lt;&gt;"",IF(EOMONTH(L1646,0)&gt;P1646,"Dikreditkan lewat batas: periksa","Sudah dikreditkan"),IF(S1646&lt;&gt;"Boleh diproses","Titik 1: periksa status vendor",IF(OR(I1646&lt;&gt;"Cocok",J1646&lt;&gt;"Valid"),"Titik 3: faktur bermasalah",IF(K1646="Ya","Titik 2: periksa pembebanan biaya",IF(Q1646&lt;0,"Titik 2: lewat batas kredit",IF(Q1646&lt;=Parameter!$B$6,"Titik 2: segera kreditkan","Siap dikreditkan")))))))</f>
        <v/>
      </c>
    </row>
    <row r="1647" customFormat="false" ht="15" hidden="false" customHeight="false" outlineLevel="0" collapsed="false">
      <c r="A1647" s="27"/>
      <c r="B1647" s="27"/>
      <c r="C1647" s="28"/>
      <c r="D1647" s="28"/>
      <c r="E1647" s="29"/>
      <c r="F1647" s="27"/>
      <c r="G1647" s="30"/>
      <c r="H1647" s="30"/>
      <c r="I1647" s="27"/>
      <c r="J1647" s="27"/>
      <c r="K1647" s="27"/>
      <c r="L1647" s="29"/>
      <c r="M1647" s="27"/>
      <c r="N1647" s="31" t="str">
        <f aca="false">IF(E1647="","",EOMONTH(E1647,0))</f>
        <v/>
      </c>
      <c r="O1647" s="32" t="str">
        <f aca="false">IF(E1647="","",EOMONTH(E1647,0)+Parameter!$B$5)</f>
        <v/>
      </c>
      <c r="P1647" s="32" t="str">
        <f aca="false">IF(E1647="","",EOMONTH(E1647,Parameter!$B$4))</f>
        <v/>
      </c>
      <c r="Q1647" s="33" t="str">
        <f aca="false">IF(OR(E1647="",L1647&lt;&gt;""),"",P1647-Parameter!$B$9)</f>
        <v/>
      </c>
      <c r="R1647" s="34" t="str">
        <f aca="false">IF(OR(G1647="",G1647=0,H1647=""),"",H1647/G1647)</f>
        <v/>
      </c>
      <c r="S1647" s="35" t="str">
        <f aca="false">IF(C1647="","",IFERROR(INDEX('Validasi Vendor'!$J$5:$J$505,MATCH(C1647,'Validasi Vendor'!$C$5:$C$505,0)),"Belum terdaftar"))</f>
        <v/>
      </c>
      <c r="T1647" s="35" t="str">
        <f aca="false">IF(E1647="","",IF(L1647&lt;&gt;"",IF(EOMONTH(L1647,0)&gt;P1647,"Dikreditkan lewat batas: periksa","Sudah dikreditkan"),IF(S1647&lt;&gt;"Boleh diproses","Titik 1: periksa status vendor",IF(OR(I1647&lt;&gt;"Cocok",J1647&lt;&gt;"Valid"),"Titik 3: faktur bermasalah",IF(K1647="Ya","Titik 2: periksa pembebanan biaya",IF(Q1647&lt;0,"Titik 2: lewat batas kredit",IF(Q1647&lt;=Parameter!$B$6,"Titik 2: segera kreditkan","Siap dikreditkan")))))))</f>
        <v/>
      </c>
    </row>
    <row r="1648" customFormat="false" ht="15" hidden="false" customHeight="false" outlineLevel="0" collapsed="false">
      <c r="A1648" s="27"/>
      <c r="B1648" s="27"/>
      <c r="C1648" s="28"/>
      <c r="D1648" s="28"/>
      <c r="E1648" s="29"/>
      <c r="F1648" s="27"/>
      <c r="G1648" s="30"/>
      <c r="H1648" s="30"/>
      <c r="I1648" s="27"/>
      <c r="J1648" s="27"/>
      <c r="K1648" s="27"/>
      <c r="L1648" s="29"/>
      <c r="M1648" s="27"/>
      <c r="N1648" s="31" t="str">
        <f aca="false">IF(E1648="","",EOMONTH(E1648,0))</f>
        <v/>
      </c>
      <c r="O1648" s="32" t="str">
        <f aca="false">IF(E1648="","",EOMONTH(E1648,0)+Parameter!$B$5)</f>
        <v/>
      </c>
      <c r="P1648" s="32" t="str">
        <f aca="false">IF(E1648="","",EOMONTH(E1648,Parameter!$B$4))</f>
        <v/>
      </c>
      <c r="Q1648" s="33" t="str">
        <f aca="false">IF(OR(E1648="",L1648&lt;&gt;""),"",P1648-Parameter!$B$9)</f>
        <v/>
      </c>
      <c r="R1648" s="34" t="str">
        <f aca="false">IF(OR(G1648="",G1648=0,H1648=""),"",H1648/G1648)</f>
        <v/>
      </c>
      <c r="S1648" s="35" t="str">
        <f aca="false">IF(C1648="","",IFERROR(INDEX('Validasi Vendor'!$J$5:$J$505,MATCH(C1648,'Validasi Vendor'!$C$5:$C$505,0)),"Belum terdaftar"))</f>
        <v/>
      </c>
      <c r="T1648" s="35" t="str">
        <f aca="false">IF(E1648="","",IF(L1648&lt;&gt;"",IF(EOMONTH(L1648,0)&gt;P1648,"Dikreditkan lewat batas: periksa","Sudah dikreditkan"),IF(S1648&lt;&gt;"Boleh diproses","Titik 1: periksa status vendor",IF(OR(I1648&lt;&gt;"Cocok",J1648&lt;&gt;"Valid"),"Titik 3: faktur bermasalah",IF(K1648="Ya","Titik 2: periksa pembebanan biaya",IF(Q1648&lt;0,"Titik 2: lewat batas kredit",IF(Q1648&lt;=Parameter!$B$6,"Titik 2: segera kreditkan","Siap dikreditkan")))))))</f>
        <v/>
      </c>
    </row>
    <row r="1649" customFormat="false" ht="15" hidden="false" customHeight="false" outlineLevel="0" collapsed="false">
      <c r="A1649" s="27"/>
      <c r="B1649" s="27"/>
      <c r="C1649" s="28"/>
      <c r="D1649" s="28"/>
      <c r="E1649" s="29"/>
      <c r="F1649" s="27"/>
      <c r="G1649" s="30"/>
      <c r="H1649" s="30"/>
      <c r="I1649" s="27"/>
      <c r="J1649" s="27"/>
      <c r="K1649" s="27"/>
      <c r="L1649" s="29"/>
      <c r="M1649" s="27"/>
      <c r="N1649" s="31" t="str">
        <f aca="false">IF(E1649="","",EOMONTH(E1649,0))</f>
        <v/>
      </c>
      <c r="O1649" s="32" t="str">
        <f aca="false">IF(E1649="","",EOMONTH(E1649,0)+Parameter!$B$5)</f>
        <v/>
      </c>
      <c r="P1649" s="32" t="str">
        <f aca="false">IF(E1649="","",EOMONTH(E1649,Parameter!$B$4))</f>
        <v/>
      </c>
      <c r="Q1649" s="33" t="str">
        <f aca="false">IF(OR(E1649="",L1649&lt;&gt;""),"",P1649-Parameter!$B$9)</f>
        <v/>
      </c>
      <c r="R1649" s="34" t="str">
        <f aca="false">IF(OR(G1649="",G1649=0,H1649=""),"",H1649/G1649)</f>
        <v/>
      </c>
      <c r="S1649" s="35" t="str">
        <f aca="false">IF(C1649="","",IFERROR(INDEX('Validasi Vendor'!$J$5:$J$505,MATCH(C1649,'Validasi Vendor'!$C$5:$C$505,0)),"Belum terdaftar"))</f>
        <v/>
      </c>
      <c r="T1649" s="35" t="str">
        <f aca="false">IF(E1649="","",IF(L1649&lt;&gt;"",IF(EOMONTH(L1649,0)&gt;P1649,"Dikreditkan lewat batas: periksa","Sudah dikreditkan"),IF(S1649&lt;&gt;"Boleh diproses","Titik 1: periksa status vendor",IF(OR(I1649&lt;&gt;"Cocok",J1649&lt;&gt;"Valid"),"Titik 3: faktur bermasalah",IF(K1649="Ya","Titik 2: periksa pembebanan biaya",IF(Q1649&lt;0,"Titik 2: lewat batas kredit",IF(Q1649&lt;=Parameter!$B$6,"Titik 2: segera kreditkan","Siap dikreditkan")))))))</f>
        <v/>
      </c>
    </row>
    <row r="1650" customFormat="false" ht="15" hidden="false" customHeight="false" outlineLevel="0" collapsed="false">
      <c r="A1650" s="27"/>
      <c r="B1650" s="27"/>
      <c r="C1650" s="28"/>
      <c r="D1650" s="28"/>
      <c r="E1650" s="29"/>
      <c r="F1650" s="27"/>
      <c r="G1650" s="30"/>
      <c r="H1650" s="30"/>
      <c r="I1650" s="27"/>
      <c r="J1650" s="27"/>
      <c r="K1650" s="27"/>
      <c r="L1650" s="29"/>
      <c r="M1650" s="27"/>
      <c r="N1650" s="31" t="str">
        <f aca="false">IF(E1650="","",EOMONTH(E1650,0))</f>
        <v/>
      </c>
      <c r="O1650" s="32" t="str">
        <f aca="false">IF(E1650="","",EOMONTH(E1650,0)+Parameter!$B$5)</f>
        <v/>
      </c>
      <c r="P1650" s="32" t="str">
        <f aca="false">IF(E1650="","",EOMONTH(E1650,Parameter!$B$4))</f>
        <v/>
      </c>
      <c r="Q1650" s="33" t="str">
        <f aca="false">IF(OR(E1650="",L1650&lt;&gt;""),"",P1650-Parameter!$B$9)</f>
        <v/>
      </c>
      <c r="R1650" s="34" t="str">
        <f aca="false">IF(OR(G1650="",G1650=0,H1650=""),"",H1650/G1650)</f>
        <v/>
      </c>
      <c r="S1650" s="35" t="str">
        <f aca="false">IF(C1650="","",IFERROR(INDEX('Validasi Vendor'!$J$5:$J$505,MATCH(C1650,'Validasi Vendor'!$C$5:$C$505,0)),"Belum terdaftar"))</f>
        <v/>
      </c>
      <c r="T1650" s="35" t="str">
        <f aca="false">IF(E1650="","",IF(L1650&lt;&gt;"",IF(EOMONTH(L1650,0)&gt;P1650,"Dikreditkan lewat batas: periksa","Sudah dikreditkan"),IF(S1650&lt;&gt;"Boleh diproses","Titik 1: periksa status vendor",IF(OR(I1650&lt;&gt;"Cocok",J1650&lt;&gt;"Valid"),"Titik 3: faktur bermasalah",IF(K1650="Ya","Titik 2: periksa pembebanan biaya",IF(Q1650&lt;0,"Titik 2: lewat batas kredit",IF(Q1650&lt;=Parameter!$B$6,"Titik 2: segera kreditkan","Siap dikreditkan")))))))</f>
        <v/>
      </c>
    </row>
    <row r="1651" customFormat="false" ht="15" hidden="false" customHeight="false" outlineLevel="0" collapsed="false">
      <c r="A1651" s="27"/>
      <c r="B1651" s="27"/>
      <c r="C1651" s="28"/>
      <c r="D1651" s="28"/>
      <c r="E1651" s="29"/>
      <c r="F1651" s="27"/>
      <c r="G1651" s="30"/>
      <c r="H1651" s="30"/>
      <c r="I1651" s="27"/>
      <c r="J1651" s="27"/>
      <c r="K1651" s="27"/>
      <c r="L1651" s="29"/>
      <c r="M1651" s="27"/>
      <c r="N1651" s="31" t="str">
        <f aca="false">IF(E1651="","",EOMONTH(E1651,0))</f>
        <v/>
      </c>
      <c r="O1651" s="32" t="str">
        <f aca="false">IF(E1651="","",EOMONTH(E1651,0)+Parameter!$B$5)</f>
        <v/>
      </c>
      <c r="P1651" s="32" t="str">
        <f aca="false">IF(E1651="","",EOMONTH(E1651,Parameter!$B$4))</f>
        <v/>
      </c>
      <c r="Q1651" s="33" t="str">
        <f aca="false">IF(OR(E1651="",L1651&lt;&gt;""),"",P1651-Parameter!$B$9)</f>
        <v/>
      </c>
      <c r="R1651" s="34" t="str">
        <f aca="false">IF(OR(G1651="",G1651=0,H1651=""),"",H1651/G1651)</f>
        <v/>
      </c>
      <c r="S1651" s="35" t="str">
        <f aca="false">IF(C1651="","",IFERROR(INDEX('Validasi Vendor'!$J$5:$J$505,MATCH(C1651,'Validasi Vendor'!$C$5:$C$505,0)),"Belum terdaftar"))</f>
        <v/>
      </c>
      <c r="T1651" s="35" t="str">
        <f aca="false">IF(E1651="","",IF(L1651&lt;&gt;"",IF(EOMONTH(L1651,0)&gt;P1651,"Dikreditkan lewat batas: periksa","Sudah dikreditkan"),IF(S1651&lt;&gt;"Boleh diproses","Titik 1: periksa status vendor",IF(OR(I1651&lt;&gt;"Cocok",J1651&lt;&gt;"Valid"),"Titik 3: faktur bermasalah",IF(K1651="Ya","Titik 2: periksa pembebanan biaya",IF(Q1651&lt;0,"Titik 2: lewat batas kredit",IF(Q1651&lt;=Parameter!$B$6,"Titik 2: segera kreditkan","Siap dikreditkan")))))))</f>
        <v/>
      </c>
    </row>
    <row r="1652" customFormat="false" ht="15" hidden="false" customHeight="false" outlineLevel="0" collapsed="false">
      <c r="A1652" s="27"/>
      <c r="B1652" s="27"/>
      <c r="C1652" s="28"/>
      <c r="D1652" s="28"/>
      <c r="E1652" s="29"/>
      <c r="F1652" s="27"/>
      <c r="G1652" s="30"/>
      <c r="H1652" s="30"/>
      <c r="I1652" s="27"/>
      <c r="J1652" s="27"/>
      <c r="K1652" s="27"/>
      <c r="L1652" s="29"/>
      <c r="M1652" s="27"/>
      <c r="N1652" s="31" t="str">
        <f aca="false">IF(E1652="","",EOMONTH(E1652,0))</f>
        <v/>
      </c>
      <c r="O1652" s="32" t="str">
        <f aca="false">IF(E1652="","",EOMONTH(E1652,0)+Parameter!$B$5)</f>
        <v/>
      </c>
      <c r="P1652" s="32" t="str">
        <f aca="false">IF(E1652="","",EOMONTH(E1652,Parameter!$B$4))</f>
        <v/>
      </c>
      <c r="Q1652" s="33" t="str">
        <f aca="false">IF(OR(E1652="",L1652&lt;&gt;""),"",P1652-Parameter!$B$9)</f>
        <v/>
      </c>
      <c r="R1652" s="34" t="str">
        <f aca="false">IF(OR(G1652="",G1652=0,H1652=""),"",H1652/G1652)</f>
        <v/>
      </c>
      <c r="S1652" s="35" t="str">
        <f aca="false">IF(C1652="","",IFERROR(INDEX('Validasi Vendor'!$J$5:$J$505,MATCH(C1652,'Validasi Vendor'!$C$5:$C$505,0)),"Belum terdaftar"))</f>
        <v/>
      </c>
      <c r="T1652" s="35" t="str">
        <f aca="false">IF(E1652="","",IF(L1652&lt;&gt;"",IF(EOMONTH(L1652,0)&gt;P1652,"Dikreditkan lewat batas: periksa","Sudah dikreditkan"),IF(S1652&lt;&gt;"Boleh diproses","Titik 1: periksa status vendor",IF(OR(I1652&lt;&gt;"Cocok",J1652&lt;&gt;"Valid"),"Titik 3: faktur bermasalah",IF(K1652="Ya","Titik 2: periksa pembebanan biaya",IF(Q1652&lt;0,"Titik 2: lewat batas kredit",IF(Q1652&lt;=Parameter!$B$6,"Titik 2: segera kreditkan","Siap dikreditkan")))))))</f>
        <v/>
      </c>
    </row>
    <row r="1653" customFormat="false" ht="15" hidden="false" customHeight="false" outlineLevel="0" collapsed="false">
      <c r="A1653" s="27"/>
      <c r="B1653" s="27"/>
      <c r="C1653" s="28"/>
      <c r="D1653" s="28"/>
      <c r="E1653" s="29"/>
      <c r="F1653" s="27"/>
      <c r="G1653" s="30"/>
      <c r="H1653" s="30"/>
      <c r="I1653" s="27"/>
      <c r="J1653" s="27"/>
      <c r="K1653" s="27"/>
      <c r="L1653" s="29"/>
      <c r="M1653" s="27"/>
      <c r="N1653" s="31" t="str">
        <f aca="false">IF(E1653="","",EOMONTH(E1653,0))</f>
        <v/>
      </c>
      <c r="O1653" s="32" t="str">
        <f aca="false">IF(E1653="","",EOMONTH(E1653,0)+Parameter!$B$5)</f>
        <v/>
      </c>
      <c r="P1653" s="32" t="str">
        <f aca="false">IF(E1653="","",EOMONTH(E1653,Parameter!$B$4))</f>
        <v/>
      </c>
      <c r="Q1653" s="33" t="str">
        <f aca="false">IF(OR(E1653="",L1653&lt;&gt;""),"",P1653-Parameter!$B$9)</f>
        <v/>
      </c>
      <c r="R1653" s="34" t="str">
        <f aca="false">IF(OR(G1653="",G1653=0,H1653=""),"",H1653/G1653)</f>
        <v/>
      </c>
      <c r="S1653" s="35" t="str">
        <f aca="false">IF(C1653="","",IFERROR(INDEX('Validasi Vendor'!$J$5:$J$505,MATCH(C1653,'Validasi Vendor'!$C$5:$C$505,0)),"Belum terdaftar"))</f>
        <v/>
      </c>
      <c r="T1653" s="35" t="str">
        <f aca="false">IF(E1653="","",IF(L1653&lt;&gt;"",IF(EOMONTH(L1653,0)&gt;P1653,"Dikreditkan lewat batas: periksa","Sudah dikreditkan"),IF(S1653&lt;&gt;"Boleh diproses","Titik 1: periksa status vendor",IF(OR(I1653&lt;&gt;"Cocok",J1653&lt;&gt;"Valid"),"Titik 3: faktur bermasalah",IF(K1653="Ya","Titik 2: periksa pembebanan biaya",IF(Q1653&lt;0,"Titik 2: lewat batas kredit",IF(Q1653&lt;=Parameter!$B$6,"Titik 2: segera kreditkan","Siap dikreditkan")))))))</f>
        <v/>
      </c>
    </row>
    <row r="1654" customFormat="false" ht="15" hidden="false" customHeight="false" outlineLevel="0" collapsed="false">
      <c r="A1654" s="27"/>
      <c r="B1654" s="27"/>
      <c r="C1654" s="28"/>
      <c r="D1654" s="28"/>
      <c r="E1654" s="29"/>
      <c r="F1654" s="27"/>
      <c r="G1654" s="30"/>
      <c r="H1654" s="30"/>
      <c r="I1654" s="27"/>
      <c r="J1654" s="27"/>
      <c r="K1654" s="27"/>
      <c r="L1654" s="29"/>
      <c r="M1654" s="27"/>
      <c r="N1654" s="31" t="str">
        <f aca="false">IF(E1654="","",EOMONTH(E1654,0))</f>
        <v/>
      </c>
      <c r="O1654" s="32" t="str">
        <f aca="false">IF(E1654="","",EOMONTH(E1654,0)+Parameter!$B$5)</f>
        <v/>
      </c>
      <c r="P1654" s="32" t="str">
        <f aca="false">IF(E1654="","",EOMONTH(E1654,Parameter!$B$4))</f>
        <v/>
      </c>
      <c r="Q1654" s="33" t="str">
        <f aca="false">IF(OR(E1654="",L1654&lt;&gt;""),"",P1654-Parameter!$B$9)</f>
        <v/>
      </c>
      <c r="R1654" s="34" t="str">
        <f aca="false">IF(OR(G1654="",G1654=0,H1654=""),"",H1654/G1654)</f>
        <v/>
      </c>
      <c r="S1654" s="35" t="str">
        <f aca="false">IF(C1654="","",IFERROR(INDEX('Validasi Vendor'!$J$5:$J$505,MATCH(C1654,'Validasi Vendor'!$C$5:$C$505,0)),"Belum terdaftar"))</f>
        <v/>
      </c>
      <c r="T1654" s="35" t="str">
        <f aca="false">IF(E1654="","",IF(L1654&lt;&gt;"",IF(EOMONTH(L1654,0)&gt;P1654,"Dikreditkan lewat batas: periksa","Sudah dikreditkan"),IF(S1654&lt;&gt;"Boleh diproses","Titik 1: periksa status vendor",IF(OR(I1654&lt;&gt;"Cocok",J1654&lt;&gt;"Valid"),"Titik 3: faktur bermasalah",IF(K1654="Ya","Titik 2: periksa pembebanan biaya",IF(Q1654&lt;0,"Titik 2: lewat batas kredit",IF(Q1654&lt;=Parameter!$B$6,"Titik 2: segera kreditkan","Siap dikreditkan")))))))</f>
        <v/>
      </c>
    </row>
    <row r="1655" customFormat="false" ht="15" hidden="false" customHeight="false" outlineLevel="0" collapsed="false">
      <c r="A1655" s="27"/>
      <c r="B1655" s="27"/>
      <c r="C1655" s="28"/>
      <c r="D1655" s="28"/>
      <c r="E1655" s="29"/>
      <c r="F1655" s="27"/>
      <c r="G1655" s="30"/>
      <c r="H1655" s="30"/>
      <c r="I1655" s="27"/>
      <c r="J1655" s="27"/>
      <c r="K1655" s="27"/>
      <c r="L1655" s="29"/>
      <c r="M1655" s="27"/>
      <c r="N1655" s="31" t="str">
        <f aca="false">IF(E1655="","",EOMONTH(E1655,0))</f>
        <v/>
      </c>
      <c r="O1655" s="32" t="str">
        <f aca="false">IF(E1655="","",EOMONTH(E1655,0)+Parameter!$B$5)</f>
        <v/>
      </c>
      <c r="P1655" s="32" t="str">
        <f aca="false">IF(E1655="","",EOMONTH(E1655,Parameter!$B$4))</f>
        <v/>
      </c>
      <c r="Q1655" s="33" t="str">
        <f aca="false">IF(OR(E1655="",L1655&lt;&gt;""),"",P1655-Parameter!$B$9)</f>
        <v/>
      </c>
      <c r="R1655" s="34" t="str">
        <f aca="false">IF(OR(G1655="",G1655=0,H1655=""),"",H1655/G1655)</f>
        <v/>
      </c>
      <c r="S1655" s="35" t="str">
        <f aca="false">IF(C1655="","",IFERROR(INDEX('Validasi Vendor'!$J$5:$J$505,MATCH(C1655,'Validasi Vendor'!$C$5:$C$505,0)),"Belum terdaftar"))</f>
        <v/>
      </c>
      <c r="T1655" s="35" t="str">
        <f aca="false">IF(E1655="","",IF(L1655&lt;&gt;"",IF(EOMONTH(L1655,0)&gt;P1655,"Dikreditkan lewat batas: periksa","Sudah dikreditkan"),IF(S1655&lt;&gt;"Boleh diproses","Titik 1: periksa status vendor",IF(OR(I1655&lt;&gt;"Cocok",J1655&lt;&gt;"Valid"),"Titik 3: faktur bermasalah",IF(K1655="Ya","Titik 2: periksa pembebanan biaya",IF(Q1655&lt;0,"Titik 2: lewat batas kredit",IF(Q1655&lt;=Parameter!$B$6,"Titik 2: segera kreditkan","Siap dikreditkan")))))))</f>
        <v/>
      </c>
    </row>
    <row r="1656" customFormat="false" ht="15" hidden="false" customHeight="false" outlineLevel="0" collapsed="false">
      <c r="A1656" s="27"/>
      <c r="B1656" s="27"/>
      <c r="C1656" s="28"/>
      <c r="D1656" s="28"/>
      <c r="E1656" s="29"/>
      <c r="F1656" s="27"/>
      <c r="G1656" s="30"/>
      <c r="H1656" s="30"/>
      <c r="I1656" s="27"/>
      <c r="J1656" s="27"/>
      <c r="K1656" s="27"/>
      <c r="L1656" s="29"/>
      <c r="M1656" s="27"/>
      <c r="N1656" s="31" t="str">
        <f aca="false">IF(E1656="","",EOMONTH(E1656,0))</f>
        <v/>
      </c>
      <c r="O1656" s="32" t="str">
        <f aca="false">IF(E1656="","",EOMONTH(E1656,0)+Parameter!$B$5)</f>
        <v/>
      </c>
      <c r="P1656" s="32" t="str">
        <f aca="false">IF(E1656="","",EOMONTH(E1656,Parameter!$B$4))</f>
        <v/>
      </c>
      <c r="Q1656" s="33" t="str">
        <f aca="false">IF(OR(E1656="",L1656&lt;&gt;""),"",P1656-Parameter!$B$9)</f>
        <v/>
      </c>
      <c r="R1656" s="34" t="str">
        <f aca="false">IF(OR(G1656="",G1656=0,H1656=""),"",H1656/G1656)</f>
        <v/>
      </c>
      <c r="S1656" s="35" t="str">
        <f aca="false">IF(C1656="","",IFERROR(INDEX('Validasi Vendor'!$J$5:$J$505,MATCH(C1656,'Validasi Vendor'!$C$5:$C$505,0)),"Belum terdaftar"))</f>
        <v/>
      </c>
      <c r="T1656" s="35" t="str">
        <f aca="false">IF(E1656="","",IF(L1656&lt;&gt;"",IF(EOMONTH(L1656,0)&gt;P1656,"Dikreditkan lewat batas: periksa","Sudah dikreditkan"),IF(S1656&lt;&gt;"Boleh diproses","Titik 1: periksa status vendor",IF(OR(I1656&lt;&gt;"Cocok",J1656&lt;&gt;"Valid"),"Titik 3: faktur bermasalah",IF(K1656="Ya","Titik 2: periksa pembebanan biaya",IF(Q1656&lt;0,"Titik 2: lewat batas kredit",IF(Q1656&lt;=Parameter!$B$6,"Titik 2: segera kreditkan","Siap dikreditkan")))))))</f>
        <v/>
      </c>
    </row>
    <row r="1657" customFormat="false" ht="15" hidden="false" customHeight="false" outlineLevel="0" collapsed="false">
      <c r="A1657" s="27"/>
      <c r="B1657" s="27"/>
      <c r="C1657" s="28"/>
      <c r="D1657" s="28"/>
      <c r="E1657" s="29"/>
      <c r="F1657" s="27"/>
      <c r="G1657" s="30"/>
      <c r="H1657" s="30"/>
      <c r="I1657" s="27"/>
      <c r="J1657" s="27"/>
      <c r="K1657" s="27"/>
      <c r="L1657" s="29"/>
      <c r="M1657" s="27"/>
      <c r="N1657" s="31" t="str">
        <f aca="false">IF(E1657="","",EOMONTH(E1657,0))</f>
        <v/>
      </c>
      <c r="O1657" s="32" t="str">
        <f aca="false">IF(E1657="","",EOMONTH(E1657,0)+Parameter!$B$5)</f>
        <v/>
      </c>
      <c r="P1657" s="32" t="str">
        <f aca="false">IF(E1657="","",EOMONTH(E1657,Parameter!$B$4))</f>
        <v/>
      </c>
      <c r="Q1657" s="33" t="str">
        <f aca="false">IF(OR(E1657="",L1657&lt;&gt;""),"",P1657-Parameter!$B$9)</f>
        <v/>
      </c>
      <c r="R1657" s="34" t="str">
        <f aca="false">IF(OR(G1657="",G1657=0,H1657=""),"",H1657/G1657)</f>
        <v/>
      </c>
      <c r="S1657" s="35" t="str">
        <f aca="false">IF(C1657="","",IFERROR(INDEX('Validasi Vendor'!$J$5:$J$505,MATCH(C1657,'Validasi Vendor'!$C$5:$C$505,0)),"Belum terdaftar"))</f>
        <v/>
      </c>
      <c r="T1657" s="35" t="str">
        <f aca="false">IF(E1657="","",IF(L1657&lt;&gt;"",IF(EOMONTH(L1657,0)&gt;P1657,"Dikreditkan lewat batas: periksa","Sudah dikreditkan"),IF(S1657&lt;&gt;"Boleh diproses","Titik 1: periksa status vendor",IF(OR(I1657&lt;&gt;"Cocok",J1657&lt;&gt;"Valid"),"Titik 3: faktur bermasalah",IF(K1657="Ya","Titik 2: periksa pembebanan biaya",IF(Q1657&lt;0,"Titik 2: lewat batas kredit",IF(Q1657&lt;=Parameter!$B$6,"Titik 2: segera kreditkan","Siap dikreditkan")))))))</f>
        <v/>
      </c>
    </row>
    <row r="1658" customFormat="false" ht="15" hidden="false" customHeight="false" outlineLevel="0" collapsed="false">
      <c r="A1658" s="27"/>
      <c r="B1658" s="27"/>
      <c r="C1658" s="28"/>
      <c r="D1658" s="28"/>
      <c r="E1658" s="29"/>
      <c r="F1658" s="27"/>
      <c r="G1658" s="30"/>
      <c r="H1658" s="30"/>
      <c r="I1658" s="27"/>
      <c r="J1658" s="27"/>
      <c r="K1658" s="27"/>
      <c r="L1658" s="29"/>
      <c r="M1658" s="27"/>
      <c r="N1658" s="31" t="str">
        <f aca="false">IF(E1658="","",EOMONTH(E1658,0))</f>
        <v/>
      </c>
      <c r="O1658" s="32" t="str">
        <f aca="false">IF(E1658="","",EOMONTH(E1658,0)+Parameter!$B$5)</f>
        <v/>
      </c>
      <c r="P1658" s="32" t="str">
        <f aca="false">IF(E1658="","",EOMONTH(E1658,Parameter!$B$4))</f>
        <v/>
      </c>
      <c r="Q1658" s="33" t="str">
        <f aca="false">IF(OR(E1658="",L1658&lt;&gt;""),"",P1658-Parameter!$B$9)</f>
        <v/>
      </c>
      <c r="R1658" s="34" t="str">
        <f aca="false">IF(OR(G1658="",G1658=0,H1658=""),"",H1658/G1658)</f>
        <v/>
      </c>
      <c r="S1658" s="35" t="str">
        <f aca="false">IF(C1658="","",IFERROR(INDEX('Validasi Vendor'!$J$5:$J$505,MATCH(C1658,'Validasi Vendor'!$C$5:$C$505,0)),"Belum terdaftar"))</f>
        <v/>
      </c>
      <c r="T1658" s="35" t="str">
        <f aca="false">IF(E1658="","",IF(L1658&lt;&gt;"",IF(EOMONTH(L1658,0)&gt;P1658,"Dikreditkan lewat batas: periksa","Sudah dikreditkan"),IF(S1658&lt;&gt;"Boleh diproses","Titik 1: periksa status vendor",IF(OR(I1658&lt;&gt;"Cocok",J1658&lt;&gt;"Valid"),"Titik 3: faktur bermasalah",IF(K1658="Ya","Titik 2: periksa pembebanan biaya",IF(Q1658&lt;0,"Titik 2: lewat batas kredit",IF(Q1658&lt;=Parameter!$B$6,"Titik 2: segera kreditkan","Siap dikreditkan")))))))</f>
        <v/>
      </c>
    </row>
    <row r="1659" customFormat="false" ht="15" hidden="false" customHeight="false" outlineLevel="0" collapsed="false">
      <c r="A1659" s="27"/>
      <c r="B1659" s="27"/>
      <c r="C1659" s="28"/>
      <c r="D1659" s="28"/>
      <c r="E1659" s="29"/>
      <c r="F1659" s="27"/>
      <c r="G1659" s="30"/>
      <c r="H1659" s="30"/>
      <c r="I1659" s="27"/>
      <c r="J1659" s="27"/>
      <c r="K1659" s="27"/>
      <c r="L1659" s="29"/>
      <c r="M1659" s="27"/>
      <c r="N1659" s="31" t="str">
        <f aca="false">IF(E1659="","",EOMONTH(E1659,0))</f>
        <v/>
      </c>
      <c r="O1659" s="32" t="str">
        <f aca="false">IF(E1659="","",EOMONTH(E1659,0)+Parameter!$B$5)</f>
        <v/>
      </c>
      <c r="P1659" s="32" t="str">
        <f aca="false">IF(E1659="","",EOMONTH(E1659,Parameter!$B$4))</f>
        <v/>
      </c>
      <c r="Q1659" s="33" t="str">
        <f aca="false">IF(OR(E1659="",L1659&lt;&gt;""),"",P1659-Parameter!$B$9)</f>
        <v/>
      </c>
      <c r="R1659" s="34" t="str">
        <f aca="false">IF(OR(G1659="",G1659=0,H1659=""),"",H1659/G1659)</f>
        <v/>
      </c>
      <c r="S1659" s="35" t="str">
        <f aca="false">IF(C1659="","",IFERROR(INDEX('Validasi Vendor'!$J$5:$J$505,MATCH(C1659,'Validasi Vendor'!$C$5:$C$505,0)),"Belum terdaftar"))</f>
        <v/>
      </c>
      <c r="T1659" s="35" t="str">
        <f aca="false">IF(E1659="","",IF(L1659&lt;&gt;"",IF(EOMONTH(L1659,0)&gt;P1659,"Dikreditkan lewat batas: periksa","Sudah dikreditkan"),IF(S1659&lt;&gt;"Boleh diproses","Titik 1: periksa status vendor",IF(OR(I1659&lt;&gt;"Cocok",J1659&lt;&gt;"Valid"),"Titik 3: faktur bermasalah",IF(K1659="Ya","Titik 2: periksa pembebanan biaya",IF(Q1659&lt;0,"Titik 2: lewat batas kredit",IF(Q1659&lt;=Parameter!$B$6,"Titik 2: segera kreditkan","Siap dikreditkan")))))))</f>
        <v/>
      </c>
    </row>
    <row r="1660" customFormat="false" ht="15" hidden="false" customHeight="false" outlineLevel="0" collapsed="false">
      <c r="A1660" s="27"/>
      <c r="B1660" s="27"/>
      <c r="C1660" s="28"/>
      <c r="D1660" s="28"/>
      <c r="E1660" s="29"/>
      <c r="F1660" s="27"/>
      <c r="G1660" s="30"/>
      <c r="H1660" s="30"/>
      <c r="I1660" s="27"/>
      <c r="J1660" s="27"/>
      <c r="K1660" s="27"/>
      <c r="L1660" s="29"/>
      <c r="M1660" s="27"/>
      <c r="N1660" s="31" t="str">
        <f aca="false">IF(E1660="","",EOMONTH(E1660,0))</f>
        <v/>
      </c>
      <c r="O1660" s="32" t="str">
        <f aca="false">IF(E1660="","",EOMONTH(E1660,0)+Parameter!$B$5)</f>
        <v/>
      </c>
      <c r="P1660" s="32" t="str">
        <f aca="false">IF(E1660="","",EOMONTH(E1660,Parameter!$B$4))</f>
        <v/>
      </c>
      <c r="Q1660" s="33" t="str">
        <f aca="false">IF(OR(E1660="",L1660&lt;&gt;""),"",P1660-Parameter!$B$9)</f>
        <v/>
      </c>
      <c r="R1660" s="34" t="str">
        <f aca="false">IF(OR(G1660="",G1660=0,H1660=""),"",H1660/G1660)</f>
        <v/>
      </c>
      <c r="S1660" s="35" t="str">
        <f aca="false">IF(C1660="","",IFERROR(INDEX('Validasi Vendor'!$J$5:$J$505,MATCH(C1660,'Validasi Vendor'!$C$5:$C$505,0)),"Belum terdaftar"))</f>
        <v/>
      </c>
      <c r="T1660" s="35" t="str">
        <f aca="false">IF(E1660="","",IF(L1660&lt;&gt;"",IF(EOMONTH(L1660,0)&gt;P1660,"Dikreditkan lewat batas: periksa","Sudah dikreditkan"),IF(S1660&lt;&gt;"Boleh diproses","Titik 1: periksa status vendor",IF(OR(I1660&lt;&gt;"Cocok",J1660&lt;&gt;"Valid"),"Titik 3: faktur bermasalah",IF(K1660="Ya","Titik 2: periksa pembebanan biaya",IF(Q1660&lt;0,"Titik 2: lewat batas kredit",IF(Q1660&lt;=Parameter!$B$6,"Titik 2: segera kreditkan","Siap dikreditkan")))))))</f>
        <v/>
      </c>
    </row>
    <row r="1661" customFormat="false" ht="15" hidden="false" customHeight="false" outlineLevel="0" collapsed="false">
      <c r="A1661" s="27"/>
      <c r="B1661" s="27"/>
      <c r="C1661" s="28"/>
      <c r="D1661" s="28"/>
      <c r="E1661" s="29"/>
      <c r="F1661" s="27"/>
      <c r="G1661" s="30"/>
      <c r="H1661" s="30"/>
      <c r="I1661" s="27"/>
      <c r="J1661" s="27"/>
      <c r="K1661" s="27"/>
      <c r="L1661" s="29"/>
      <c r="M1661" s="27"/>
      <c r="N1661" s="31" t="str">
        <f aca="false">IF(E1661="","",EOMONTH(E1661,0))</f>
        <v/>
      </c>
      <c r="O1661" s="32" t="str">
        <f aca="false">IF(E1661="","",EOMONTH(E1661,0)+Parameter!$B$5)</f>
        <v/>
      </c>
      <c r="P1661" s="32" t="str">
        <f aca="false">IF(E1661="","",EOMONTH(E1661,Parameter!$B$4))</f>
        <v/>
      </c>
      <c r="Q1661" s="33" t="str">
        <f aca="false">IF(OR(E1661="",L1661&lt;&gt;""),"",P1661-Parameter!$B$9)</f>
        <v/>
      </c>
      <c r="R1661" s="34" t="str">
        <f aca="false">IF(OR(G1661="",G1661=0,H1661=""),"",H1661/G1661)</f>
        <v/>
      </c>
      <c r="S1661" s="35" t="str">
        <f aca="false">IF(C1661="","",IFERROR(INDEX('Validasi Vendor'!$J$5:$J$505,MATCH(C1661,'Validasi Vendor'!$C$5:$C$505,0)),"Belum terdaftar"))</f>
        <v/>
      </c>
      <c r="T1661" s="35" t="str">
        <f aca="false">IF(E1661="","",IF(L1661&lt;&gt;"",IF(EOMONTH(L1661,0)&gt;P1661,"Dikreditkan lewat batas: periksa","Sudah dikreditkan"),IF(S1661&lt;&gt;"Boleh diproses","Titik 1: periksa status vendor",IF(OR(I1661&lt;&gt;"Cocok",J1661&lt;&gt;"Valid"),"Titik 3: faktur bermasalah",IF(K1661="Ya","Titik 2: periksa pembebanan biaya",IF(Q1661&lt;0,"Titik 2: lewat batas kredit",IF(Q1661&lt;=Parameter!$B$6,"Titik 2: segera kreditkan","Siap dikreditkan")))))))</f>
        <v/>
      </c>
    </row>
    <row r="1662" customFormat="false" ht="15" hidden="false" customHeight="false" outlineLevel="0" collapsed="false">
      <c r="A1662" s="27"/>
      <c r="B1662" s="27"/>
      <c r="C1662" s="28"/>
      <c r="D1662" s="28"/>
      <c r="E1662" s="29"/>
      <c r="F1662" s="27"/>
      <c r="G1662" s="30"/>
      <c r="H1662" s="30"/>
      <c r="I1662" s="27"/>
      <c r="J1662" s="27"/>
      <c r="K1662" s="27"/>
      <c r="L1662" s="29"/>
      <c r="M1662" s="27"/>
      <c r="N1662" s="31" t="str">
        <f aca="false">IF(E1662="","",EOMONTH(E1662,0))</f>
        <v/>
      </c>
      <c r="O1662" s="32" t="str">
        <f aca="false">IF(E1662="","",EOMONTH(E1662,0)+Parameter!$B$5)</f>
        <v/>
      </c>
      <c r="P1662" s="32" t="str">
        <f aca="false">IF(E1662="","",EOMONTH(E1662,Parameter!$B$4))</f>
        <v/>
      </c>
      <c r="Q1662" s="33" t="str">
        <f aca="false">IF(OR(E1662="",L1662&lt;&gt;""),"",P1662-Parameter!$B$9)</f>
        <v/>
      </c>
      <c r="R1662" s="34" t="str">
        <f aca="false">IF(OR(G1662="",G1662=0,H1662=""),"",H1662/G1662)</f>
        <v/>
      </c>
      <c r="S1662" s="35" t="str">
        <f aca="false">IF(C1662="","",IFERROR(INDEX('Validasi Vendor'!$J$5:$J$505,MATCH(C1662,'Validasi Vendor'!$C$5:$C$505,0)),"Belum terdaftar"))</f>
        <v/>
      </c>
      <c r="T1662" s="35" t="str">
        <f aca="false">IF(E1662="","",IF(L1662&lt;&gt;"",IF(EOMONTH(L1662,0)&gt;P1662,"Dikreditkan lewat batas: periksa","Sudah dikreditkan"),IF(S1662&lt;&gt;"Boleh diproses","Titik 1: periksa status vendor",IF(OR(I1662&lt;&gt;"Cocok",J1662&lt;&gt;"Valid"),"Titik 3: faktur bermasalah",IF(K1662="Ya","Titik 2: periksa pembebanan biaya",IF(Q1662&lt;0,"Titik 2: lewat batas kredit",IF(Q1662&lt;=Parameter!$B$6,"Titik 2: segera kreditkan","Siap dikreditkan")))))))</f>
        <v/>
      </c>
    </row>
    <row r="1663" customFormat="false" ht="15" hidden="false" customHeight="false" outlineLevel="0" collapsed="false">
      <c r="A1663" s="27"/>
      <c r="B1663" s="27"/>
      <c r="C1663" s="28"/>
      <c r="D1663" s="28"/>
      <c r="E1663" s="29"/>
      <c r="F1663" s="27"/>
      <c r="G1663" s="30"/>
      <c r="H1663" s="30"/>
      <c r="I1663" s="27"/>
      <c r="J1663" s="27"/>
      <c r="K1663" s="27"/>
      <c r="L1663" s="29"/>
      <c r="M1663" s="27"/>
      <c r="N1663" s="31" t="str">
        <f aca="false">IF(E1663="","",EOMONTH(E1663,0))</f>
        <v/>
      </c>
      <c r="O1663" s="32" t="str">
        <f aca="false">IF(E1663="","",EOMONTH(E1663,0)+Parameter!$B$5)</f>
        <v/>
      </c>
      <c r="P1663" s="32" t="str">
        <f aca="false">IF(E1663="","",EOMONTH(E1663,Parameter!$B$4))</f>
        <v/>
      </c>
      <c r="Q1663" s="33" t="str">
        <f aca="false">IF(OR(E1663="",L1663&lt;&gt;""),"",P1663-Parameter!$B$9)</f>
        <v/>
      </c>
      <c r="R1663" s="34" t="str">
        <f aca="false">IF(OR(G1663="",G1663=0,H1663=""),"",H1663/G1663)</f>
        <v/>
      </c>
      <c r="S1663" s="35" t="str">
        <f aca="false">IF(C1663="","",IFERROR(INDEX('Validasi Vendor'!$J$5:$J$505,MATCH(C1663,'Validasi Vendor'!$C$5:$C$505,0)),"Belum terdaftar"))</f>
        <v/>
      </c>
      <c r="T1663" s="35" t="str">
        <f aca="false">IF(E1663="","",IF(L1663&lt;&gt;"",IF(EOMONTH(L1663,0)&gt;P1663,"Dikreditkan lewat batas: periksa","Sudah dikreditkan"),IF(S1663&lt;&gt;"Boleh diproses","Titik 1: periksa status vendor",IF(OR(I1663&lt;&gt;"Cocok",J1663&lt;&gt;"Valid"),"Titik 3: faktur bermasalah",IF(K1663="Ya","Titik 2: periksa pembebanan biaya",IF(Q1663&lt;0,"Titik 2: lewat batas kredit",IF(Q1663&lt;=Parameter!$B$6,"Titik 2: segera kreditkan","Siap dikreditkan")))))))</f>
        <v/>
      </c>
    </row>
    <row r="1664" customFormat="false" ht="15" hidden="false" customHeight="false" outlineLevel="0" collapsed="false">
      <c r="A1664" s="27"/>
      <c r="B1664" s="27"/>
      <c r="C1664" s="28"/>
      <c r="D1664" s="28"/>
      <c r="E1664" s="29"/>
      <c r="F1664" s="27"/>
      <c r="G1664" s="30"/>
      <c r="H1664" s="30"/>
      <c r="I1664" s="27"/>
      <c r="J1664" s="27"/>
      <c r="K1664" s="27"/>
      <c r="L1664" s="29"/>
      <c r="M1664" s="27"/>
      <c r="N1664" s="31" t="str">
        <f aca="false">IF(E1664="","",EOMONTH(E1664,0))</f>
        <v/>
      </c>
      <c r="O1664" s="32" t="str">
        <f aca="false">IF(E1664="","",EOMONTH(E1664,0)+Parameter!$B$5)</f>
        <v/>
      </c>
      <c r="P1664" s="32" t="str">
        <f aca="false">IF(E1664="","",EOMONTH(E1664,Parameter!$B$4))</f>
        <v/>
      </c>
      <c r="Q1664" s="33" t="str">
        <f aca="false">IF(OR(E1664="",L1664&lt;&gt;""),"",P1664-Parameter!$B$9)</f>
        <v/>
      </c>
      <c r="R1664" s="34" t="str">
        <f aca="false">IF(OR(G1664="",G1664=0,H1664=""),"",H1664/G1664)</f>
        <v/>
      </c>
      <c r="S1664" s="35" t="str">
        <f aca="false">IF(C1664="","",IFERROR(INDEX('Validasi Vendor'!$J$5:$J$505,MATCH(C1664,'Validasi Vendor'!$C$5:$C$505,0)),"Belum terdaftar"))</f>
        <v/>
      </c>
      <c r="T1664" s="35" t="str">
        <f aca="false">IF(E1664="","",IF(L1664&lt;&gt;"",IF(EOMONTH(L1664,0)&gt;P1664,"Dikreditkan lewat batas: periksa","Sudah dikreditkan"),IF(S1664&lt;&gt;"Boleh diproses","Titik 1: periksa status vendor",IF(OR(I1664&lt;&gt;"Cocok",J1664&lt;&gt;"Valid"),"Titik 3: faktur bermasalah",IF(K1664="Ya","Titik 2: periksa pembebanan biaya",IF(Q1664&lt;0,"Titik 2: lewat batas kredit",IF(Q1664&lt;=Parameter!$B$6,"Titik 2: segera kreditkan","Siap dikreditkan")))))))</f>
        <v/>
      </c>
    </row>
    <row r="1665" customFormat="false" ht="15" hidden="false" customHeight="false" outlineLevel="0" collapsed="false">
      <c r="A1665" s="27"/>
      <c r="B1665" s="27"/>
      <c r="C1665" s="28"/>
      <c r="D1665" s="28"/>
      <c r="E1665" s="29"/>
      <c r="F1665" s="27"/>
      <c r="G1665" s="30"/>
      <c r="H1665" s="30"/>
      <c r="I1665" s="27"/>
      <c r="J1665" s="27"/>
      <c r="K1665" s="27"/>
      <c r="L1665" s="29"/>
      <c r="M1665" s="27"/>
      <c r="N1665" s="31" t="str">
        <f aca="false">IF(E1665="","",EOMONTH(E1665,0))</f>
        <v/>
      </c>
      <c r="O1665" s="32" t="str">
        <f aca="false">IF(E1665="","",EOMONTH(E1665,0)+Parameter!$B$5)</f>
        <v/>
      </c>
      <c r="P1665" s="32" t="str">
        <f aca="false">IF(E1665="","",EOMONTH(E1665,Parameter!$B$4))</f>
        <v/>
      </c>
      <c r="Q1665" s="33" t="str">
        <f aca="false">IF(OR(E1665="",L1665&lt;&gt;""),"",P1665-Parameter!$B$9)</f>
        <v/>
      </c>
      <c r="R1665" s="34" t="str">
        <f aca="false">IF(OR(G1665="",G1665=0,H1665=""),"",H1665/G1665)</f>
        <v/>
      </c>
      <c r="S1665" s="35" t="str">
        <f aca="false">IF(C1665="","",IFERROR(INDEX('Validasi Vendor'!$J$5:$J$505,MATCH(C1665,'Validasi Vendor'!$C$5:$C$505,0)),"Belum terdaftar"))</f>
        <v/>
      </c>
      <c r="T1665" s="35" t="str">
        <f aca="false">IF(E1665="","",IF(L1665&lt;&gt;"",IF(EOMONTH(L1665,0)&gt;P1665,"Dikreditkan lewat batas: periksa","Sudah dikreditkan"),IF(S1665&lt;&gt;"Boleh diproses","Titik 1: periksa status vendor",IF(OR(I1665&lt;&gt;"Cocok",J1665&lt;&gt;"Valid"),"Titik 3: faktur bermasalah",IF(K1665="Ya","Titik 2: periksa pembebanan biaya",IF(Q1665&lt;0,"Titik 2: lewat batas kredit",IF(Q1665&lt;=Parameter!$B$6,"Titik 2: segera kreditkan","Siap dikreditkan")))))))</f>
        <v/>
      </c>
    </row>
    <row r="1666" customFormat="false" ht="15" hidden="false" customHeight="false" outlineLevel="0" collapsed="false">
      <c r="A1666" s="27"/>
      <c r="B1666" s="27"/>
      <c r="C1666" s="28"/>
      <c r="D1666" s="28"/>
      <c r="E1666" s="29"/>
      <c r="F1666" s="27"/>
      <c r="G1666" s="30"/>
      <c r="H1666" s="30"/>
      <c r="I1666" s="27"/>
      <c r="J1666" s="27"/>
      <c r="K1666" s="27"/>
      <c r="L1666" s="29"/>
      <c r="M1666" s="27"/>
      <c r="N1666" s="31" t="str">
        <f aca="false">IF(E1666="","",EOMONTH(E1666,0))</f>
        <v/>
      </c>
      <c r="O1666" s="32" t="str">
        <f aca="false">IF(E1666="","",EOMONTH(E1666,0)+Parameter!$B$5)</f>
        <v/>
      </c>
      <c r="P1666" s="32" t="str">
        <f aca="false">IF(E1666="","",EOMONTH(E1666,Parameter!$B$4))</f>
        <v/>
      </c>
      <c r="Q1666" s="33" t="str">
        <f aca="false">IF(OR(E1666="",L1666&lt;&gt;""),"",P1666-Parameter!$B$9)</f>
        <v/>
      </c>
      <c r="R1666" s="34" t="str">
        <f aca="false">IF(OR(G1666="",G1666=0,H1666=""),"",H1666/G1666)</f>
        <v/>
      </c>
      <c r="S1666" s="35" t="str">
        <f aca="false">IF(C1666="","",IFERROR(INDEX('Validasi Vendor'!$J$5:$J$505,MATCH(C1666,'Validasi Vendor'!$C$5:$C$505,0)),"Belum terdaftar"))</f>
        <v/>
      </c>
      <c r="T1666" s="35" t="str">
        <f aca="false">IF(E1666="","",IF(L1666&lt;&gt;"",IF(EOMONTH(L1666,0)&gt;P1666,"Dikreditkan lewat batas: periksa","Sudah dikreditkan"),IF(S1666&lt;&gt;"Boleh diproses","Titik 1: periksa status vendor",IF(OR(I1666&lt;&gt;"Cocok",J1666&lt;&gt;"Valid"),"Titik 3: faktur bermasalah",IF(K1666="Ya","Titik 2: periksa pembebanan biaya",IF(Q1666&lt;0,"Titik 2: lewat batas kredit",IF(Q1666&lt;=Parameter!$B$6,"Titik 2: segera kreditkan","Siap dikreditkan")))))))</f>
        <v/>
      </c>
    </row>
    <row r="1667" customFormat="false" ht="15" hidden="false" customHeight="false" outlineLevel="0" collapsed="false">
      <c r="A1667" s="27"/>
      <c r="B1667" s="27"/>
      <c r="C1667" s="28"/>
      <c r="D1667" s="28"/>
      <c r="E1667" s="29"/>
      <c r="F1667" s="27"/>
      <c r="G1667" s="30"/>
      <c r="H1667" s="30"/>
      <c r="I1667" s="27"/>
      <c r="J1667" s="27"/>
      <c r="K1667" s="27"/>
      <c r="L1667" s="29"/>
      <c r="M1667" s="27"/>
      <c r="N1667" s="31" t="str">
        <f aca="false">IF(E1667="","",EOMONTH(E1667,0))</f>
        <v/>
      </c>
      <c r="O1667" s="32" t="str">
        <f aca="false">IF(E1667="","",EOMONTH(E1667,0)+Parameter!$B$5)</f>
        <v/>
      </c>
      <c r="P1667" s="32" t="str">
        <f aca="false">IF(E1667="","",EOMONTH(E1667,Parameter!$B$4))</f>
        <v/>
      </c>
      <c r="Q1667" s="33" t="str">
        <f aca="false">IF(OR(E1667="",L1667&lt;&gt;""),"",P1667-Parameter!$B$9)</f>
        <v/>
      </c>
      <c r="R1667" s="34" t="str">
        <f aca="false">IF(OR(G1667="",G1667=0,H1667=""),"",H1667/G1667)</f>
        <v/>
      </c>
      <c r="S1667" s="35" t="str">
        <f aca="false">IF(C1667="","",IFERROR(INDEX('Validasi Vendor'!$J$5:$J$505,MATCH(C1667,'Validasi Vendor'!$C$5:$C$505,0)),"Belum terdaftar"))</f>
        <v/>
      </c>
      <c r="T1667" s="35" t="str">
        <f aca="false">IF(E1667="","",IF(L1667&lt;&gt;"",IF(EOMONTH(L1667,0)&gt;P1667,"Dikreditkan lewat batas: periksa","Sudah dikreditkan"),IF(S1667&lt;&gt;"Boleh diproses","Titik 1: periksa status vendor",IF(OR(I1667&lt;&gt;"Cocok",J1667&lt;&gt;"Valid"),"Titik 3: faktur bermasalah",IF(K1667="Ya","Titik 2: periksa pembebanan biaya",IF(Q1667&lt;0,"Titik 2: lewat batas kredit",IF(Q1667&lt;=Parameter!$B$6,"Titik 2: segera kreditkan","Siap dikreditkan")))))))</f>
        <v/>
      </c>
    </row>
    <row r="1668" customFormat="false" ht="15" hidden="false" customHeight="false" outlineLevel="0" collapsed="false">
      <c r="A1668" s="27"/>
      <c r="B1668" s="27"/>
      <c r="C1668" s="28"/>
      <c r="D1668" s="28"/>
      <c r="E1668" s="29"/>
      <c r="F1668" s="27"/>
      <c r="G1668" s="30"/>
      <c r="H1668" s="30"/>
      <c r="I1668" s="27"/>
      <c r="J1668" s="27"/>
      <c r="K1668" s="27"/>
      <c r="L1668" s="29"/>
      <c r="M1668" s="27"/>
      <c r="N1668" s="31" t="str">
        <f aca="false">IF(E1668="","",EOMONTH(E1668,0))</f>
        <v/>
      </c>
      <c r="O1668" s="32" t="str">
        <f aca="false">IF(E1668="","",EOMONTH(E1668,0)+Parameter!$B$5)</f>
        <v/>
      </c>
      <c r="P1668" s="32" t="str">
        <f aca="false">IF(E1668="","",EOMONTH(E1668,Parameter!$B$4))</f>
        <v/>
      </c>
      <c r="Q1668" s="33" t="str">
        <f aca="false">IF(OR(E1668="",L1668&lt;&gt;""),"",P1668-Parameter!$B$9)</f>
        <v/>
      </c>
      <c r="R1668" s="34" t="str">
        <f aca="false">IF(OR(G1668="",G1668=0,H1668=""),"",H1668/G1668)</f>
        <v/>
      </c>
      <c r="S1668" s="35" t="str">
        <f aca="false">IF(C1668="","",IFERROR(INDEX('Validasi Vendor'!$J$5:$J$505,MATCH(C1668,'Validasi Vendor'!$C$5:$C$505,0)),"Belum terdaftar"))</f>
        <v/>
      </c>
      <c r="T1668" s="35" t="str">
        <f aca="false">IF(E1668="","",IF(L1668&lt;&gt;"",IF(EOMONTH(L1668,0)&gt;P1668,"Dikreditkan lewat batas: periksa","Sudah dikreditkan"),IF(S1668&lt;&gt;"Boleh diproses","Titik 1: periksa status vendor",IF(OR(I1668&lt;&gt;"Cocok",J1668&lt;&gt;"Valid"),"Titik 3: faktur bermasalah",IF(K1668="Ya","Titik 2: periksa pembebanan biaya",IF(Q1668&lt;0,"Titik 2: lewat batas kredit",IF(Q1668&lt;=Parameter!$B$6,"Titik 2: segera kreditkan","Siap dikreditkan")))))))</f>
        <v/>
      </c>
    </row>
    <row r="1669" customFormat="false" ht="15" hidden="false" customHeight="false" outlineLevel="0" collapsed="false">
      <c r="A1669" s="27"/>
      <c r="B1669" s="27"/>
      <c r="C1669" s="28"/>
      <c r="D1669" s="28"/>
      <c r="E1669" s="29"/>
      <c r="F1669" s="27"/>
      <c r="G1669" s="30"/>
      <c r="H1669" s="30"/>
      <c r="I1669" s="27"/>
      <c r="J1669" s="27"/>
      <c r="K1669" s="27"/>
      <c r="L1669" s="29"/>
      <c r="M1669" s="27"/>
      <c r="N1669" s="31" t="str">
        <f aca="false">IF(E1669="","",EOMONTH(E1669,0))</f>
        <v/>
      </c>
      <c r="O1669" s="32" t="str">
        <f aca="false">IF(E1669="","",EOMONTH(E1669,0)+Parameter!$B$5)</f>
        <v/>
      </c>
      <c r="P1669" s="32" t="str">
        <f aca="false">IF(E1669="","",EOMONTH(E1669,Parameter!$B$4))</f>
        <v/>
      </c>
      <c r="Q1669" s="33" t="str">
        <f aca="false">IF(OR(E1669="",L1669&lt;&gt;""),"",P1669-Parameter!$B$9)</f>
        <v/>
      </c>
      <c r="R1669" s="34" t="str">
        <f aca="false">IF(OR(G1669="",G1669=0,H1669=""),"",H1669/G1669)</f>
        <v/>
      </c>
      <c r="S1669" s="35" t="str">
        <f aca="false">IF(C1669="","",IFERROR(INDEX('Validasi Vendor'!$J$5:$J$505,MATCH(C1669,'Validasi Vendor'!$C$5:$C$505,0)),"Belum terdaftar"))</f>
        <v/>
      </c>
      <c r="T1669" s="35" t="str">
        <f aca="false">IF(E1669="","",IF(L1669&lt;&gt;"",IF(EOMONTH(L1669,0)&gt;P1669,"Dikreditkan lewat batas: periksa","Sudah dikreditkan"),IF(S1669&lt;&gt;"Boleh diproses","Titik 1: periksa status vendor",IF(OR(I1669&lt;&gt;"Cocok",J1669&lt;&gt;"Valid"),"Titik 3: faktur bermasalah",IF(K1669="Ya","Titik 2: periksa pembebanan biaya",IF(Q1669&lt;0,"Titik 2: lewat batas kredit",IF(Q1669&lt;=Parameter!$B$6,"Titik 2: segera kreditkan","Siap dikreditkan")))))))</f>
        <v/>
      </c>
    </row>
    <row r="1670" customFormat="false" ht="15" hidden="false" customHeight="false" outlineLevel="0" collapsed="false">
      <c r="A1670" s="27"/>
      <c r="B1670" s="27"/>
      <c r="C1670" s="28"/>
      <c r="D1670" s="28"/>
      <c r="E1670" s="29"/>
      <c r="F1670" s="27"/>
      <c r="G1670" s="30"/>
      <c r="H1670" s="30"/>
      <c r="I1670" s="27"/>
      <c r="J1670" s="27"/>
      <c r="K1670" s="27"/>
      <c r="L1670" s="29"/>
      <c r="M1670" s="27"/>
      <c r="N1670" s="31" t="str">
        <f aca="false">IF(E1670="","",EOMONTH(E1670,0))</f>
        <v/>
      </c>
      <c r="O1670" s="32" t="str">
        <f aca="false">IF(E1670="","",EOMONTH(E1670,0)+Parameter!$B$5)</f>
        <v/>
      </c>
      <c r="P1670" s="32" t="str">
        <f aca="false">IF(E1670="","",EOMONTH(E1670,Parameter!$B$4))</f>
        <v/>
      </c>
      <c r="Q1670" s="33" t="str">
        <f aca="false">IF(OR(E1670="",L1670&lt;&gt;""),"",P1670-Parameter!$B$9)</f>
        <v/>
      </c>
      <c r="R1670" s="34" t="str">
        <f aca="false">IF(OR(G1670="",G1670=0,H1670=""),"",H1670/G1670)</f>
        <v/>
      </c>
      <c r="S1670" s="35" t="str">
        <f aca="false">IF(C1670="","",IFERROR(INDEX('Validasi Vendor'!$J$5:$J$505,MATCH(C1670,'Validasi Vendor'!$C$5:$C$505,0)),"Belum terdaftar"))</f>
        <v/>
      </c>
      <c r="T1670" s="35" t="str">
        <f aca="false">IF(E1670="","",IF(L1670&lt;&gt;"",IF(EOMONTH(L1670,0)&gt;P1670,"Dikreditkan lewat batas: periksa","Sudah dikreditkan"),IF(S1670&lt;&gt;"Boleh diproses","Titik 1: periksa status vendor",IF(OR(I1670&lt;&gt;"Cocok",J1670&lt;&gt;"Valid"),"Titik 3: faktur bermasalah",IF(K1670="Ya","Titik 2: periksa pembebanan biaya",IF(Q1670&lt;0,"Titik 2: lewat batas kredit",IF(Q1670&lt;=Parameter!$B$6,"Titik 2: segera kreditkan","Siap dikreditkan")))))))</f>
        <v/>
      </c>
    </row>
    <row r="1671" customFormat="false" ht="15" hidden="false" customHeight="false" outlineLevel="0" collapsed="false">
      <c r="A1671" s="27"/>
      <c r="B1671" s="27"/>
      <c r="C1671" s="28"/>
      <c r="D1671" s="28"/>
      <c r="E1671" s="29"/>
      <c r="F1671" s="27"/>
      <c r="G1671" s="30"/>
      <c r="H1671" s="30"/>
      <c r="I1671" s="27"/>
      <c r="J1671" s="27"/>
      <c r="K1671" s="27"/>
      <c r="L1671" s="29"/>
      <c r="M1671" s="27"/>
      <c r="N1671" s="31" t="str">
        <f aca="false">IF(E1671="","",EOMONTH(E1671,0))</f>
        <v/>
      </c>
      <c r="O1671" s="32" t="str">
        <f aca="false">IF(E1671="","",EOMONTH(E1671,0)+Parameter!$B$5)</f>
        <v/>
      </c>
      <c r="P1671" s="32" t="str">
        <f aca="false">IF(E1671="","",EOMONTH(E1671,Parameter!$B$4))</f>
        <v/>
      </c>
      <c r="Q1671" s="33" t="str">
        <f aca="false">IF(OR(E1671="",L1671&lt;&gt;""),"",P1671-Parameter!$B$9)</f>
        <v/>
      </c>
      <c r="R1671" s="34" t="str">
        <f aca="false">IF(OR(G1671="",G1671=0,H1671=""),"",H1671/G1671)</f>
        <v/>
      </c>
      <c r="S1671" s="35" t="str">
        <f aca="false">IF(C1671="","",IFERROR(INDEX('Validasi Vendor'!$J$5:$J$505,MATCH(C1671,'Validasi Vendor'!$C$5:$C$505,0)),"Belum terdaftar"))</f>
        <v/>
      </c>
      <c r="T1671" s="35" t="str">
        <f aca="false">IF(E1671="","",IF(L1671&lt;&gt;"",IF(EOMONTH(L1671,0)&gt;P1671,"Dikreditkan lewat batas: periksa","Sudah dikreditkan"),IF(S1671&lt;&gt;"Boleh diproses","Titik 1: periksa status vendor",IF(OR(I1671&lt;&gt;"Cocok",J1671&lt;&gt;"Valid"),"Titik 3: faktur bermasalah",IF(K1671="Ya","Titik 2: periksa pembebanan biaya",IF(Q1671&lt;0,"Titik 2: lewat batas kredit",IF(Q1671&lt;=Parameter!$B$6,"Titik 2: segera kreditkan","Siap dikreditkan")))))))</f>
        <v/>
      </c>
    </row>
    <row r="1672" customFormat="false" ht="15" hidden="false" customHeight="false" outlineLevel="0" collapsed="false">
      <c r="A1672" s="27"/>
      <c r="B1672" s="27"/>
      <c r="C1672" s="28"/>
      <c r="D1672" s="28"/>
      <c r="E1672" s="29"/>
      <c r="F1672" s="27"/>
      <c r="G1672" s="30"/>
      <c r="H1672" s="30"/>
      <c r="I1672" s="27"/>
      <c r="J1672" s="27"/>
      <c r="K1672" s="27"/>
      <c r="L1672" s="29"/>
      <c r="M1672" s="27"/>
      <c r="N1672" s="31" t="str">
        <f aca="false">IF(E1672="","",EOMONTH(E1672,0))</f>
        <v/>
      </c>
      <c r="O1672" s="32" t="str">
        <f aca="false">IF(E1672="","",EOMONTH(E1672,0)+Parameter!$B$5)</f>
        <v/>
      </c>
      <c r="P1672" s="32" t="str">
        <f aca="false">IF(E1672="","",EOMONTH(E1672,Parameter!$B$4))</f>
        <v/>
      </c>
      <c r="Q1672" s="33" t="str">
        <f aca="false">IF(OR(E1672="",L1672&lt;&gt;""),"",P1672-Parameter!$B$9)</f>
        <v/>
      </c>
      <c r="R1672" s="34" t="str">
        <f aca="false">IF(OR(G1672="",G1672=0,H1672=""),"",H1672/G1672)</f>
        <v/>
      </c>
      <c r="S1672" s="35" t="str">
        <f aca="false">IF(C1672="","",IFERROR(INDEX('Validasi Vendor'!$J$5:$J$505,MATCH(C1672,'Validasi Vendor'!$C$5:$C$505,0)),"Belum terdaftar"))</f>
        <v/>
      </c>
      <c r="T1672" s="35" t="str">
        <f aca="false">IF(E1672="","",IF(L1672&lt;&gt;"",IF(EOMONTH(L1672,0)&gt;P1672,"Dikreditkan lewat batas: periksa","Sudah dikreditkan"),IF(S1672&lt;&gt;"Boleh diproses","Titik 1: periksa status vendor",IF(OR(I1672&lt;&gt;"Cocok",J1672&lt;&gt;"Valid"),"Titik 3: faktur bermasalah",IF(K1672="Ya","Titik 2: periksa pembebanan biaya",IF(Q1672&lt;0,"Titik 2: lewat batas kredit",IF(Q1672&lt;=Parameter!$B$6,"Titik 2: segera kreditkan","Siap dikreditkan")))))))</f>
        <v/>
      </c>
    </row>
    <row r="1673" customFormat="false" ht="15" hidden="false" customHeight="false" outlineLevel="0" collapsed="false">
      <c r="A1673" s="27"/>
      <c r="B1673" s="27"/>
      <c r="C1673" s="28"/>
      <c r="D1673" s="28"/>
      <c r="E1673" s="29"/>
      <c r="F1673" s="27"/>
      <c r="G1673" s="30"/>
      <c r="H1673" s="30"/>
      <c r="I1673" s="27"/>
      <c r="J1673" s="27"/>
      <c r="K1673" s="27"/>
      <c r="L1673" s="29"/>
      <c r="M1673" s="27"/>
      <c r="N1673" s="31" t="str">
        <f aca="false">IF(E1673="","",EOMONTH(E1673,0))</f>
        <v/>
      </c>
      <c r="O1673" s="32" t="str">
        <f aca="false">IF(E1673="","",EOMONTH(E1673,0)+Parameter!$B$5)</f>
        <v/>
      </c>
      <c r="P1673" s="32" t="str">
        <f aca="false">IF(E1673="","",EOMONTH(E1673,Parameter!$B$4))</f>
        <v/>
      </c>
      <c r="Q1673" s="33" t="str">
        <f aca="false">IF(OR(E1673="",L1673&lt;&gt;""),"",P1673-Parameter!$B$9)</f>
        <v/>
      </c>
      <c r="R1673" s="34" t="str">
        <f aca="false">IF(OR(G1673="",G1673=0,H1673=""),"",H1673/G1673)</f>
        <v/>
      </c>
      <c r="S1673" s="35" t="str">
        <f aca="false">IF(C1673="","",IFERROR(INDEX('Validasi Vendor'!$J$5:$J$505,MATCH(C1673,'Validasi Vendor'!$C$5:$C$505,0)),"Belum terdaftar"))</f>
        <v/>
      </c>
      <c r="T1673" s="35" t="str">
        <f aca="false">IF(E1673="","",IF(L1673&lt;&gt;"",IF(EOMONTH(L1673,0)&gt;P1673,"Dikreditkan lewat batas: periksa","Sudah dikreditkan"),IF(S1673&lt;&gt;"Boleh diproses","Titik 1: periksa status vendor",IF(OR(I1673&lt;&gt;"Cocok",J1673&lt;&gt;"Valid"),"Titik 3: faktur bermasalah",IF(K1673="Ya","Titik 2: periksa pembebanan biaya",IF(Q1673&lt;0,"Titik 2: lewat batas kredit",IF(Q1673&lt;=Parameter!$B$6,"Titik 2: segera kreditkan","Siap dikreditkan")))))))</f>
        <v/>
      </c>
    </row>
    <row r="1674" customFormat="false" ht="15" hidden="false" customHeight="false" outlineLevel="0" collapsed="false">
      <c r="A1674" s="27"/>
      <c r="B1674" s="27"/>
      <c r="C1674" s="28"/>
      <c r="D1674" s="28"/>
      <c r="E1674" s="29"/>
      <c r="F1674" s="27"/>
      <c r="G1674" s="30"/>
      <c r="H1674" s="30"/>
      <c r="I1674" s="27"/>
      <c r="J1674" s="27"/>
      <c r="K1674" s="27"/>
      <c r="L1674" s="29"/>
      <c r="M1674" s="27"/>
      <c r="N1674" s="31" t="str">
        <f aca="false">IF(E1674="","",EOMONTH(E1674,0))</f>
        <v/>
      </c>
      <c r="O1674" s="32" t="str">
        <f aca="false">IF(E1674="","",EOMONTH(E1674,0)+Parameter!$B$5)</f>
        <v/>
      </c>
      <c r="P1674" s="32" t="str">
        <f aca="false">IF(E1674="","",EOMONTH(E1674,Parameter!$B$4))</f>
        <v/>
      </c>
      <c r="Q1674" s="33" t="str">
        <f aca="false">IF(OR(E1674="",L1674&lt;&gt;""),"",P1674-Parameter!$B$9)</f>
        <v/>
      </c>
      <c r="R1674" s="34" t="str">
        <f aca="false">IF(OR(G1674="",G1674=0,H1674=""),"",H1674/G1674)</f>
        <v/>
      </c>
      <c r="S1674" s="35" t="str">
        <f aca="false">IF(C1674="","",IFERROR(INDEX('Validasi Vendor'!$J$5:$J$505,MATCH(C1674,'Validasi Vendor'!$C$5:$C$505,0)),"Belum terdaftar"))</f>
        <v/>
      </c>
      <c r="T1674" s="35" t="str">
        <f aca="false">IF(E1674="","",IF(L1674&lt;&gt;"",IF(EOMONTH(L1674,0)&gt;P1674,"Dikreditkan lewat batas: periksa","Sudah dikreditkan"),IF(S1674&lt;&gt;"Boleh diproses","Titik 1: periksa status vendor",IF(OR(I1674&lt;&gt;"Cocok",J1674&lt;&gt;"Valid"),"Titik 3: faktur bermasalah",IF(K1674="Ya","Titik 2: periksa pembebanan biaya",IF(Q1674&lt;0,"Titik 2: lewat batas kredit",IF(Q1674&lt;=Parameter!$B$6,"Titik 2: segera kreditkan","Siap dikreditkan")))))))</f>
        <v/>
      </c>
    </row>
    <row r="1675" customFormat="false" ht="15" hidden="false" customHeight="false" outlineLevel="0" collapsed="false">
      <c r="A1675" s="27"/>
      <c r="B1675" s="27"/>
      <c r="C1675" s="28"/>
      <c r="D1675" s="28"/>
      <c r="E1675" s="29"/>
      <c r="F1675" s="27"/>
      <c r="G1675" s="30"/>
      <c r="H1675" s="30"/>
      <c r="I1675" s="27"/>
      <c r="J1675" s="27"/>
      <c r="K1675" s="27"/>
      <c r="L1675" s="29"/>
      <c r="M1675" s="27"/>
      <c r="N1675" s="31" t="str">
        <f aca="false">IF(E1675="","",EOMONTH(E1675,0))</f>
        <v/>
      </c>
      <c r="O1675" s="32" t="str">
        <f aca="false">IF(E1675="","",EOMONTH(E1675,0)+Parameter!$B$5)</f>
        <v/>
      </c>
      <c r="P1675" s="32" t="str">
        <f aca="false">IF(E1675="","",EOMONTH(E1675,Parameter!$B$4))</f>
        <v/>
      </c>
      <c r="Q1675" s="33" t="str">
        <f aca="false">IF(OR(E1675="",L1675&lt;&gt;""),"",P1675-Parameter!$B$9)</f>
        <v/>
      </c>
      <c r="R1675" s="34" t="str">
        <f aca="false">IF(OR(G1675="",G1675=0,H1675=""),"",H1675/G1675)</f>
        <v/>
      </c>
      <c r="S1675" s="35" t="str">
        <f aca="false">IF(C1675="","",IFERROR(INDEX('Validasi Vendor'!$J$5:$J$505,MATCH(C1675,'Validasi Vendor'!$C$5:$C$505,0)),"Belum terdaftar"))</f>
        <v/>
      </c>
      <c r="T1675" s="35" t="str">
        <f aca="false">IF(E1675="","",IF(L1675&lt;&gt;"",IF(EOMONTH(L1675,0)&gt;P1675,"Dikreditkan lewat batas: periksa","Sudah dikreditkan"),IF(S1675&lt;&gt;"Boleh diproses","Titik 1: periksa status vendor",IF(OR(I1675&lt;&gt;"Cocok",J1675&lt;&gt;"Valid"),"Titik 3: faktur bermasalah",IF(K1675="Ya","Titik 2: periksa pembebanan biaya",IF(Q1675&lt;0,"Titik 2: lewat batas kredit",IF(Q1675&lt;=Parameter!$B$6,"Titik 2: segera kreditkan","Siap dikreditkan")))))))</f>
        <v/>
      </c>
    </row>
    <row r="1676" customFormat="false" ht="15" hidden="false" customHeight="false" outlineLevel="0" collapsed="false">
      <c r="A1676" s="27"/>
      <c r="B1676" s="27"/>
      <c r="C1676" s="28"/>
      <c r="D1676" s="28"/>
      <c r="E1676" s="29"/>
      <c r="F1676" s="27"/>
      <c r="G1676" s="30"/>
      <c r="H1676" s="30"/>
      <c r="I1676" s="27"/>
      <c r="J1676" s="27"/>
      <c r="K1676" s="27"/>
      <c r="L1676" s="29"/>
      <c r="M1676" s="27"/>
      <c r="N1676" s="31" t="str">
        <f aca="false">IF(E1676="","",EOMONTH(E1676,0))</f>
        <v/>
      </c>
      <c r="O1676" s="32" t="str">
        <f aca="false">IF(E1676="","",EOMONTH(E1676,0)+Parameter!$B$5)</f>
        <v/>
      </c>
      <c r="P1676" s="32" t="str">
        <f aca="false">IF(E1676="","",EOMONTH(E1676,Parameter!$B$4))</f>
        <v/>
      </c>
      <c r="Q1676" s="33" t="str">
        <f aca="false">IF(OR(E1676="",L1676&lt;&gt;""),"",P1676-Parameter!$B$9)</f>
        <v/>
      </c>
      <c r="R1676" s="34" t="str">
        <f aca="false">IF(OR(G1676="",G1676=0,H1676=""),"",H1676/G1676)</f>
        <v/>
      </c>
      <c r="S1676" s="35" t="str">
        <f aca="false">IF(C1676="","",IFERROR(INDEX('Validasi Vendor'!$J$5:$J$505,MATCH(C1676,'Validasi Vendor'!$C$5:$C$505,0)),"Belum terdaftar"))</f>
        <v/>
      </c>
      <c r="T1676" s="35" t="str">
        <f aca="false">IF(E1676="","",IF(L1676&lt;&gt;"",IF(EOMONTH(L1676,0)&gt;P1676,"Dikreditkan lewat batas: periksa","Sudah dikreditkan"),IF(S1676&lt;&gt;"Boleh diproses","Titik 1: periksa status vendor",IF(OR(I1676&lt;&gt;"Cocok",J1676&lt;&gt;"Valid"),"Titik 3: faktur bermasalah",IF(K1676="Ya","Titik 2: periksa pembebanan biaya",IF(Q1676&lt;0,"Titik 2: lewat batas kredit",IF(Q1676&lt;=Parameter!$B$6,"Titik 2: segera kreditkan","Siap dikreditkan")))))))</f>
        <v/>
      </c>
    </row>
    <row r="1677" customFormat="false" ht="15" hidden="false" customHeight="false" outlineLevel="0" collapsed="false">
      <c r="A1677" s="27"/>
      <c r="B1677" s="27"/>
      <c r="C1677" s="28"/>
      <c r="D1677" s="28"/>
      <c r="E1677" s="29"/>
      <c r="F1677" s="27"/>
      <c r="G1677" s="30"/>
      <c r="H1677" s="30"/>
      <c r="I1677" s="27"/>
      <c r="J1677" s="27"/>
      <c r="K1677" s="27"/>
      <c r="L1677" s="29"/>
      <c r="M1677" s="27"/>
      <c r="N1677" s="31" t="str">
        <f aca="false">IF(E1677="","",EOMONTH(E1677,0))</f>
        <v/>
      </c>
      <c r="O1677" s="32" t="str">
        <f aca="false">IF(E1677="","",EOMONTH(E1677,0)+Parameter!$B$5)</f>
        <v/>
      </c>
      <c r="P1677" s="32" t="str">
        <f aca="false">IF(E1677="","",EOMONTH(E1677,Parameter!$B$4))</f>
        <v/>
      </c>
      <c r="Q1677" s="33" t="str">
        <f aca="false">IF(OR(E1677="",L1677&lt;&gt;""),"",P1677-Parameter!$B$9)</f>
        <v/>
      </c>
      <c r="R1677" s="34" t="str">
        <f aca="false">IF(OR(G1677="",G1677=0,H1677=""),"",H1677/G1677)</f>
        <v/>
      </c>
      <c r="S1677" s="35" t="str">
        <f aca="false">IF(C1677="","",IFERROR(INDEX('Validasi Vendor'!$J$5:$J$505,MATCH(C1677,'Validasi Vendor'!$C$5:$C$505,0)),"Belum terdaftar"))</f>
        <v/>
      </c>
      <c r="T1677" s="35" t="str">
        <f aca="false">IF(E1677="","",IF(L1677&lt;&gt;"",IF(EOMONTH(L1677,0)&gt;P1677,"Dikreditkan lewat batas: periksa","Sudah dikreditkan"),IF(S1677&lt;&gt;"Boleh diproses","Titik 1: periksa status vendor",IF(OR(I1677&lt;&gt;"Cocok",J1677&lt;&gt;"Valid"),"Titik 3: faktur bermasalah",IF(K1677="Ya","Titik 2: periksa pembebanan biaya",IF(Q1677&lt;0,"Titik 2: lewat batas kredit",IF(Q1677&lt;=Parameter!$B$6,"Titik 2: segera kreditkan","Siap dikreditkan")))))))</f>
        <v/>
      </c>
    </row>
    <row r="1678" customFormat="false" ht="15" hidden="false" customHeight="false" outlineLevel="0" collapsed="false">
      <c r="A1678" s="27"/>
      <c r="B1678" s="27"/>
      <c r="C1678" s="28"/>
      <c r="D1678" s="28"/>
      <c r="E1678" s="29"/>
      <c r="F1678" s="27"/>
      <c r="G1678" s="30"/>
      <c r="H1678" s="30"/>
      <c r="I1678" s="27"/>
      <c r="J1678" s="27"/>
      <c r="K1678" s="27"/>
      <c r="L1678" s="29"/>
      <c r="M1678" s="27"/>
      <c r="N1678" s="31" t="str">
        <f aca="false">IF(E1678="","",EOMONTH(E1678,0))</f>
        <v/>
      </c>
      <c r="O1678" s="32" t="str">
        <f aca="false">IF(E1678="","",EOMONTH(E1678,0)+Parameter!$B$5)</f>
        <v/>
      </c>
      <c r="P1678" s="32" t="str">
        <f aca="false">IF(E1678="","",EOMONTH(E1678,Parameter!$B$4))</f>
        <v/>
      </c>
      <c r="Q1678" s="33" t="str">
        <f aca="false">IF(OR(E1678="",L1678&lt;&gt;""),"",P1678-Parameter!$B$9)</f>
        <v/>
      </c>
      <c r="R1678" s="34" t="str">
        <f aca="false">IF(OR(G1678="",G1678=0,H1678=""),"",H1678/G1678)</f>
        <v/>
      </c>
      <c r="S1678" s="35" t="str">
        <f aca="false">IF(C1678="","",IFERROR(INDEX('Validasi Vendor'!$J$5:$J$505,MATCH(C1678,'Validasi Vendor'!$C$5:$C$505,0)),"Belum terdaftar"))</f>
        <v/>
      </c>
      <c r="T1678" s="35" t="str">
        <f aca="false">IF(E1678="","",IF(L1678&lt;&gt;"",IF(EOMONTH(L1678,0)&gt;P1678,"Dikreditkan lewat batas: periksa","Sudah dikreditkan"),IF(S1678&lt;&gt;"Boleh diproses","Titik 1: periksa status vendor",IF(OR(I1678&lt;&gt;"Cocok",J1678&lt;&gt;"Valid"),"Titik 3: faktur bermasalah",IF(K1678="Ya","Titik 2: periksa pembebanan biaya",IF(Q1678&lt;0,"Titik 2: lewat batas kredit",IF(Q1678&lt;=Parameter!$B$6,"Titik 2: segera kreditkan","Siap dikreditkan")))))))</f>
        <v/>
      </c>
    </row>
    <row r="1679" customFormat="false" ht="15" hidden="false" customHeight="false" outlineLevel="0" collapsed="false">
      <c r="A1679" s="27"/>
      <c r="B1679" s="27"/>
      <c r="C1679" s="28"/>
      <c r="D1679" s="28"/>
      <c r="E1679" s="29"/>
      <c r="F1679" s="27"/>
      <c r="G1679" s="30"/>
      <c r="H1679" s="30"/>
      <c r="I1679" s="27"/>
      <c r="J1679" s="27"/>
      <c r="K1679" s="27"/>
      <c r="L1679" s="29"/>
      <c r="M1679" s="27"/>
      <c r="N1679" s="31" t="str">
        <f aca="false">IF(E1679="","",EOMONTH(E1679,0))</f>
        <v/>
      </c>
      <c r="O1679" s="32" t="str">
        <f aca="false">IF(E1679="","",EOMONTH(E1679,0)+Parameter!$B$5)</f>
        <v/>
      </c>
      <c r="P1679" s="32" t="str">
        <f aca="false">IF(E1679="","",EOMONTH(E1679,Parameter!$B$4))</f>
        <v/>
      </c>
      <c r="Q1679" s="33" t="str">
        <f aca="false">IF(OR(E1679="",L1679&lt;&gt;""),"",P1679-Parameter!$B$9)</f>
        <v/>
      </c>
      <c r="R1679" s="34" t="str">
        <f aca="false">IF(OR(G1679="",G1679=0,H1679=""),"",H1679/G1679)</f>
        <v/>
      </c>
      <c r="S1679" s="35" t="str">
        <f aca="false">IF(C1679="","",IFERROR(INDEX('Validasi Vendor'!$J$5:$J$505,MATCH(C1679,'Validasi Vendor'!$C$5:$C$505,0)),"Belum terdaftar"))</f>
        <v/>
      </c>
      <c r="T1679" s="35" t="str">
        <f aca="false">IF(E1679="","",IF(L1679&lt;&gt;"",IF(EOMONTH(L1679,0)&gt;P1679,"Dikreditkan lewat batas: periksa","Sudah dikreditkan"),IF(S1679&lt;&gt;"Boleh diproses","Titik 1: periksa status vendor",IF(OR(I1679&lt;&gt;"Cocok",J1679&lt;&gt;"Valid"),"Titik 3: faktur bermasalah",IF(K1679="Ya","Titik 2: periksa pembebanan biaya",IF(Q1679&lt;0,"Titik 2: lewat batas kredit",IF(Q1679&lt;=Parameter!$B$6,"Titik 2: segera kreditkan","Siap dikreditkan")))))))</f>
        <v/>
      </c>
    </row>
    <row r="1680" customFormat="false" ht="15" hidden="false" customHeight="false" outlineLevel="0" collapsed="false">
      <c r="A1680" s="27"/>
      <c r="B1680" s="27"/>
      <c r="C1680" s="28"/>
      <c r="D1680" s="28"/>
      <c r="E1680" s="29"/>
      <c r="F1680" s="27"/>
      <c r="G1680" s="30"/>
      <c r="H1680" s="30"/>
      <c r="I1680" s="27"/>
      <c r="J1680" s="27"/>
      <c r="K1680" s="27"/>
      <c r="L1680" s="29"/>
      <c r="M1680" s="27"/>
      <c r="N1680" s="31" t="str">
        <f aca="false">IF(E1680="","",EOMONTH(E1680,0))</f>
        <v/>
      </c>
      <c r="O1680" s="32" t="str">
        <f aca="false">IF(E1680="","",EOMONTH(E1680,0)+Parameter!$B$5)</f>
        <v/>
      </c>
      <c r="P1680" s="32" t="str">
        <f aca="false">IF(E1680="","",EOMONTH(E1680,Parameter!$B$4))</f>
        <v/>
      </c>
      <c r="Q1680" s="33" t="str">
        <f aca="false">IF(OR(E1680="",L1680&lt;&gt;""),"",P1680-Parameter!$B$9)</f>
        <v/>
      </c>
      <c r="R1680" s="34" t="str">
        <f aca="false">IF(OR(G1680="",G1680=0,H1680=""),"",H1680/G1680)</f>
        <v/>
      </c>
      <c r="S1680" s="35" t="str">
        <f aca="false">IF(C1680="","",IFERROR(INDEX('Validasi Vendor'!$J$5:$J$505,MATCH(C1680,'Validasi Vendor'!$C$5:$C$505,0)),"Belum terdaftar"))</f>
        <v/>
      </c>
      <c r="T1680" s="35" t="str">
        <f aca="false">IF(E1680="","",IF(L1680&lt;&gt;"",IF(EOMONTH(L1680,0)&gt;P1680,"Dikreditkan lewat batas: periksa","Sudah dikreditkan"),IF(S1680&lt;&gt;"Boleh diproses","Titik 1: periksa status vendor",IF(OR(I1680&lt;&gt;"Cocok",J1680&lt;&gt;"Valid"),"Titik 3: faktur bermasalah",IF(K1680="Ya","Titik 2: periksa pembebanan biaya",IF(Q1680&lt;0,"Titik 2: lewat batas kredit",IF(Q1680&lt;=Parameter!$B$6,"Titik 2: segera kreditkan","Siap dikreditkan")))))))</f>
        <v/>
      </c>
    </row>
    <row r="1681" customFormat="false" ht="15" hidden="false" customHeight="false" outlineLevel="0" collapsed="false">
      <c r="A1681" s="27"/>
      <c r="B1681" s="27"/>
      <c r="C1681" s="28"/>
      <c r="D1681" s="28"/>
      <c r="E1681" s="29"/>
      <c r="F1681" s="27"/>
      <c r="G1681" s="30"/>
      <c r="H1681" s="30"/>
      <c r="I1681" s="27"/>
      <c r="J1681" s="27"/>
      <c r="K1681" s="27"/>
      <c r="L1681" s="29"/>
      <c r="M1681" s="27"/>
      <c r="N1681" s="31" t="str">
        <f aca="false">IF(E1681="","",EOMONTH(E1681,0))</f>
        <v/>
      </c>
      <c r="O1681" s="32" t="str">
        <f aca="false">IF(E1681="","",EOMONTH(E1681,0)+Parameter!$B$5)</f>
        <v/>
      </c>
      <c r="P1681" s="32" t="str">
        <f aca="false">IF(E1681="","",EOMONTH(E1681,Parameter!$B$4))</f>
        <v/>
      </c>
      <c r="Q1681" s="33" t="str">
        <f aca="false">IF(OR(E1681="",L1681&lt;&gt;""),"",P1681-Parameter!$B$9)</f>
        <v/>
      </c>
      <c r="R1681" s="34" t="str">
        <f aca="false">IF(OR(G1681="",G1681=0,H1681=""),"",H1681/G1681)</f>
        <v/>
      </c>
      <c r="S1681" s="35" t="str">
        <f aca="false">IF(C1681="","",IFERROR(INDEX('Validasi Vendor'!$J$5:$J$505,MATCH(C1681,'Validasi Vendor'!$C$5:$C$505,0)),"Belum terdaftar"))</f>
        <v/>
      </c>
      <c r="T1681" s="35" t="str">
        <f aca="false">IF(E1681="","",IF(L1681&lt;&gt;"",IF(EOMONTH(L1681,0)&gt;P1681,"Dikreditkan lewat batas: periksa","Sudah dikreditkan"),IF(S1681&lt;&gt;"Boleh diproses","Titik 1: periksa status vendor",IF(OR(I1681&lt;&gt;"Cocok",J1681&lt;&gt;"Valid"),"Titik 3: faktur bermasalah",IF(K1681="Ya","Titik 2: periksa pembebanan biaya",IF(Q1681&lt;0,"Titik 2: lewat batas kredit",IF(Q1681&lt;=Parameter!$B$6,"Titik 2: segera kreditkan","Siap dikreditkan")))))))</f>
        <v/>
      </c>
    </row>
    <row r="1682" customFormat="false" ht="15" hidden="false" customHeight="false" outlineLevel="0" collapsed="false">
      <c r="A1682" s="27"/>
      <c r="B1682" s="27"/>
      <c r="C1682" s="28"/>
      <c r="D1682" s="28"/>
      <c r="E1682" s="29"/>
      <c r="F1682" s="27"/>
      <c r="G1682" s="30"/>
      <c r="H1682" s="30"/>
      <c r="I1682" s="27"/>
      <c r="J1682" s="27"/>
      <c r="K1682" s="27"/>
      <c r="L1682" s="29"/>
      <c r="M1682" s="27"/>
      <c r="N1682" s="31" t="str">
        <f aca="false">IF(E1682="","",EOMONTH(E1682,0))</f>
        <v/>
      </c>
      <c r="O1682" s="32" t="str">
        <f aca="false">IF(E1682="","",EOMONTH(E1682,0)+Parameter!$B$5)</f>
        <v/>
      </c>
      <c r="P1682" s="32" t="str">
        <f aca="false">IF(E1682="","",EOMONTH(E1682,Parameter!$B$4))</f>
        <v/>
      </c>
      <c r="Q1682" s="33" t="str">
        <f aca="false">IF(OR(E1682="",L1682&lt;&gt;""),"",P1682-Parameter!$B$9)</f>
        <v/>
      </c>
      <c r="R1682" s="34" t="str">
        <f aca="false">IF(OR(G1682="",G1682=0,H1682=""),"",H1682/G1682)</f>
        <v/>
      </c>
      <c r="S1682" s="35" t="str">
        <f aca="false">IF(C1682="","",IFERROR(INDEX('Validasi Vendor'!$J$5:$J$505,MATCH(C1682,'Validasi Vendor'!$C$5:$C$505,0)),"Belum terdaftar"))</f>
        <v/>
      </c>
      <c r="T1682" s="35" t="str">
        <f aca="false">IF(E1682="","",IF(L1682&lt;&gt;"",IF(EOMONTH(L1682,0)&gt;P1682,"Dikreditkan lewat batas: periksa","Sudah dikreditkan"),IF(S1682&lt;&gt;"Boleh diproses","Titik 1: periksa status vendor",IF(OR(I1682&lt;&gt;"Cocok",J1682&lt;&gt;"Valid"),"Titik 3: faktur bermasalah",IF(K1682="Ya","Titik 2: periksa pembebanan biaya",IF(Q1682&lt;0,"Titik 2: lewat batas kredit",IF(Q1682&lt;=Parameter!$B$6,"Titik 2: segera kreditkan","Siap dikreditkan")))))))</f>
        <v/>
      </c>
    </row>
    <row r="1683" customFormat="false" ht="15" hidden="false" customHeight="false" outlineLevel="0" collapsed="false">
      <c r="A1683" s="27"/>
      <c r="B1683" s="27"/>
      <c r="C1683" s="28"/>
      <c r="D1683" s="28"/>
      <c r="E1683" s="29"/>
      <c r="F1683" s="27"/>
      <c r="G1683" s="30"/>
      <c r="H1683" s="30"/>
      <c r="I1683" s="27"/>
      <c r="J1683" s="27"/>
      <c r="K1683" s="27"/>
      <c r="L1683" s="29"/>
      <c r="M1683" s="27"/>
      <c r="N1683" s="31" t="str">
        <f aca="false">IF(E1683="","",EOMONTH(E1683,0))</f>
        <v/>
      </c>
      <c r="O1683" s="32" t="str">
        <f aca="false">IF(E1683="","",EOMONTH(E1683,0)+Parameter!$B$5)</f>
        <v/>
      </c>
      <c r="P1683" s="32" t="str">
        <f aca="false">IF(E1683="","",EOMONTH(E1683,Parameter!$B$4))</f>
        <v/>
      </c>
      <c r="Q1683" s="33" t="str">
        <f aca="false">IF(OR(E1683="",L1683&lt;&gt;""),"",P1683-Parameter!$B$9)</f>
        <v/>
      </c>
      <c r="R1683" s="34" t="str">
        <f aca="false">IF(OR(G1683="",G1683=0,H1683=""),"",H1683/G1683)</f>
        <v/>
      </c>
      <c r="S1683" s="35" t="str">
        <f aca="false">IF(C1683="","",IFERROR(INDEX('Validasi Vendor'!$J$5:$J$505,MATCH(C1683,'Validasi Vendor'!$C$5:$C$505,0)),"Belum terdaftar"))</f>
        <v/>
      </c>
      <c r="T1683" s="35" t="str">
        <f aca="false">IF(E1683="","",IF(L1683&lt;&gt;"",IF(EOMONTH(L1683,0)&gt;P1683,"Dikreditkan lewat batas: periksa","Sudah dikreditkan"),IF(S1683&lt;&gt;"Boleh diproses","Titik 1: periksa status vendor",IF(OR(I1683&lt;&gt;"Cocok",J1683&lt;&gt;"Valid"),"Titik 3: faktur bermasalah",IF(K1683="Ya","Titik 2: periksa pembebanan biaya",IF(Q1683&lt;0,"Titik 2: lewat batas kredit",IF(Q1683&lt;=Parameter!$B$6,"Titik 2: segera kreditkan","Siap dikreditkan")))))))</f>
        <v/>
      </c>
    </row>
    <row r="1684" customFormat="false" ht="15" hidden="false" customHeight="false" outlineLevel="0" collapsed="false">
      <c r="A1684" s="27"/>
      <c r="B1684" s="27"/>
      <c r="C1684" s="28"/>
      <c r="D1684" s="28"/>
      <c r="E1684" s="29"/>
      <c r="F1684" s="27"/>
      <c r="G1684" s="30"/>
      <c r="H1684" s="30"/>
      <c r="I1684" s="27"/>
      <c r="J1684" s="27"/>
      <c r="K1684" s="27"/>
      <c r="L1684" s="29"/>
      <c r="M1684" s="27"/>
      <c r="N1684" s="31" t="str">
        <f aca="false">IF(E1684="","",EOMONTH(E1684,0))</f>
        <v/>
      </c>
      <c r="O1684" s="32" t="str">
        <f aca="false">IF(E1684="","",EOMONTH(E1684,0)+Parameter!$B$5)</f>
        <v/>
      </c>
      <c r="P1684" s="32" t="str">
        <f aca="false">IF(E1684="","",EOMONTH(E1684,Parameter!$B$4))</f>
        <v/>
      </c>
      <c r="Q1684" s="33" t="str">
        <f aca="false">IF(OR(E1684="",L1684&lt;&gt;""),"",P1684-Parameter!$B$9)</f>
        <v/>
      </c>
      <c r="R1684" s="34" t="str">
        <f aca="false">IF(OR(G1684="",G1684=0,H1684=""),"",H1684/G1684)</f>
        <v/>
      </c>
      <c r="S1684" s="35" t="str">
        <f aca="false">IF(C1684="","",IFERROR(INDEX('Validasi Vendor'!$J$5:$J$505,MATCH(C1684,'Validasi Vendor'!$C$5:$C$505,0)),"Belum terdaftar"))</f>
        <v/>
      </c>
      <c r="T1684" s="35" t="str">
        <f aca="false">IF(E1684="","",IF(L1684&lt;&gt;"",IF(EOMONTH(L1684,0)&gt;P1684,"Dikreditkan lewat batas: periksa","Sudah dikreditkan"),IF(S1684&lt;&gt;"Boleh diproses","Titik 1: periksa status vendor",IF(OR(I1684&lt;&gt;"Cocok",J1684&lt;&gt;"Valid"),"Titik 3: faktur bermasalah",IF(K1684="Ya","Titik 2: periksa pembebanan biaya",IF(Q1684&lt;0,"Titik 2: lewat batas kredit",IF(Q1684&lt;=Parameter!$B$6,"Titik 2: segera kreditkan","Siap dikreditkan")))))))</f>
        <v/>
      </c>
    </row>
    <row r="1685" customFormat="false" ht="15" hidden="false" customHeight="false" outlineLevel="0" collapsed="false">
      <c r="A1685" s="27"/>
      <c r="B1685" s="27"/>
      <c r="C1685" s="28"/>
      <c r="D1685" s="28"/>
      <c r="E1685" s="29"/>
      <c r="F1685" s="27"/>
      <c r="G1685" s="30"/>
      <c r="H1685" s="30"/>
      <c r="I1685" s="27"/>
      <c r="J1685" s="27"/>
      <c r="K1685" s="27"/>
      <c r="L1685" s="29"/>
      <c r="M1685" s="27"/>
      <c r="N1685" s="31" t="str">
        <f aca="false">IF(E1685="","",EOMONTH(E1685,0))</f>
        <v/>
      </c>
      <c r="O1685" s="32" t="str">
        <f aca="false">IF(E1685="","",EOMONTH(E1685,0)+Parameter!$B$5)</f>
        <v/>
      </c>
      <c r="P1685" s="32" t="str">
        <f aca="false">IF(E1685="","",EOMONTH(E1685,Parameter!$B$4))</f>
        <v/>
      </c>
      <c r="Q1685" s="33" t="str">
        <f aca="false">IF(OR(E1685="",L1685&lt;&gt;""),"",P1685-Parameter!$B$9)</f>
        <v/>
      </c>
      <c r="R1685" s="34" t="str">
        <f aca="false">IF(OR(G1685="",G1685=0,H1685=""),"",H1685/G1685)</f>
        <v/>
      </c>
      <c r="S1685" s="35" t="str">
        <f aca="false">IF(C1685="","",IFERROR(INDEX('Validasi Vendor'!$J$5:$J$505,MATCH(C1685,'Validasi Vendor'!$C$5:$C$505,0)),"Belum terdaftar"))</f>
        <v/>
      </c>
      <c r="T1685" s="35" t="str">
        <f aca="false">IF(E1685="","",IF(L1685&lt;&gt;"",IF(EOMONTH(L1685,0)&gt;P1685,"Dikreditkan lewat batas: periksa","Sudah dikreditkan"),IF(S1685&lt;&gt;"Boleh diproses","Titik 1: periksa status vendor",IF(OR(I1685&lt;&gt;"Cocok",J1685&lt;&gt;"Valid"),"Titik 3: faktur bermasalah",IF(K1685="Ya","Titik 2: periksa pembebanan biaya",IF(Q1685&lt;0,"Titik 2: lewat batas kredit",IF(Q1685&lt;=Parameter!$B$6,"Titik 2: segera kreditkan","Siap dikreditkan")))))))</f>
        <v/>
      </c>
    </row>
    <row r="1686" customFormat="false" ht="15" hidden="false" customHeight="false" outlineLevel="0" collapsed="false">
      <c r="A1686" s="27"/>
      <c r="B1686" s="27"/>
      <c r="C1686" s="28"/>
      <c r="D1686" s="28"/>
      <c r="E1686" s="29"/>
      <c r="F1686" s="27"/>
      <c r="G1686" s="30"/>
      <c r="H1686" s="30"/>
      <c r="I1686" s="27"/>
      <c r="J1686" s="27"/>
      <c r="K1686" s="27"/>
      <c r="L1686" s="29"/>
      <c r="M1686" s="27"/>
      <c r="N1686" s="31" t="str">
        <f aca="false">IF(E1686="","",EOMONTH(E1686,0))</f>
        <v/>
      </c>
      <c r="O1686" s="32" t="str">
        <f aca="false">IF(E1686="","",EOMONTH(E1686,0)+Parameter!$B$5)</f>
        <v/>
      </c>
      <c r="P1686" s="32" t="str">
        <f aca="false">IF(E1686="","",EOMONTH(E1686,Parameter!$B$4))</f>
        <v/>
      </c>
      <c r="Q1686" s="33" t="str">
        <f aca="false">IF(OR(E1686="",L1686&lt;&gt;""),"",P1686-Parameter!$B$9)</f>
        <v/>
      </c>
      <c r="R1686" s="34" t="str">
        <f aca="false">IF(OR(G1686="",G1686=0,H1686=""),"",H1686/G1686)</f>
        <v/>
      </c>
      <c r="S1686" s="35" t="str">
        <f aca="false">IF(C1686="","",IFERROR(INDEX('Validasi Vendor'!$J$5:$J$505,MATCH(C1686,'Validasi Vendor'!$C$5:$C$505,0)),"Belum terdaftar"))</f>
        <v/>
      </c>
      <c r="T1686" s="35" t="str">
        <f aca="false">IF(E1686="","",IF(L1686&lt;&gt;"",IF(EOMONTH(L1686,0)&gt;P1686,"Dikreditkan lewat batas: periksa","Sudah dikreditkan"),IF(S1686&lt;&gt;"Boleh diproses","Titik 1: periksa status vendor",IF(OR(I1686&lt;&gt;"Cocok",J1686&lt;&gt;"Valid"),"Titik 3: faktur bermasalah",IF(K1686="Ya","Titik 2: periksa pembebanan biaya",IF(Q1686&lt;0,"Titik 2: lewat batas kredit",IF(Q1686&lt;=Parameter!$B$6,"Titik 2: segera kreditkan","Siap dikreditkan")))))))</f>
        <v/>
      </c>
    </row>
    <row r="1687" customFormat="false" ht="15" hidden="false" customHeight="false" outlineLevel="0" collapsed="false">
      <c r="A1687" s="27"/>
      <c r="B1687" s="27"/>
      <c r="C1687" s="28"/>
      <c r="D1687" s="28"/>
      <c r="E1687" s="29"/>
      <c r="F1687" s="27"/>
      <c r="G1687" s="30"/>
      <c r="H1687" s="30"/>
      <c r="I1687" s="27"/>
      <c r="J1687" s="27"/>
      <c r="K1687" s="27"/>
      <c r="L1687" s="29"/>
      <c r="M1687" s="27"/>
      <c r="N1687" s="31" t="str">
        <f aca="false">IF(E1687="","",EOMONTH(E1687,0))</f>
        <v/>
      </c>
      <c r="O1687" s="32" t="str">
        <f aca="false">IF(E1687="","",EOMONTH(E1687,0)+Parameter!$B$5)</f>
        <v/>
      </c>
      <c r="P1687" s="32" t="str">
        <f aca="false">IF(E1687="","",EOMONTH(E1687,Parameter!$B$4))</f>
        <v/>
      </c>
      <c r="Q1687" s="33" t="str">
        <f aca="false">IF(OR(E1687="",L1687&lt;&gt;""),"",P1687-Parameter!$B$9)</f>
        <v/>
      </c>
      <c r="R1687" s="34" t="str">
        <f aca="false">IF(OR(G1687="",G1687=0,H1687=""),"",H1687/G1687)</f>
        <v/>
      </c>
      <c r="S1687" s="35" t="str">
        <f aca="false">IF(C1687="","",IFERROR(INDEX('Validasi Vendor'!$J$5:$J$505,MATCH(C1687,'Validasi Vendor'!$C$5:$C$505,0)),"Belum terdaftar"))</f>
        <v/>
      </c>
      <c r="T1687" s="35" t="str">
        <f aca="false">IF(E1687="","",IF(L1687&lt;&gt;"",IF(EOMONTH(L1687,0)&gt;P1687,"Dikreditkan lewat batas: periksa","Sudah dikreditkan"),IF(S1687&lt;&gt;"Boleh diproses","Titik 1: periksa status vendor",IF(OR(I1687&lt;&gt;"Cocok",J1687&lt;&gt;"Valid"),"Titik 3: faktur bermasalah",IF(K1687="Ya","Titik 2: periksa pembebanan biaya",IF(Q1687&lt;0,"Titik 2: lewat batas kredit",IF(Q1687&lt;=Parameter!$B$6,"Titik 2: segera kreditkan","Siap dikreditkan")))))))</f>
        <v/>
      </c>
    </row>
    <row r="1688" customFormat="false" ht="15" hidden="false" customHeight="false" outlineLevel="0" collapsed="false">
      <c r="A1688" s="27"/>
      <c r="B1688" s="27"/>
      <c r="C1688" s="28"/>
      <c r="D1688" s="28"/>
      <c r="E1688" s="29"/>
      <c r="F1688" s="27"/>
      <c r="G1688" s="30"/>
      <c r="H1688" s="30"/>
      <c r="I1688" s="27"/>
      <c r="J1688" s="27"/>
      <c r="K1688" s="27"/>
      <c r="L1688" s="29"/>
      <c r="M1688" s="27"/>
      <c r="N1688" s="31" t="str">
        <f aca="false">IF(E1688="","",EOMONTH(E1688,0))</f>
        <v/>
      </c>
      <c r="O1688" s="32" t="str">
        <f aca="false">IF(E1688="","",EOMONTH(E1688,0)+Parameter!$B$5)</f>
        <v/>
      </c>
      <c r="P1688" s="32" t="str">
        <f aca="false">IF(E1688="","",EOMONTH(E1688,Parameter!$B$4))</f>
        <v/>
      </c>
      <c r="Q1688" s="33" t="str">
        <f aca="false">IF(OR(E1688="",L1688&lt;&gt;""),"",P1688-Parameter!$B$9)</f>
        <v/>
      </c>
      <c r="R1688" s="34" t="str">
        <f aca="false">IF(OR(G1688="",G1688=0,H1688=""),"",H1688/G1688)</f>
        <v/>
      </c>
      <c r="S1688" s="35" t="str">
        <f aca="false">IF(C1688="","",IFERROR(INDEX('Validasi Vendor'!$J$5:$J$505,MATCH(C1688,'Validasi Vendor'!$C$5:$C$505,0)),"Belum terdaftar"))</f>
        <v/>
      </c>
      <c r="T1688" s="35" t="str">
        <f aca="false">IF(E1688="","",IF(L1688&lt;&gt;"",IF(EOMONTH(L1688,0)&gt;P1688,"Dikreditkan lewat batas: periksa","Sudah dikreditkan"),IF(S1688&lt;&gt;"Boleh diproses","Titik 1: periksa status vendor",IF(OR(I1688&lt;&gt;"Cocok",J1688&lt;&gt;"Valid"),"Titik 3: faktur bermasalah",IF(K1688="Ya","Titik 2: periksa pembebanan biaya",IF(Q1688&lt;0,"Titik 2: lewat batas kredit",IF(Q1688&lt;=Parameter!$B$6,"Titik 2: segera kreditkan","Siap dikreditkan")))))))</f>
        <v/>
      </c>
    </row>
    <row r="1689" customFormat="false" ht="15" hidden="false" customHeight="false" outlineLevel="0" collapsed="false">
      <c r="A1689" s="27"/>
      <c r="B1689" s="27"/>
      <c r="C1689" s="28"/>
      <c r="D1689" s="28"/>
      <c r="E1689" s="29"/>
      <c r="F1689" s="27"/>
      <c r="G1689" s="30"/>
      <c r="H1689" s="30"/>
      <c r="I1689" s="27"/>
      <c r="J1689" s="27"/>
      <c r="K1689" s="27"/>
      <c r="L1689" s="29"/>
      <c r="M1689" s="27"/>
      <c r="N1689" s="31" t="str">
        <f aca="false">IF(E1689="","",EOMONTH(E1689,0))</f>
        <v/>
      </c>
      <c r="O1689" s="32" t="str">
        <f aca="false">IF(E1689="","",EOMONTH(E1689,0)+Parameter!$B$5)</f>
        <v/>
      </c>
      <c r="P1689" s="32" t="str">
        <f aca="false">IF(E1689="","",EOMONTH(E1689,Parameter!$B$4))</f>
        <v/>
      </c>
      <c r="Q1689" s="33" t="str">
        <f aca="false">IF(OR(E1689="",L1689&lt;&gt;""),"",P1689-Parameter!$B$9)</f>
        <v/>
      </c>
      <c r="R1689" s="34" t="str">
        <f aca="false">IF(OR(G1689="",G1689=0,H1689=""),"",H1689/G1689)</f>
        <v/>
      </c>
      <c r="S1689" s="35" t="str">
        <f aca="false">IF(C1689="","",IFERROR(INDEX('Validasi Vendor'!$J$5:$J$505,MATCH(C1689,'Validasi Vendor'!$C$5:$C$505,0)),"Belum terdaftar"))</f>
        <v/>
      </c>
      <c r="T1689" s="35" t="str">
        <f aca="false">IF(E1689="","",IF(L1689&lt;&gt;"",IF(EOMONTH(L1689,0)&gt;P1689,"Dikreditkan lewat batas: periksa","Sudah dikreditkan"),IF(S1689&lt;&gt;"Boleh diproses","Titik 1: periksa status vendor",IF(OR(I1689&lt;&gt;"Cocok",J1689&lt;&gt;"Valid"),"Titik 3: faktur bermasalah",IF(K1689="Ya","Titik 2: periksa pembebanan biaya",IF(Q1689&lt;0,"Titik 2: lewat batas kredit",IF(Q1689&lt;=Parameter!$B$6,"Titik 2: segera kreditkan","Siap dikreditkan")))))))</f>
        <v/>
      </c>
    </row>
    <row r="1690" customFormat="false" ht="15" hidden="false" customHeight="false" outlineLevel="0" collapsed="false">
      <c r="A1690" s="27"/>
      <c r="B1690" s="27"/>
      <c r="C1690" s="28"/>
      <c r="D1690" s="28"/>
      <c r="E1690" s="29"/>
      <c r="F1690" s="27"/>
      <c r="G1690" s="30"/>
      <c r="H1690" s="30"/>
      <c r="I1690" s="27"/>
      <c r="J1690" s="27"/>
      <c r="K1690" s="27"/>
      <c r="L1690" s="29"/>
      <c r="M1690" s="27"/>
      <c r="N1690" s="31" t="str">
        <f aca="false">IF(E1690="","",EOMONTH(E1690,0))</f>
        <v/>
      </c>
      <c r="O1690" s="32" t="str">
        <f aca="false">IF(E1690="","",EOMONTH(E1690,0)+Parameter!$B$5)</f>
        <v/>
      </c>
      <c r="P1690" s="32" t="str">
        <f aca="false">IF(E1690="","",EOMONTH(E1690,Parameter!$B$4))</f>
        <v/>
      </c>
      <c r="Q1690" s="33" t="str">
        <f aca="false">IF(OR(E1690="",L1690&lt;&gt;""),"",P1690-Parameter!$B$9)</f>
        <v/>
      </c>
      <c r="R1690" s="34" t="str">
        <f aca="false">IF(OR(G1690="",G1690=0,H1690=""),"",H1690/G1690)</f>
        <v/>
      </c>
      <c r="S1690" s="35" t="str">
        <f aca="false">IF(C1690="","",IFERROR(INDEX('Validasi Vendor'!$J$5:$J$505,MATCH(C1690,'Validasi Vendor'!$C$5:$C$505,0)),"Belum terdaftar"))</f>
        <v/>
      </c>
      <c r="T1690" s="35" t="str">
        <f aca="false">IF(E1690="","",IF(L1690&lt;&gt;"",IF(EOMONTH(L1690,0)&gt;P1690,"Dikreditkan lewat batas: periksa","Sudah dikreditkan"),IF(S1690&lt;&gt;"Boleh diproses","Titik 1: periksa status vendor",IF(OR(I1690&lt;&gt;"Cocok",J1690&lt;&gt;"Valid"),"Titik 3: faktur bermasalah",IF(K1690="Ya","Titik 2: periksa pembebanan biaya",IF(Q1690&lt;0,"Titik 2: lewat batas kredit",IF(Q1690&lt;=Parameter!$B$6,"Titik 2: segera kreditkan","Siap dikreditkan")))))))</f>
        <v/>
      </c>
    </row>
    <row r="1691" customFormat="false" ht="15" hidden="false" customHeight="false" outlineLevel="0" collapsed="false">
      <c r="A1691" s="27"/>
      <c r="B1691" s="27"/>
      <c r="C1691" s="28"/>
      <c r="D1691" s="28"/>
      <c r="E1691" s="29"/>
      <c r="F1691" s="27"/>
      <c r="G1691" s="30"/>
      <c r="H1691" s="30"/>
      <c r="I1691" s="27"/>
      <c r="J1691" s="27"/>
      <c r="K1691" s="27"/>
      <c r="L1691" s="29"/>
      <c r="M1691" s="27"/>
      <c r="N1691" s="31" t="str">
        <f aca="false">IF(E1691="","",EOMONTH(E1691,0))</f>
        <v/>
      </c>
      <c r="O1691" s="32" t="str">
        <f aca="false">IF(E1691="","",EOMONTH(E1691,0)+Parameter!$B$5)</f>
        <v/>
      </c>
      <c r="P1691" s="32" t="str">
        <f aca="false">IF(E1691="","",EOMONTH(E1691,Parameter!$B$4))</f>
        <v/>
      </c>
      <c r="Q1691" s="33" t="str">
        <f aca="false">IF(OR(E1691="",L1691&lt;&gt;""),"",P1691-Parameter!$B$9)</f>
        <v/>
      </c>
      <c r="R1691" s="34" t="str">
        <f aca="false">IF(OR(G1691="",G1691=0,H1691=""),"",H1691/G1691)</f>
        <v/>
      </c>
      <c r="S1691" s="35" t="str">
        <f aca="false">IF(C1691="","",IFERROR(INDEX('Validasi Vendor'!$J$5:$J$505,MATCH(C1691,'Validasi Vendor'!$C$5:$C$505,0)),"Belum terdaftar"))</f>
        <v/>
      </c>
      <c r="T1691" s="35" t="str">
        <f aca="false">IF(E1691="","",IF(L1691&lt;&gt;"",IF(EOMONTH(L1691,0)&gt;P1691,"Dikreditkan lewat batas: periksa","Sudah dikreditkan"),IF(S1691&lt;&gt;"Boleh diproses","Titik 1: periksa status vendor",IF(OR(I1691&lt;&gt;"Cocok",J1691&lt;&gt;"Valid"),"Titik 3: faktur bermasalah",IF(K1691="Ya","Titik 2: periksa pembebanan biaya",IF(Q1691&lt;0,"Titik 2: lewat batas kredit",IF(Q1691&lt;=Parameter!$B$6,"Titik 2: segera kreditkan","Siap dikreditkan")))))))</f>
        <v/>
      </c>
    </row>
    <row r="1692" customFormat="false" ht="15" hidden="false" customHeight="false" outlineLevel="0" collapsed="false">
      <c r="A1692" s="27"/>
      <c r="B1692" s="27"/>
      <c r="C1692" s="28"/>
      <c r="D1692" s="28"/>
      <c r="E1692" s="29"/>
      <c r="F1692" s="27"/>
      <c r="G1692" s="30"/>
      <c r="H1692" s="30"/>
      <c r="I1692" s="27"/>
      <c r="J1692" s="27"/>
      <c r="K1692" s="27"/>
      <c r="L1692" s="29"/>
      <c r="M1692" s="27"/>
      <c r="N1692" s="31" t="str">
        <f aca="false">IF(E1692="","",EOMONTH(E1692,0))</f>
        <v/>
      </c>
      <c r="O1692" s="32" t="str">
        <f aca="false">IF(E1692="","",EOMONTH(E1692,0)+Parameter!$B$5)</f>
        <v/>
      </c>
      <c r="P1692" s="32" t="str">
        <f aca="false">IF(E1692="","",EOMONTH(E1692,Parameter!$B$4))</f>
        <v/>
      </c>
      <c r="Q1692" s="33" t="str">
        <f aca="false">IF(OR(E1692="",L1692&lt;&gt;""),"",P1692-Parameter!$B$9)</f>
        <v/>
      </c>
      <c r="R1692" s="34" t="str">
        <f aca="false">IF(OR(G1692="",G1692=0,H1692=""),"",H1692/G1692)</f>
        <v/>
      </c>
      <c r="S1692" s="35" t="str">
        <f aca="false">IF(C1692="","",IFERROR(INDEX('Validasi Vendor'!$J$5:$J$505,MATCH(C1692,'Validasi Vendor'!$C$5:$C$505,0)),"Belum terdaftar"))</f>
        <v/>
      </c>
      <c r="T1692" s="35" t="str">
        <f aca="false">IF(E1692="","",IF(L1692&lt;&gt;"",IF(EOMONTH(L1692,0)&gt;P1692,"Dikreditkan lewat batas: periksa","Sudah dikreditkan"),IF(S1692&lt;&gt;"Boleh diproses","Titik 1: periksa status vendor",IF(OR(I1692&lt;&gt;"Cocok",J1692&lt;&gt;"Valid"),"Titik 3: faktur bermasalah",IF(K1692="Ya","Titik 2: periksa pembebanan biaya",IF(Q1692&lt;0,"Titik 2: lewat batas kredit",IF(Q1692&lt;=Parameter!$B$6,"Titik 2: segera kreditkan","Siap dikreditkan")))))))</f>
        <v/>
      </c>
    </row>
    <row r="1693" customFormat="false" ht="15" hidden="false" customHeight="false" outlineLevel="0" collapsed="false">
      <c r="A1693" s="27"/>
      <c r="B1693" s="27"/>
      <c r="C1693" s="28"/>
      <c r="D1693" s="28"/>
      <c r="E1693" s="29"/>
      <c r="F1693" s="27"/>
      <c r="G1693" s="30"/>
      <c r="H1693" s="30"/>
      <c r="I1693" s="27"/>
      <c r="J1693" s="27"/>
      <c r="K1693" s="27"/>
      <c r="L1693" s="29"/>
      <c r="M1693" s="27"/>
      <c r="N1693" s="31" t="str">
        <f aca="false">IF(E1693="","",EOMONTH(E1693,0))</f>
        <v/>
      </c>
      <c r="O1693" s="32" t="str">
        <f aca="false">IF(E1693="","",EOMONTH(E1693,0)+Parameter!$B$5)</f>
        <v/>
      </c>
      <c r="P1693" s="32" t="str">
        <f aca="false">IF(E1693="","",EOMONTH(E1693,Parameter!$B$4))</f>
        <v/>
      </c>
      <c r="Q1693" s="33" t="str">
        <f aca="false">IF(OR(E1693="",L1693&lt;&gt;""),"",P1693-Parameter!$B$9)</f>
        <v/>
      </c>
      <c r="R1693" s="34" t="str">
        <f aca="false">IF(OR(G1693="",G1693=0,H1693=""),"",H1693/G1693)</f>
        <v/>
      </c>
      <c r="S1693" s="35" t="str">
        <f aca="false">IF(C1693="","",IFERROR(INDEX('Validasi Vendor'!$J$5:$J$505,MATCH(C1693,'Validasi Vendor'!$C$5:$C$505,0)),"Belum terdaftar"))</f>
        <v/>
      </c>
      <c r="T1693" s="35" t="str">
        <f aca="false">IF(E1693="","",IF(L1693&lt;&gt;"",IF(EOMONTH(L1693,0)&gt;P1693,"Dikreditkan lewat batas: periksa","Sudah dikreditkan"),IF(S1693&lt;&gt;"Boleh diproses","Titik 1: periksa status vendor",IF(OR(I1693&lt;&gt;"Cocok",J1693&lt;&gt;"Valid"),"Titik 3: faktur bermasalah",IF(K1693="Ya","Titik 2: periksa pembebanan biaya",IF(Q1693&lt;0,"Titik 2: lewat batas kredit",IF(Q1693&lt;=Parameter!$B$6,"Titik 2: segera kreditkan","Siap dikreditkan")))))))</f>
        <v/>
      </c>
    </row>
    <row r="1694" customFormat="false" ht="15" hidden="false" customHeight="false" outlineLevel="0" collapsed="false">
      <c r="A1694" s="27"/>
      <c r="B1694" s="27"/>
      <c r="C1694" s="28"/>
      <c r="D1694" s="28"/>
      <c r="E1694" s="29"/>
      <c r="F1694" s="27"/>
      <c r="G1694" s="30"/>
      <c r="H1694" s="30"/>
      <c r="I1694" s="27"/>
      <c r="J1694" s="27"/>
      <c r="K1694" s="27"/>
      <c r="L1694" s="29"/>
      <c r="M1694" s="27"/>
      <c r="N1694" s="31" t="str">
        <f aca="false">IF(E1694="","",EOMONTH(E1694,0))</f>
        <v/>
      </c>
      <c r="O1694" s="32" t="str">
        <f aca="false">IF(E1694="","",EOMONTH(E1694,0)+Parameter!$B$5)</f>
        <v/>
      </c>
      <c r="P1694" s="32" t="str">
        <f aca="false">IF(E1694="","",EOMONTH(E1694,Parameter!$B$4))</f>
        <v/>
      </c>
      <c r="Q1694" s="33" t="str">
        <f aca="false">IF(OR(E1694="",L1694&lt;&gt;""),"",P1694-Parameter!$B$9)</f>
        <v/>
      </c>
      <c r="R1694" s="34" t="str">
        <f aca="false">IF(OR(G1694="",G1694=0,H1694=""),"",H1694/G1694)</f>
        <v/>
      </c>
      <c r="S1694" s="35" t="str">
        <f aca="false">IF(C1694="","",IFERROR(INDEX('Validasi Vendor'!$J$5:$J$505,MATCH(C1694,'Validasi Vendor'!$C$5:$C$505,0)),"Belum terdaftar"))</f>
        <v/>
      </c>
      <c r="T1694" s="35" t="str">
        <f aca="false">IF(E1694="","",IF(L1694&lt;&gt;"",IF(EOMONTH(L1694,0)&gt;P1694,"Dikreditkan lewat batas: periksa","Sudah dikreditkan"),IF(S1694&lt;&gt;"Boleh diproses","Titik 1: periksa status vendor",IF(OR(I1694&lt;&gt;"Cocok",J1694&lt;&gt;"Valid"),"Titik 3: faktur bermasalah",IF(K1694="Ya","Titik 2: periksa pembebanan biaya",IF(Q1694&lt;0,"Titik 2: lewat batas kredit",IF(Q1694&lt;=Parameter!$B$6,"Titik 2: segera kreditkan","Siap dikreditkan")))))))</f>
        <v/>
      </c>
    </row>
    <row r="1695" customFormat="false" ht="15" hidden="false" customHeight="false" outlineLevel="0" collapsed="false">
      <c r="A1695" s="27"/>
      <c r="B1695" s="27"/>
      <c r="C1695" s="28"/>
      <c r="D1695" s="28"/>
      <c r="E1695" s="29"/>
      <c r="F1695" s="27"/>
      <c r="G1695" s="30"/>
      <c r="H1695" s="30"/>
      <c r="I1695" s="27"/>
      <c r="J1695" s="27"/>
      <c r="K1695" s="27"/>
      <c r="L1695" s="29"/>
      <c r="M1695" s="27"/>
      <c r="N1695" s="31" t="str">
        <f aca="false">IF(E1695="","",EOMONTH(E1695,0))</f>
        <v/>
      </c>
      <c r="O1695" s="32" t="str">
        <f aca="false">IF(E1695="","",EOMONTH(E1695,0)+Parameter!$B$5)</f>
        <v/>
      </c>
      <c r="P1695" s="32" t="str">
        <f aca="false">IF(E1695="","",EOMONTH(E1695,Parameter!$B$4))</f>
        <v/>
      </c>
      <c r="Q1695" s="33" t="str">
        <f aca="false">IF(OR(E1695="",L1695&lt;&gt;""),"",P1695-Parameter!$B$9)</f>
        <v/>
      </c>
      <c r="R1695" s="34" t="str">
        <f aca="false">IF(OR(G1695="",G1695=0,H1695=""),"",H1695/G1695)</f>
        <v/>
      </c>
      <c r="S1695" s="35" t="str">
        <f aca="false">IF(C1695="","",IFERROR(INDEX('Validasi Vendor'!$J$5:$J$505,MATCH(C1695,'Validasi Vendor'!$C$5:$C$505,0)),"Belum terdaftar"))</f>
        <v/>
      </c>
      <c r="T1695" s="35" t="str">
        <f aca="false">IF(E1695="","",IF(L1695&lt;&gt;"",IF(EOMONTH(L1695,0)&gt;P1695,"Dikreditkan lewat batas: periksa","Sudah dikreditkan"),IF(S1695&lt;&gt;"Boleh diproses","Titik 1: periksa status vendor",IF(OR(I1695&lt;&gt;"Cocok",J1695&lt;&gt;"Valid"),"Titik 3: faktur bermasalah",IF(K1695="Ya","Titik 2: periksa pembebanan biaya",IF(Q1695&lt;0,"Titik 2: lewat batas kredit",IF(Q1695&lt;=Parameter!$B$6,"Titik 2: segera kreditkan","Siap dikreditkan")))))))</f>
        <v/>
      </c>
    </row>
    <row r="1696" customFormat="false" ht="15" hidden="false" customHeight="false" outlineLevel="0" collapsed="false">
      <c r="A1696" s="27"/>
      <c r="B1696" s="27"/>
      <c r="C1696" s="28"/>
      <c r="D1696" s="28"/>
      <c r="E1696" s="29"/>
      <c r="F1696" s="27"/>
      <c r="G1696" s="30"/>
      <c r="H1696" s="30"/>
      <c r="I1696" s="27"/>
      <c r="J1696" s="27"/>
      <c r="K1696" s="27"/>
      <c r="L1696" s="29"/>
      <c r="M1696" s="27"/>
      <c r="N1696" s="31" t="str">
        <f aca="false">IF(E1696="","",EOMONTH(E1696,0))</f>
        <v/>
      </c>
      <c r="O1696" s="32" t="str">
        <f aca="false">IF(E1696="","",EOMONTH(E1696,0)+Parameter!$B$5)</f>
        <v/>
      </c>
      <c r="P1696" s="32" t="str">
        <f aca="false">IF(E1696="","",EOMONTH(E1696,Parameter!$B$4))</f>
        <v/>
      </c>
      <c r="Q1696" s="33" t="str">
        <f aca="false">IF(OR(E1696="",L1696&lt;&gt;""),"",P1696-Parameter!$B$9)</f>
        <v/>
      </c>
      <c r="R1696" s="34" t="str">
        <f aca="false">IF(OR(G1696="",G1696=0,H1696=""),"",H1696/G1696)</f>
        <v/>
      </c>
      <c r="S1696" s="35" t="str">
        <f aca="false">IF(C1696="","",IFERROR(INDEX('Validasi Vendor'!$J$5:$J$505,MATCH(C1696,'Validasi Vendor'!$C$5:$C$505,0)),"Belum terdaftar"))</f>
        <v/>
      </c>
      <c r="T1696" s="35" t="str">
        <f aca="false">IF(E1696="","",IF(L1696&lt;&gt;"",IF(EOMONTH(L1696,0)&gt;P1696,"Dikreditkan lewat batas: periksa","Sudah dikreditkan"),IF(S1696&lt;&gt;"Boleh diproses","Titik 1: periksa status vendor",IF(OR(I1696&lt;&gt;"Cocok",J1696&lt;&gt;"Valid"),"Titik 3: faktur bermasalah",IF(K1696="Ya","Titik 2: periksa pembebanan biaya",IF(Q1696&lt;0,"Titik 2: lewat batas kredit",IF(Q1696&lt;=Parameter!$B$6,"Titik 2: segera kreditkan","Siap dikreditkan")))))))</f>
        <v/>
      </c>
    </row>
    <row r="1697" customFormat="false" ht="15" hidden="false" customHeight="false" outlineLevel="0" collapsed="false">
      <c r="A1697" s="27"/>
      <c r="B1697" s="27"/>
      <c r="C1697" s="28"/>
      <c r="D1697" s="28"/>
      <c r="E1697" s="29"/>
      <c r="F1697" s="27"/>
      <c r="G1697" s="30"/>
      <c r="H1697" s="30"/>
      <c r="I1697" s="27"/>
      <c r="J1697" s="27"/>
      <c r="K1697" s="27"/>
      <c r="L1697" s="29"/>
      <c r="M1697" s="27"/>
      <c r="N1697" s="31" t="str">
        <f aca="false">IF(E1697="","",EOMONTH(E1697,0))</f>
        <v/>
      </c>
      <c r="O1697" s="32" t="str">
        <f aca="false">IF(E1697="","",EOMONTH(E1697,0)+Parameter!$B$5)</f>
        <v/>
      </c>
      <c r="P1697" s="32" t="str">
        <f aca="false">IF(E1697="","",EOMONTH(E1697,Parameter!$B$4))</f>
        <v/>
      </c>
      <c r="Q1697" s="33" t="str">
        <f aca="false">IF(OR(E1697="",L1697&lt;&gt;""),"",P1697-Parameter!$B$9)</f>
        <v/>
      </c>
      <c r="R1697" s="34" t="str">
        <f aca="false">IF(OR(G1697="",G1697=0,H1697=""),"",H1697/G1697)</f>
        <v/>
      </c>
      <c r="S1697" s="35" t="str">
        <f aca="false">IF(C1697="","",IFERROR(INDEX('Validasi Vendor'!$J$5:$J$505,MATCH(C1697,'Validasi Vendor'!$C$5:$C$505,0)),"Belum terdaftar"))</f>
        <v/>
      </c>
      <c r="T1697" s="35" t="str">
        <f aca="false">IF(E1697="","",IF(L1697&lt;&gt;"",IF(EOMONTH(L1697,0)&gt;P1697,"Dikreditkan lewat batas: periksa","Sudah dikreditkan"),IF(S1697&lt;&gt;"Boleh diproses","Titik 1: periksa status vendor",IF(OR(I1697&lt;&gt;"Cocok",J1697&lt;&gt;"Valid"),"Titik 3: faktur bermasalah",IF(K1697="Ya","Titik 2: periksa pembebanan biaya",IF(Q1697&lt;0,"Titik 2: lewat batas kredit",IF(Q1697&lt;=Parameter!$B$6,"Titik 2: segera kreditkan","Siap dikreditkan")))))))</f>
        <v/>
      </c>
    </row>
    <row r="1698" customFormat="false" ht="15" hidden="false" customHeight="false" outlineLevel="0" collapsed="false">
      <c r="A1698" s="27"/>
      <c r="B1698" s="27"/>
      <c r="C1698" s="28"/>
      <c r="D1698" s="28"/>
      <c r="E1698" s="29"/>
      <c r="F1698" s="27"/>
      <c r="G1698" s="30"/>
      <c r="H1698" s="30"/>
      <c r="I1698" s="27"/>
      <c r="J1698" s="27"/>
      <c r="K1698" s="27"/>
      <c r="L1698" s="29"/>
      <c r="M1698" s="27"/>
      <c r="N1698" s="31" t="str">
        <f aca="false">IF(E1698="","",EOMONTH(E1698,0))</f>
        <v/>
      </c>
      <c r="O1698" s="32" t="str">
        <f aca="false">IF(E1698="","",EOMONTH(E1698,0)+Parameter!$B$5)</f>
        <v/>
      </c>
      <c r="P1698" s="32" t="str">
        <f aca="false">IF(E1698="","",EOMONTH(E1698,Parameter!$B$4))</f>
        <v/>
      </c>
      <c r="Q1698" s="33" t="str">
        <f aca="false">IF(OR(E1698="",L1698&lt;&gt;""),"",P1698-Parameter!$B$9)</f>
        <v/>
      </c>
      <c r="R1698" s="34" t="str">
        <f aca="false">IF(OR(G1698="",G1698=0,H1698=""),"",H1698/G1698)</f>
        <v/>
      </c>
      <c r="S1698" s="35" t="str">
        <f aca="false">IF(C1698="","",IFERROR(INDEX('Validasi Vendor'!$J$5:$J$505,MATCH(C1698,'Validasi Vendor'!$C$5:$C$505,0)),"Belum terdaftar"))</f>
        <v/>
      </c>
      <c r="T1698" s="35" t="str">
        <f aca="false">IF(E1698="","",IF(L1698&lt;&gt;"",IF(EOMONTH(L1698,0)&gt;P1698,"Dikreditkan lewat batas: periksa","Sudah dikreditkan"),IF(S1698&lt;&gt;"Boleh diproses","Titik 1: periksa status vendor",IF(OR(I1698&lt;&gt;"Cocok",J1698&lt;&gt;"Valid"),"Titik 3: faktur bermasalah",IF(K1698="Ya","Titik 2: periksa pembebanan biaya",IF(Q1698&lt;0,"Titik 2: lewat batas kredit",IF(Q1698&lt;=Parameter!$B$6,"Titik 2: segera kreditkan","Siap dikreditkan")))))))</f>
        <v/>
      </c>
    </row>
    <row r="1699" customFormat="false" ht="15" hidden="false" customHeight="false" outlineLevel="0" collapsed="false">
      <c r="A1699" s="27"/>
      <c r="B1699" s="27"/>
      <c r="C1699" s="28"/>
      <c r="D1699" s="28"/>
      <c r="E1699" s="29"/>
      <c r="F1699" s="27"/>
      <c r="G1699" s="30"/>
      <c r="H1699" s="30"/>
      <c r="I1699" s="27"/>
      <c r="J1699" s="27"/>
      <c r="K1699" s="27"/>
      <c r="L1699" s="29"/>
      <c r="M1699" s="27"/>
      <c r="N1699" s="31" t="str">
        <f aca="false">IF(E1699="","",EOMONTH(E1699,0))</f>
        <v/>
      </c>
      <c r="O1699" s="32" t="str">
        <f aca="false">IF(E1699="","",EOMONTH(E1699,0)+Parameter!$B$5)</f>
        <v/>
      </c>
      <c r="P1699" s="32" t="str">
        <f aca="false">IF(E1699="","",EOMONTH(E1699,Parameter!$B$4))</f>
        <v/>
      </c>
      <c r="Q1699" s="33" t="str">
        <f aca="false">IF(OR(E1699="",L1699&lt;&gt;""),"",P1699-Parameter!$B$9)</f>
        <v/>
      </c>
      <c r="R1699" s="34" t="str">
        <f aca="false">IF(OR(G1699="",G1699=0,H1699=""),"",H1699/G1699)</f>
        <v/>
      </c>
      <c r="S1699" s="35" t="str">
        <f aca="false">IF(C1699="","",IFERROR(INDEX('Validasi Vendor'!$J$5:$J$505,MATCH(C1699,'Validasi Vendor'!$C$5:$C$505,0)),"Belum terdaftar"))</f>
        <v/>
      </c>
      <c r="T1699" s="35" t="str">
        <f aca="false">IF(E1699="","",IF(L1699&lt;&gt;"",IF(EOMONTH(L1699,0)&gt;P1699,"Dikreditkan lewat batas: periksa","Sudah dikreditkan"),IF(S1699&lt;&gt;"Boleh diproses","Titik 1: periksa status vendor",IF(OR(I1699&lt;&gt;"Cocok",J1699&lt;&gt;"Valid"),"Titik 3: faktur bermasalah",IF(K1699="Ya","Titik 2: periksa pembebanan biaya",IF(Q1699&lt;0,"Titik 2: lewat batas kredit",IF(Q1699&lt;=Parameter!$B$6,"Titik 2: segera kreditkan","Siap dikreditkan")))))))</f>
        <v/>
      </c>
    </row>
    <row r="1700" customFormat="false" ht="15" hidden="false" customHeight="false" outlineLevel="0" collapsed="false">
      <c r="A1700" s="27"/>
      <c r="B1700" s="27"/>
      <c r="C1700" s="28"/>
      <c r="D1700" s="28"/>
      <c r="E1700" s="29"/>
      <c r="F1700" s="27"/>
      <c r="G1700" s="30"/>
      <c r="H1700" s="30"/>
      <c r="I1700" s="27"/>
      <c r="J1700" s="27"/>
      <c r="K1700" s="27"/>
      <c r="L1700" s="29"/>
      <c r="M1700" s="27"/>
      <c r="N1700" s="31" t="str">
        <f aca="false">IF(E1700="","",EOMONTH(E1700,0))</f>
        <v/>
      </c>
      <c r="O1700" s="32" t="str">
        <f aca="false">IF(E1700="","",EOMONTH(E1700,0)+Parameter!$B$5)</f>
        <v/>
      </c>
      <c r="P1700" s="32" t="str">
        <f aca="false">IF(E1700="","",EOMONTH(E1700,Parameter!$B$4))</f>
        <v/>
      </c>
      <c r="Q1700" s="33" t="str">
        <f aca="false">IF(OR(E1700="",L1700&lt;&gt;""),"",P1700-Parameter!$B$9)</f>
        <v/>
      </c>
      <c r="R1700" s="34" t="str">
        <f aca="false">IF(OR(G1700="",G1700=0,H1700=""),"",H1700/G1700)</f>
        <v/>
      </c>
      <c r="S1700" s="35" t="str">
        <f aca="false">IF(C1700="","",IFERROR(INDEX('Validasi Vendor'!$J$5:$J$505,MATCH(C1700,'Validasi Vendor'!$C$5:$C$505,0)),"Belum terdaftar"))</f>
        <v/>
      </c>
      <c r="T1700" s="35" t="str">
        <f aca="false">IF(E1700="","",IF(L1700&lt;&gt;"",IF(EOMONTH(L1700,0)&gt;P1700,"Dikreditkan lewat batas: periksa","Sudah dikreditkan"),IF(S1700&lt;&gt;"Boleh diproses","Titik 1: periksa status vendor",IF(OR(I1700&lt;&gt;"Cocok",J1700&lt;&gt;"Valid"),"Titik 3: faktur bermasalah",IF(K1700="Ya","Titik 2: periksa pembebanan biaya",IF(Q1700&lt;0,"Titik 2: lewat batas kredit",IF(Q1700&lt;=Parameter!$B$6,"Titik 2: segera kreditkan","Siap dikreditkan")))))))</f>
        <v/>
      </c>
    </row>
    <row r="1701" customFormat="false" ht="15" hidden="false" customHeight="false" outlineLevel="0" collapsed="false">
      <c r="A1701" s="27"/>
      <c r="B1701" s="27"/>
      <c r="C1701" s="28"/>
      <c r="D1701" s="28"/>
      <c r="E1701" s="29"/>
      <c r="F1701" s="27"/>
      <c r="G1701" s="30"/>
      <c r="H1701" s="30"/>
      <c r="I1701" s="27"/>
      <c r="J1701" s="27"/>
      <c r="K1701" s="27"/>
      <c r="L1701" s="29"/>
      <c r="M1701" s="27"/>
      <c r="N1701" s="31" t="str">
        <f aca="false">IF(E1701="","",EOMONTH(E1701,0))</f>
        <v/>
      </c>
      <c r="O1701" s="32" t="str">
        <f aca="false">IF(E1701="","",EOMONTH(E1701,0)+Parameter!$B$5)</f>
        <v/>
      </c>
      <c r="P1701" s="32" t="str">
        <f aca="false">IF(E1701="","",EOMONTH(E1701,Parameter!$B$4))</f>
        <v/>
      </c>
      <c r="Q1701" s="33" t="str">
        <f aca="false">IF(OR(E1701="",L1701&lt;&gt;""),"",P1701-Parameter!$B$9)</f>
        <v/>
      </c>
      <c r="R1701" s="34" t="str">
        <f aca="false">IF(OR(G1701="",G1701=0,H1701=""),"",H1701/G1701)</f>
        <v/>
      </c>
      <c r="S1701" s="35" t="str">
        <f aca="false">IF(C1701="","",IFERROR(INDEX('Validasi Vendor'!$J$5:$J$505,MATCH(C1701,'Validasi Vendor'!$C$5:$C$505,0)),"Belum terdaftar"))</f>
        <v/>
      </c>
      <c r="T1701" s="35" t="str">
        <f aca="false">IF(E1701="","",IF(L1701&lt;&gt;"",IF(EOMONTH(L1701,0)&gt;P1701,"Dikreditkan lewat batas: periksa","Sudah dikreditkan"),IF(S1701&lt;&gt;"Boleh diproses","Titik 1: periksa status vendor",IF(OR(I1701&lt;&gt;"Cocok",J1701&lt;&gt;"Valid"),"Titik 3: faktur bermasalah",IF(K1701="Ya","Titik 2: periksa pembebanan biaya",IF(Q1701&lt;0,"Titik 2: lewat batas kredit",IF(Q1701&lt;=Parameter!$B$6,"Titik 2: segera kreditkan","Siap dikreditkan")))))))</f>
        <v/>
      </c>
    </row>
    <row r="1702" customFormat="false" ht="15" hidden="false" customHeight="false" outlineLevel="0" collapsed="false">
      <c r="A1702" s="27"/>
      <c r="B1702" s="27"/>
      <c r="C1702" s="28"/>
      <c r="D1702" s="28"/>
      <c r="E1702" s="29"/>
      <c r="F1702" s="27"/>
      <c r="G1702" s="30"/>
      <c r="H1702" s="30"/>
      <c r="I1702" s="27"/>
      <c r="J1702" s="27"/>
      <c r="K1702" s="27"/>
      <c r="L1702" s="29"/>
      <c r="M1702" s="27"/>
      <c r="N1702" s="31" t="str">
        <f aca="false">IF(E1702="","",EOMONTH(E1702,0))</f>
        <v/>
      </c>
      <c r="O1702" s="32" t="str">
        <f aca="false">IF(E1702="","",EOMONTH(E1702,0)+Parameter!$B$5)</f>
        <v/>
      </c>
      <c r="P1702" s="32" t="str">
        <f aca="false">IF(E1702="","",EOMONTH(E1702,Parameter!$B$4))</f>
        <v/>
      </c>
      <c r="Q1702" s="33" t="str">
        <f aca="false">IF(OR(E1702="",L1702&lt;&gt;""),"",P1702-Parameter!$B$9)</f>
        <v/>
      </c>
      <c r="R1702" s="34" t="str">
        <f aca="false">IF(OR(G1702="",G1702=0,H1702=""),"",H1702/G1702)</f>
        <v/>
      </c>
      <c r="S1702" s="35" t="str">
        <f aca="false">IF(C1702="","",IFERROR(INDEX('Validasi Vendor'!$J$5:$J$505,MATCH(C1702,'Validasi Vendor'!$C$5:$C$505,0)),"Belum terdaftar"))</f>
        <v/>
      </c>
      <c r="T1702" s="35" t="str">
        <f aca="false">IF(E1702="","",IF(L1702&lt;&gt;"",IF(EOMONTH(L1702,0)&gt;P1702,"Dikreditkan lewat batas: periksa","Sudah dikreditkan"),IF(S1702&lt;&gt;"Boleh diproses","Titik 1: periksa status vendor",IF(OR(I1702&lt;&gt;"Cocok",J1702&lt;&gt;"Valid"),"Titik 3: faktur bermasalah",IF(K1702="Ya","Titik 2: periksa pembebanan biaya",IF(Q1702&lt;0,"Titik 2: lewat batas kredit",IF(Q1702&lt;=Parameter!$B$6,"Titik 2: segera kreditkan","Siap dikreditkan")))))))</f>
        <v/>
      </c>
    </row>
    <row r="1703" customFormat="false" ht="15" hidden="false" customHeight="false" outlineLevel="0" collapsed="false">
      <c r="A1703" s="27"/>
      <c r="B1703" s="27"/>
      <c r="C1703" s="28"/>
      <c r="D1703" s="28"/>
      <c r="E1703" s="29"/>
      <c r="F1703" s="27"/>
      <c r="G1703" s="30"/>
      <c r="H1703" s="30"/>
      <c r="I1703" s="27"/>
      <c r="J1703" s="27"/>
      <c r="K1703" s="27"/>
      <c r="L1703" s="29"/>
      <c r="M1703" s="27"/>
      <c r="N1703" s="31" t="str">
        <f aca="false">IF(E1703="","",EOMONTH(E1703,0))</f>
        <v/>
      </c>
      <c r="O1703" s="32" t="str">
        <f aca="false">IF(E1703="","",EOMONTH(E1703,0)+Parameter!$B$5)</f>
        <v/>
      </c>
      <c r="P1703" s="32" t="str">
        <f aca="false">IF(E1703="","",EOMONTH(E1703,Parameter!$B$4))</f>
        <v/>
      </c>
      <c r="Q1703" s="33" t="str">
        <f aca="false">IF(OR(E1703="",L1703&lt;&gt;""),"",P1703-Parameter!$B$9)</f>
        <v/>
      </c>
      <c r="R1703" s="34" t="str">
        <f aca="false">IF(OR(G1703="",G1703=0,H1703=""),"",H1703/G1703)</f>
        <v/>
      </c>
      <c r="S1703" s="35" t="str">
        <f aca="false">IF(C1703="","",IFERROR(INDEX('Validasi Vendor'!$J$5:$J$505,MATCH(C1703,'Validasi Vendor'!$C$5:$C$505,0)),"Belum terdaftar"))</f>
        <v/>
      </c>
      <c r="T1703" s="35" t="str">
        <f aca="false">IF(E1703="","",IF(L1703&lt;&gt;"",IF(EOMONTH(L1703,0)&gt;P1703,"Dikreditkan lewat batas: periksa","Sudah dikreditkan"),IF(S1703&lt;&gt;"Boleh diproses","Titik 1: periksa status vendor",IF(OR(I1703&lt;&gt;"Cocok",J1703&lt;&gt;"Valid"),"Titik 3: faktur bermasalah",IF(K1703="Ya","Titik 2: periksa pembebanan biaya",IF(Q1703&lt;0,"Titik 2: lewat batas kredit",IF(Q1703&lt;=Parameter!$B$6,"Titik 2: segera kreditkan","Siap dikreditkan")))))))</f>
        <v/>
      </c>
    </row>
    <row r="1704" customFormat="false" ht="15" hidden="false" customHeight="false" outlineLevel="0" collapsed="false">
      <c r="A1704" s="27"/>
      <c r="B1704" s="27"/>
      <c r="C1704" s="28"/>
      <c r="D1704" s="28"/>
      <c r="E1704" s="29"/>
      <c r="F1704" s="27"/>
      <c r="G1704" s="30"/>
      <c r="H1704" s="30"/>
      <c r="I1704" s="27"/>
      <c r="J1704" s="27"/>
      <c r="K1704" s="27"/>
      <c r="L1704" s="29"/>
      <c r="M1704" s="27"/>
      <c r="N1704" s="31" t="str">
        <f aca="false">IF(E1704="","",EOMONTH(E1704,0))</f>
        <v/>
      </c>
      <c r="O1704" s="32" t="str">
        <f aca="false">IF(E1704="","",EOMONTH(E1704,0)+Parameter!$B$5)</f>
        <v/>
      </c>
      <c r="P1704" s="32" t="str">
        <f aca="false">IF(E1704="","",EOMONTH(E1704,Parameter!$B$4))</f>
        <v/>
      </c>
      <c r="Q1704" s="33" t="str">
        <f aca="false">IF(OR(E1704="",L1704&lt;&gt;""),"",P1704-Parameter!$B$9)</f>
        <v/>
      </c>
      <c r="R1704" s="34" t="str">
        <f aca="false">IF(OR(G1704="",G1704=0,H1704=""),"",H1704/G1704)</f>
        <v/>
      </c>
      <c r="S1704" s="35" t="str">
        <f aca="false">IF(C1704="","",IFERROR(INDEX('Validasi Vendor'!$J$5:$J$505,MATCH(C1704,'Validasi Vendor'!$C$5:$C$505,0)),"Belum terdaftar"))</f>
        <v/>
      </c>
      <c r="T1704" s="35" t="str">
        <f aca="false">IF(E1704="","",IF(L1704&lt;&gt;"",IF(EOMONTH(L1704,0)&gt;P1704,"Dikreditkan lewat batas: periksa","Sudah dikreditkan"),IF(S1704&lt;&gt;"Boleh diproses","Titik 1: periksa status vendor",IF(OR(I1704&lt;&gt;"Cocok",J1704&lt;&gt;"Valid"),"Titik 3: faktur bermasalah",IF(K1704="Ya","Titik 2: periksa pembebanan biaya",IF(Q1704&lt;0,"Titik 2: lewat batas kredit",IF(Q1704&lt;=Parameter!$B$6,"Titik 2: segera kreditkan","Siap dikreditkan")))))))</f>
        <v/>
      </c>
    </row>
    <row r="1705" customFormat="false" ht="15" hidden="false" customHeight="false" outlineLevel="0" collapsed="false">
      <c r="A1705" s="27"/>
      <c r="B1705" s="27"/>
      <c r="C1705" s="28"/>
      <c r="D1705" s="28"/>
      <c r="E1705" s="29"/>
      <c r="F1705" s="27"/>
      <c r="G1705" s="30"/>
      <c r="H1705" s="30"/>
      <c r="I1705" s="27"/>
      <c r="J1705" s="27"/>
      <c r="K1705" s="27"/>
      <c r="L1705" s="29"/>
      <c r="M1705" s="27"/>
      <c r="N1705" s="31" t="str">
        <f aca="false">IF(E1705="","",EOMONTH(E1705,0))</f>
        <v/>
      </c>
      <c r="O1705" s="32" t="str">
        <f aca="false">IF(E1705="","",EOMONTH(E1705,0)+Parameter!$B$5)</f>
        <v/>
      </c>
      <c r="P1705" s="32" t="str">
        <f aca="false">IF(E1705="","",EOMONTH(E1705,Parameter!$B$4))</f>
        <v/>
      </c>
      <c r="Q1705" s="33" t="str">
        <f aca="false">IF(OR(E1705="",L1705&lt;&gt;""),"",P1705-Parameter!$B$9)</f>
        <v/>
      </c>
      <c r="R1705" s="34" t="str">
        <f aca="false">IF(OR(G1705="",G1705=0,H1705=""),"",H1705/G1705)</f>
        <v/>
      </c>
      <c r="S1705" s="35" t="str">
        <f aca="false">IF(C1705="","",IFERROR(INDEX('Validasi Vendor'!$J$5:$J$505,MATCH(C1705,'Validasi Vendor'!$C$5:$C$505,0)),"Belum terdaftar"))</f>
        <v/>
      </c>
      <c r="T1705" s="35" t="str">
        <f aca="false">IF(E1705="","",IF(L1705&lt;&gt;"",IF(EOMONTH(L1705,0)&gt;P1705,"Dikreditkan lewat batas: periksa","Sudah dikreditkan"),IF(S1705&lt;&gt;"Boleh diproses","Titik 1: periksa status vendor",IF(OR(I1705&lt;&gt;"Cocok",J1705&lt;&gt;"Valid"),"Titik 3: faktur bermasalah",IF(K1705="Ya","Titik 2: periksa pembebanan biaya",IF(Q1705&lt;0,"Titik 2: lewat batas kredit",IF(Q1705&lt;=Parameter!$B$6,"Titik 2: segera kreditkan","Siap dikreditkan")))))))</f>
        <v/>
      </c>
    </row>
    <row r="1706" customFormat="false" ht="15" hidden="false" customHeight="false" outlineLevel="0" collapsed="false">
      <c r="A1706" s="27"/>
      <c r="B1706" s="27"/>
      <c r="C1706" s="28"/>
      <c r="D1706" s="28"/>
      <c r="E1706" s="29"/>
      <c r="F1706" s="27"/>
      <c r="G1706" s="30"/>
      <c r="H1706" s="30"/>
      <c r="I1706" s="27"/>
      <c r="J1706" s="27"/>
      <c r="K1706" s="27"/>
      <c r="L1706" s="29"/>
      <c r="M1706" s="27"/>
      <c r="N1706" s="31" t="str">
        <f aca="false">IF(E1706="","",EOMONTH(E1706,0))</f>
        <v/>
      </c>
      <c r="O1706" s="32" t="str">
        <f aca="false">IF(E1706="","",EOMONTH(E1706,0)+Parameter!$B$5)</f>
        <v/>
      </c>
      <c r="P1706" s="32" t="str">
        <f aca="false">IF(E1706="","",EOMONTH(E1706,Parameter!$B$4))</f>
        <v/>
      </c>
      <c r="Q1706" s="33" t="str">
        <f aca="false">IF(OR(E1706="",L1706&lt;&gt;""),"",P1706-Parameter!$B$9)</f>
        <v/>
      </c>
      <c r="R1706" s="34" t="str">
        <f aca="false">IF(OR(G1706="",G1706=0,H1706=""),"",H1706/G1706)</f>
        <v/>
      </c>
      <c r="S1706" s="35" t="str">
        <f aca="false">IF(C1706="","",IFERROR(INDEX('Validasi Vendor'!$J$5:$J$505,MATCH(C1706,'Validasi Vendor'!$C$5:$C$505,0)),"Belum terdaftar"))</f>
        <v/>
      </c>
      <c r="T1706" s="35" t="str">
        <f aca="false">IF(E1706="","",IF(L1706&lt;&gt;"",IF(EOMONTH(L1706,0)&gt;P1706,"Dikreditkan lewat batas: periksa","Sudah dikreditkan"),IF(S1706&lt;&gt;"Boleh diproses","Titik 1: periksa status vendor",IF(OR(I1706&lt;&gt;"Cocok",J1706&lt;&gt;"Valid"),"Titik 3: faktur bermasalah",IF(K1706="Ya","Titik 2: periksa pembebanan biaya",IF(Q1706&lt;0,"Titik 2: lewat batas kredit",IF(Q1706&lt;=Parameter!$B$6,"Titik 2: segera kreditkan","Siap dikreditkan")))))))</f>
        <v/>
      </c>
    </row>
    <row r="1707" customFormat="false" ht="15" hidden="false" customHeight="false" outlineLevel="0" collapsed="false">
      <c r="A1707" s="27"/>
      <c r="B1707" s="27"/>
      <c r="C1707" s="28"/>
      <c r="D1707" s="28"/>
      <c r="E1707" s="29"/>
      <c r="F1707" s="27"/>
      <c r="G1707" s="30"/>
      <c r="H1707" s="30"/>
      <c r="I1707" s="27"/>
      <c r="J1707" s="27"/>
      <c r="K1707" s="27"/>
      <c r="L1707" s="29"/>
      <c r="M1707" s="27"/>
      <c r="N1707" s="31" t="str">
        <f aca="false">IF(E1707="","",EOMONTH(E1707,0))</f>
        <v/>
      </c>
      <c r="O1707" s="32" t="str">
        <f aca="false">IF(E1707="","",EOMONTH(E1707,0)+Parameter!$B$5)</f>
        <v/>
      </c>
      <c r="P1707" s="32" t="str">
        <f aca="false">IF(E1707="","",EOMONTH(E1707,Parameter!$B$4))</f>
        <v/>
      </c>
      <c r="Q1707" s="33" t="str">
        <f aca="false">IF(OR(E1707="",L1707&lt;&gt;""),"",P1707-Parameter!$B$9)</f>
        <v/>
      </c>
      <c r="R1707" s="34" t="str">
        <f aca="false">IF(OR(G1707="",G1707=0,H1707=""),"",H1707/G1707)</f>
        <v/>
      </c>
      <c r="S1707" s="35" t="str">
        <f aca="false">IF(C1707="","",IFERROR(INDEX('Validasi Vendor'!$J$5:$J$505,MATCH(C1707,'Validasi Vendor'!$C$5:$C$505,0)),"Belum terdaftar"))</f>
        <v/>
      </c>
      <c r="T1707" s="35" t="str">
        <f aca="false">IF(E1707="","",IF(L1707&lt;&gt;"",IF(EOMONTH(L1707,0)&gt;P1707,"Dikreditkan lewat batas: periksa","Sudah dikreditkan"),IF(S1707&lt;&gt;"Boleh diproses","Titik 1: periksa status vendor",IF(OR(I1707&lt;&gt;"Cocok",J1707&lt;&gt;"Valid"),"Titik 3: faktur bermasalah",IF(K1707="Ya","Titik 2: periksa pembebanan biaya",IF(Q1707&lt;0,"Titik 2: lewat batas kredit",IF(Q1707&lt;=Parameter!$B$6,"Titik 2: segera kreditkan","Siap dikreditkan")))))))</f>
        <v/>
      </c>
    </row>
    <row r="1708" customFormat="false" ht="15" hidden="false" customHeight="false" outlineLevel="0" collapsed="false">
      <c r="A1708" s="27"/>
      <c r="B1708" s="27"/>
      <c r="C1708" s="28"/>
      <c r="D1708" s="28"/>
      <c r="E1708" s="29"/>
      <c r="F1708" s="27"/>
      <c r="G1708" s="30"/>
      <c r="H1708" s="30"/>
      <c r="I1708" s="27"/>
      <c r="J1708" s="27"/>
      <c r="K1708" s="27"/>
      <c r="L1708" s="29"/>
      <c r="M1708" s="27"/>
      <c r="N1708" s="31" t="str">
        <f aca="false">IF(E1708="","",EOMONTH(E1708,0))</f>
        <v/>
      </c>
      <c r="O1708" s="32" t="str">
        <f aca="false">IF(E1708="","",EOMONTH(E1708,0)+Parameter!$B$5)</f>
        <v/>
      </c>
      <c r="P1708" s="32" t="str">
        <f aca="false">IF(E1708="","",EOMONTH(E1708,Parameter!$B$4))</f>
        <v/>
      </c>
      <c r="Q1708" s="33" t="str">
        <f aca="false">IF(OR(E1708="",L1708&lt;&gt;""),"",P1708-Parameter!$B$9)</f>
        <v/>
      </c>
      <c r="R1708" s="34" t="str">
        <f aca="false">IF(OR(G1708="",G1708=0,H1708=""),"",H1708/G1708)</f>
        <v/>
      </c>
      <c r="S1708" s="35" t="str">
        <f aca="false">IF(C1708="","",IFERROR(INDEX('Validasi Vendor'!$J$5:$J$505,MATCH(C1708,'Validasi Vendor'!$C$5:$C$505,0)),"Belum terdaftar"))</f>
        <v/>
      </c>
      <c r="T1708" s="35" t="str">
        <f aca="false">IF(E1708="","",IF(L1708&lt;&gt;"",IF(EOMONTH(L1708,0)&gt;P1708,"Dikreditkan lewat batas: periksa","Sudah dikreditkan"),IF(S1708&lt;&gt;"Boleh diproses","Titik 1: periksa status vendor",IF(OR(I1708&lt;&gt;"Cocok",J1708&lt;&gt;"Valid"),"Titik 3: faktur bermasalah",IF(K1708="Ya","Titik 2: periksa pembebanan biaya",IF(Q1708&lt;0,"Titik 2: lewat batas kredit",IF(Q1708&lt;=Parameter!$B$6,"Titik 2: segera kreditkan","Siap dikreditkan")))))))</f>
        <v/>
      </c>
    </row>
    <row r="1709" customFormat="false" ht="15" hidden="false" customHeight="false" outlineLevel="0" collapsed="false">
      <c r="A1709" s="27"/>
      <c r="B1709" s="27"/>
      <c r="C1709" s="28"/>
      <c r="D1709" s="28"/>
      <c r="E1709" s="29"/>
      <c r="F1709" s="27"/>
      <c r="G1709" s="30"/>
      <c r="H1709" s="30"/>
      <c r="I1709" s="27"/>
      <c r="J1709" s="27"/>
      <c r="K1709" s="27"/>
      <c r="L1709" s="29"/>
      <c r="M1709" s="27"/>
      <c r="N1709" s="31" t="str">
        <f aca="false">IF(E1709="","",EOMONTH(E1709,0))</f>
        <v/>
      </c>
      <c r="O1709" s="32" t="str">
        <f aca="false">IF(E1709="","",EOMONTH(E1709,0)+Parameter!$B$5)</f>
        <v/>
      </c>
      <c r="P1709" s="32" t="str">
        <f aca="false">IF(E1709="","",EOMONTH(E1709,Parameter!$B$4))</f>
        <v/>
      </c>
      <c r="Q1709" s="33" t="str">
        <f aca="false">IF(OR(E1709="",L1709&lt;&gt;""),"",P1709-Parameter!$B$9)</f>
        <v/>
      </c>
      <c r="R1709" s="34" t="str">
        <f aca="false">IF(OR(G1709="",G1709=0,H1709=""),"",H1709/G1709)</f>
        <v/>
      </c>
      <c r="S1709" s="35" t="str">
        <f aca="false">IF(C1709="","",IFERROR(INDEX('Validasi Vendor'!$J$5:$J$505,MATCH(C1709,'Validasi Vendor'!$C$5:$C$505,0)),"Belum terdaftar"))</f>
        <v/>
      </c>
      <c r="T1709" s="35" t="str">
        <f aca="false">IF(E1709="","",IF(L1709&lt;&gt;"",IF(EOMONTH(L1709,0)&gt;P1709,"Dikreditkan lewat batas: periksa","Sudah dikreditkan"),IF(S1709&lt;&gt;"Boleh diproses","Titik 1: periksa status vendor",IF(OR(I1709&lt;&gt;"Cocok",J1709&lt;&gt;"Valid"),"Titik 3: faktur bermasalah",IF(K1709="Ya","Titik 2: periksa pembebanan biaya",IF(Q1709&lt;0,"Titik 2: lewat batas kredit",IF(Q1709&lt;=Parameter!$B$6,"Titik 2: segera kreditkan","Siap dikreditkan")))))))</f>
        <v/>
      </c>
    </row>
    <row r="1710" customFormat="false" ht="15" hidden="false" customHeight="false" outlineLevel="0" collapsed="false">
      <c r="A1710" s="27"/>
      <c r="B1710" s="27"/>
      <c r="C1710" s="28"/>
      <c r="D1710" s="28"/>
      <c r="E1710" s="29"/>
      <c r="F1710" s="27"/>
      <c r="G1710" s="30"/>
      <c r="H1710" s="30"/>
      <c r="I1710" s="27"/>
      <c r="J1710" s="27"/>
      <c r="K1710" s="27"/>
      <c r="L1710" s="29"/>
      <c r="M1710" s="27"/>
      <c r="N1710" s="31" t="str">
        <f aca="false">IF(E1710="","",EOMONTH(E1710,0))</f>
        <v/>
      </c>
      <c r="O1710" s="32" t="str">
        <f aca="false">IF(E1710="","",EOMONTH(E1710,0)+Parameter!$B$5)</f>
        <v/>
      </c>
      <c r="P1710" s="32" t="str">
        <f aca="false">IF(E1710="","",EOMONTH(E1710,Parameter!$B$4))</f>
        <v/>
      </c>
      <c r="Q1710" s="33" t="str">
        <f aca="false">IF(OR(E1710="",L1710&lt;&gt;""),"",P1710-Parameter!$B$9)</f>
        <v/>
      </c>
      <c r="R1710" s="34" t="str">
        <f aca="false">IF(OR(G1710="",G1710=0,H1710=""),"",H1710/G1710)</f>
        <v/>
      </c>
      <c r="S1710" s="35" t="str">
        <f aca="false">IF(C1710="","",IFERROR(INDEX('Validasi Vendor'!$J$5:$J$505,MATCH(C1710,'Validasi Vendor'!$C$5:$C$505,0)),"Belum terdaftar"))</f>
        <v/>
      </c>
      <c r="T1710" s="35" t="str">
        <f aca="false">IF(E1710="","",IF(L1710&lt;&gt;"",IF(EOMONTH(L1710,0)&gt;P1710,"Dikreditkan lewat batas: periksa","Sudah dikreditkan"),IF(S1710&lt;&gt;"Boleh diproses","Titik 1: periksa status vendor",IF(OR(I1710&lt;&gt;"Cocok",J1710&lt;&gt;"Valid"),"Titik 3: faktur bermasalah",IF(K1710="Ya","Titik 2: periksa pembebanan biaya",IF(Q1710&lt;0,"Titik 2: lewat batas kredit",IF(Q1710&lt;=Parameter!$B$6,"Titik 2: segera kreditkan","Siap dikreditkan")))))))</f>
        <v/>
      </c>
    </row>
    <row r="1711" customFormat="false" ht="15" hidden="false" customHeight="false" outlineLevel="0" collapsed="false">
      <c r="A1711" s="27"/>
      <c r="B1711" s="27"/>
      <c r="C1711" s="28"/>
      <c r="D1711" s="28"/>
      <c r="E1711" s="29"/>
      <c r="F1711" s="27"/>
      <c r="G1711" s="30"/>
      <c r="H1711" s="30"/>
      <c r="I1711" s="27"/>
      <c r="J1711" s="27"/>
      <c r="K1711" s="27"/>
      <c r="L1711" s="29"/>
      <c r="M1711" s="27"/>
      <c r="N1711" s="31" t="str">
        <f aca="false">IF(E1711="","",EOMONTH(E1711,0))</f>
        <v/>
      </c>
      <c r="O1711" s="32" t="str">
        <f aca="false">IF(E1711="","",EOMONTH(E1711,0)+Parameter!$B$5)</f>
        <v/>
      </c>
      <c r="P1711" s="32" t="str">
        <f aca="false">IF(E1711="","",EOMONTH(E1711,Parameter!$B$4))</f>
        <v/>
      </c>
      <c r="Q1711" s="33" t="str">
        <f aca="false">IF(OR(E1711="",L1711&lt;&gt;""),"",P1711-Parameter!$B$9)</f>
        <v/>
      </c>
      <c r="R1711" s="34" t="str">
        <f aca="false">IF(OR(G1711="",G1711=0,H1711=""),"",H1711/G1711)</f>
        <v/>
      </c>
      <c r="S1711" s="35" t="str">
        <f aca="false">IF(C1711="","",IFERROR(INDEX('Validasi Vendor'!$J$5:$J$505,MATCH(C1711,'Validasi Vendor'!$C$5:$C$505,0)),"Belum terdaftar"))</f>
        <v/>
      </c>
      <c r="T1711" s="35" t="str">
        <f aca="false">IF(E1711="","",IF(L1711&lt;&gt;"",IF(EOMONTH(L1711,0)&gt;P1711,"Dikreditkan lewat batas: periksa","Sudah dikreditkan"),IF(S1711&lt;&gt;"Boleh diproses","Titik 1: periksa status vendor",IF(OR(I1711&lt;&gt;"Cocok",J1711&lt;&gt;"Valid"),"Titik 3: faktur bermasalah",IF(K1711="Ya","Titik 2: periksa pembebanan biaya",IF(Q1711&lt;0,"Titik 2: lewat batas kredit",IF(Q1711&lt;=Parameter!$B$6,"Titik 2: segera kreditkan","Siap dikreditkan")))))))</f>
        <v/>
      </c>
    </row>
    <row r="1712" customFormat="false" ht="15" hidden="false" customHeight="false" outlineLevel="0" collapsed="false">
      <c r="A1712" s="27"/>
      <c r="B1712" s="27"/>
      <c r="C1712" s="28"/>
      <c r="D1712" s="28"/>
      <c r="E1712" s="29"/>
      <c r="F1712" s="27"/>
      <c r="G1712" s="30"/>
      <c r="H1712" s="30"/>
      <c r="I1712" s="27"/>
      <c r="J1712" s="27"/>
      <c r="K1712" s="27"/>
      <c r="L1712" s="29"/>
      <c r="M1712" s="27"/>
      <c r="N1712" s="31" t="str">
        <f aca="false">IF(E1712="","",EOMONTH(E1712,0))</f>
        <v/>
      </c>
      <c r="O1712" s="32" t="str">
        <f aca="false">IF(E1712="","",EOMONTH(E1712,0)+Parameter!$B$5)</f>
        <v/>
      </c>
      <c r="P1712" s="32" t="str">
        <f aca="false">IF(E1712="","",EOMONTH(E1712,Parameter!$B$4))</f>
        <v/>
      </c>
      <c r="Q1712" s="33" t="str">
        <f aca="false">IF(OR(E1712="",L1712&lt;&gt;""),"",P1712-Parameter!$B$9)</f>
        <v/>
      </c>
      <c r="R1712" s="34" t="str">
        <f aca="false">IF(OR(G1712="",G1712=0,H1712=""),"",H1712/G1712)</f>
        <v/>
      </c>
      <c r="S1712" s="35" t="str">
        <f aca="false">IF(C1712="","",IFERROR(INDEX('Validasi Vendor'!$J$5:$J$505,MATCH(C1712,'Validasi Vendor'!$C$5:$C$505,0)),"Belum terdaftar"))</f>
        <v/>
      </c>
      <c r="T1712" s="35" t="str">
        <f aca="false">IF(E1712="","",IF(L1712&lt;&gt;"",IF(EOMONTH(L1712,0)&gt;P1712,"Dikreditkan lewat batas: periksa","Sudah dikreditkan"),IF(S1712&lt;&gt;"Boleh diproses","Titik 1: periksa status vendor",IF(OR(I1712&lt;&gt;"Cocok",J1712&lt;&gt;"Valid"),"Titik 3: faktur bermasalah",IF(K1712="Ya","Titik 2: periksa pembebanan biaya",IF(Q1712&lt;0,"Titik 2: lewat batas kredit",IF(Q1712&lt;=Parameter!$B$6,"Titik 2: segera kreditkan","Siap dikreditkan")))))))</f>
        <v/>
      </c>
    </row>
    <row r="1713" customFormat="false" ht="15" hidden="false" customHeight="false" outlineLevel="0" collapsed="false">
      <c r="A1713" s="27"/>
      <c r="B1713" s="27"/>
      <c r="C1713" s="28"/>
      <c r="D1713" s="28"/>
      <c r="E1713" s="29"/>
      <c r="F1713" s="27"/>
      <c r="G1713" s="30"/>
      <c r="H1713" s="30"/>
      <c r="I1713" s="27"/>
      <c r="J1713" s="27"/>
      <c r="K1713" s="27"/>
      <c r="L1713" s="29"/>
      <c r="M1713" s="27"/>
      <c r="N1713" s="31" t="str">
        <f aca="false">IF(E1713="","",EOMONTH(E1713,0))</f>
        <v/>
      </c>
      <c r="O1713" s="32" t="str">
        <f aca="false">IF(E1713="","",EOMONTH(E1713,0)+Parameter!$B$5)</f>
        <v/>
      </c>
      <c r="P1713" s="32" t="str">
        <f aca="false">IF(E1713="","",EOMONTH(E1713,Parameter!$B$4))</f>
        <v/>
      </c>
      <c r="Q1713" s="33" t="str">
        <f aca="false">IF(OR(E1713="",L1713&lt;&gt;""),"",P1713-Parameter!$B$9)</f>
        <v/>
      </c>
      <c r="R1713" s="34" t="str">
        <f aca="false">IF(OR(G1713="",G1713=0,H1713=""),"",H1713/G1713)</f>
        <v/>
      </c>
      <c r="S1713" s="35" t="str">
        <f aca="false">IF(C1713="","",IFERROR(INDEX('Validasi Vendor'!$J$5:$J$505,MATCH(C1713,'Validasi Vendor'!$C$5:$C$505,0)),"Belum terdaftar"))</f>
        <v/>
      </c>
      <c r="T1713" s="35" t="str">
        <f aca="false">IF(E1713="","",IF(L1713&lt;&gt;"",IF(EOMONTH(L1713,0)&gt;P1713,"Dikreditkan lewat batas: periksa","Sudah dikreditkan"),IF(S1713&lt;&gt;"Boleh diproses","Titik 1: periksa status vendor",IF(OR(I1713&lt;&gt;"Cocok",J1713&lt;&gt;"Valid"),"Titik 3: faktur bermasalah",IF(K1713="Ya","Titik 2: periksa pembebanan biaya",IF(Q1713&lt;0,"Titik 2: lewat batas kredit",IF(Q1713&lt;=Parameter!$B$6,"Titik 2: segera kreditkan","Siap dikreditkan")))))))</f>
        <v/>
      </c>
    </row>
    <row r="1714" customFormat="false" ht="15" hidden="false" customHeight="false" outlineLevel="0" collapsed="false">
      <c r="A1714" s="27"/>
      <c r="B1714" s="27"/>
      <c r="C1714" s="28"/>
      <c r="D1714" s="28"/>
      <c r="E1714" s="29"/>
      <c r="F1714" s="27"/>
      <c r="G1714" s="30"/>
      <c r="H1714" s="30"/>
      <c r="I1714" s="27"/>
      <c r="J1714" s="27"/>
      <c r="K1714" s="27"/>
      <c r="L1714" s="29"/>
      <c r="M1714" s="27"/>
      <c r="N1714" s="31" t="str">
        <f aca="false">IF(E1714="","",EOMONTH(E1714,0))</f>
        <v/>
      </c>
      <c r="O1714" s="32" t="str">
        <f aca="false">IF(E1714="","",EOMONTH(E1714,0)+Parameter!$B$5)</f>
        <v/>
      </c>
      <c r="P1714" s="32" t="str">
        <f aca="false">IF(E1714="","",EOMONTH(E1714,Parameter!$B$4))</f>
        <v/>
      </c>
      <c r="Q1714" s="33" t="str">
        <f aca="false">IF(OR(E1714="",L1714&lt;&gt;""),"",P1714-Parameter!$B$9)</f>
        <v/>
      </c>
      <c r="R1714" s="34" t="str">
        <f aca="false">IF(OR(G1714="",G1714=0,H1714=""),"",H1714/G1714)</f>
        <v/>
      </c>
      <c r="S1714" s="35" t="str">
        <f aca="false">IF(C1714="","",IFERROR(INDEX('Validasi Vendor'!$J$5:$J$505,MATCH(C1714,'Validasi Vendor'!$C$5:$C$505,0)),"Belum terdaftar"))</f>
        <v/>
      </c>
      <c r="T1714" s="35" t="str">
        <f aca="false">IF(E1714="","",IF(L1714&lt;&gt;"",IF(EOMONTH(L1714,0)&gt;P1714,"Dikreditkan lewat batas: periksa","Sudah dikreditkan"),IF(S1714&lt;&gt;"Boleh diproses","Titik 1: periksa status vendor",IF(OR(I1714&lt;&gt;"Cocok",J1714&lt;&gt;"Valid"),"Titik 3: faktur bermasalah",IF(K1714="Ya","Titik 2: periksa pembebanan biaya",IF(Q1714&lt;0,"Titik 2: lewat batas kredit",IF(Q1714&lt;=Parameter!$B$6,"Titik 2: segera kreditkan","Siap dikreditkan")))))))</f>
        <v/>
      </c>
    </row>
    <row r="1715" customFormat="false" ht="15" hidden="false" customHeight="false" outlineLevel="0" collapsed="false">
      <c r="A1715" s="27"/>
      <c r="B1715" s="27"/>
      <c r="C1715" s="28"/>
      <c r="D1715" s="28"/>
      <c r="E1715" s="29"/>
      <c r="F1715" s="27"/>
      <c r="G1715" s="30"/>
      <c r="H1715" s="30"/>
      <c r="I1715" s="27"/>
      <c r="J1715" s="27"/>
      <c r="K1715" s="27"/>
      <c r="L1715" s="29"/>
      <c r="M1715" s="27"/>
      <c r="N1715" s="31" t="str">
        <f aca="false">IF(E1715="","",EOMONTH(E1715,0))</f>
        <v/>
      </c>
      <c r="O1715" s="32" t="str">
        <f aca="false">IF(E1715="","",EOMONTH(E1715,0)+Parameter!$B$5)</f>
        <v/>
      </c>
      <c r="P1715" s="32" t="str">
        <f aca="false">IF(E1715="","",EOMONTH(E1715,Parameter!$B$4))</f>
        <v/>
      </c>
      <c r="Q1715" s="33" t="str">
        <f aca="false">IF(OR(E1715="",L1715&lt;&gt;""),"",P1715-Parameter!$B$9)</f>
        <v/>
      </c>
      <c r="R1715" s="34" t="str">
        <f aca="false">IF(OR(G1715="",G1715=0,H1715=""),"",H1715/G1715)</f>
        <v/>
      </c>
      <c r="S1715" s="35" t="str">
        <f aca="false">IF(C1715="","",IFERROR(INDEX('Validasi Vendor'!$J$5:$J$505,MATCH(C1715,'Validasi Vendor'!$C$5:$C$505,0)),"Belum terdaftar"))</f>
        <v/>
      </c>
      <c r="T1715" s="35" t="str">
        <f aca="false">IF(E1715="","",IF(L1715&lt;&gt;"",IF(EOMONTH(L1715,0)&gt;P1715,"Dikreditkan lewat batas: periksa","Sudah dikreditkan"),IF(S1715&lt;&gt;"Boleh diproses","Titik 1: periksa status vendor",IF(OR(I1715&lt;&gt;"Cocok",J1715&lt;&gt;"Valid"),"Titik 3: faktur bermasalah",IF(K1715="Ya","Titik 2: periksa pembebanan biaya",IF(Q1715&lt;0,"Titik 2: lewat batas kredit",IF(Q1715&lt;=Parameter!$B$6,"Titik 2: segera kreditkan","Siap dikreditkan")))))))</f>
        <v/>
      </c>
    </row>
    <row r="1716" customFormat="false" ht="15" hidden="false" customHeight="false" outlineLevel="0" collapsed="false">
      <c r="A1716" s="27"/>
      <c r="B1716" s="27"/>
      <c r="C1716" s="28"/>
      <c r="D1716" s="28"/>
      <c r="E1716" s="29"/>
      <c r="F1716" s="27"/>
      <c r="G1716" s="30"/>
      <c r="H1716" s="30"/>
      <c r="I1716" s="27"/>
      <c r="J1716" s="27"/>
      <c r="K1716" s="27"/>
      <c r="L1716" s="29"/>
      <c r="M1716" s="27"/>
      <c r="N1716" s="31" t="str">
        <f aca="false">IF(E1716="","",EOMONTH(E1716,0))</f>
        <v/>
      </c>
      <c r="O1716" s="32" t="str">
        <f aca="false">IF(E1716="","",EOMONTH(E1716,0)+Parameter!$B$5)</f>
        <v/>
      </c>
      <c r="P1716" s="32" t="str">
        <f aca="false">IF(E1716="","",EOMONTH(E1716,Parameter!$B$4))</f>
        <v/>
      </c>
      <c r="Q1716" s="33" t="str">
        <f aca="false">IF(OR(E1716="",L1716&lt;&gt;""),"",P1716-Parameter!$B$9)</f>
        <v/>
      </c>
      <c r="R1716" s="34" t="str">
        <f aca="false">IF(OR(G1716="",G1716=0,H1716=""),"",H1716/G1716)</f>
        <v/>
      </c>
      <c r="S1716" s="35" t="str">
        <f aca="false">IF(C1716="","",IFERROR(INDEX('Validasi Vendor'!$J$5:$J$505,MATCH(C1716,'Validasi Vendor'!$C$5:$C$505,0)),"Belum terdaftar"))</f>
        <v/>
      </c>
      <c r="T1716" s="35" t="str">
        <f aca="false">IF(E1716="","",IF(L1716&lt;&gt;"",IF(EOMONTH(L1716,0)&gt;P1716,"Dikreditkan lewat batas: periksa","Sudah dikreditkan"),IF(S1716&lt;&gt;"Boleh diproses","Titik 1: periksa status vendor",IF(OR(I1716&lt;&gt;"Cocok",J1716&lt;&gt;"Valid"),"Titik 3: faktur bermasalah",IF(K1716="Ya","Titik 2: periksa pembebanan biaya",IF(Q1716&lt;0,"Titik 2: lewat batas kredit",IF(Q1716&lt;=Parameter!$B$6,"Titik 2: segera kreditkan","Siap dikreditkan")))))))</f>
        <v/>
      </c>
    </row>
    <row r="1717" customFormat="false" ht="15" hidden="false" customHeight="false" outlineLevel="0" collapsed="false">
      <c r="A1717" s="27"/>
      <c r="B1717" s="27"/>
      <c r="C1717" s="28"/>
      <c r="D1717" s="28"/>
      <c r="E1717" s="29"/>
      <c r="F1717" s="27"/>
      <c r="G1717" s="30"/>
      <c r="H1717" s="30"/>
      <c r="I1717" s="27"/>
      <c r="J1717" s="27"/>
      <c r="K1717" s="27"/>
      <c r="L1717" s="29"/>
      <c r="M1717" s="27"/>
      <c r="N1717" s="31" t="str">
        <f aca="false">IF(E1717="","",EOMONTH(E1717,0))</f>
        <v/>
      </c>
      <c r="O1717" s="32" t="str">
        <f aca="false">IF(E1717="","",EOMONTH(E1717,0)+Parameter!$B$5)</f>
        <v/>
      </c>
      <c r="P1717" s="32" t="str">
        <f aca="false">IF(E1717="","",EOMONTH(E1717,Parameter!$B$4))</f>
        <v/>
      </c>
      <c r="Q1717" s="33" t="str">
        <f aca="false">IF(OR(E1717="",L1717&lt;&gt;""),"",P1717-Parameter!$B$9)</f>
        <v/>
      </c>
      <c r="R1717" s="34" t="str">
        <f aca="false">IF(OR(G1717="",G1717=0,H1717=""),"",H1717/G1717)</f>
        <v/>
      </c>
      <c r="S1717" s="35" t="str">
        <f aca="false">IF(C1717="","",IFERROR(INDEX('Validasi Vendor'!$J$5:$J$505,MATCH(C1717,'Validasi Vendor'!$C$5:$C$505,0)),"Belum terdaftar"))</f>
        <v/>
      </c>
      <c r="T1717" s="35" t="str">
        <f aca="false">IF(E1717="","",IF(L1717&lt;&gt;"",IF(EOMONTH(L1717,0)&gt;P1717,"Dikreditkan lewat batas: periksa","Sudah dikreditkan"),IF(S1717&lt;&gt;"Boleh diproses","Titik 1: periksa status vendor",IF(OR(I1717&lt;&gt;"Cocok",J1717&lt;&gt;"Valid"),"Titik 3: faktur bermasalah",IF(K1717="Ya","Titik 2: periksa pembebanan biaya",IF(Q1717&lt;0,"Titik 2: lewat batas kredit",IF(Q1717&lt;=Parameter!$B$6,"Titik 2: segera kreditkan","Siap dikreditkan")))))))</f>
        <v/>
      </c>
    </row>
    <row r="1718" customFormat="false" ht="15" hidden="false" customHeight="false" outlineLevel="0" collapsed="false">
      <c r="A1718" s="27"/>
      <c r="B1718" s="27"/>
      <c r="C1718" s="28"/>
      <c r="D1718" s="28"/>
      <c r="E1718" s="29"/>
      <c r="F1718" s="27"/>
      <c r="G1718" s="30"/>
      <c r="H1718" s="30"/>
      <c r="I1718" s="27"/>
      <c r="J1718" s="27"/>
      <c r="K1718" s="27"/>
      <c r="L1718" s="29"/>
      <c r="M1718" s="27"/>
      <c r="N1718" s="31" t="str">
        <f aca="false">IF(E1718="","",EOMONTH(E1718,0))</f>
        <v/>
      </c>
      <c r="O1718" s="32" t="str">
        <f aca="false">IF(E1718="","",EOMONTH(E1718,0)+Parameter!$B$5)</f>
        <v/>
      </c>
      <c r="P1718" s="32" t="str">
        <f aca="false">IF(E1718="","",EOMONTH(E1718,Parameter!$B$4))</f>
        <v/>
      </c>
      <c r="Q1718" s="33" t="str">
        <f aca="false">IF(OR(E1718="",L1718&lt;&gt;""),"",P1718-Parameter!$B$9)</f>
        <v/>
      </c>
      <c r="R1718" s="34" t="str">
        <f aca="false">IF(OR(G1718="",G1718=0,H1718=""),"",H1718/G1718)</f>
        <v/>
      </c>
      <c r="S1718" s="35" t="str">
        <f aca="false">IF(C1718="","",IFERROR(INDEX('Validasi Vendor'!$J$5:$J$505,MATCH(C1718,'Validasi Vendor'!$C$5:$C$505,0)),"Belum terdaftar"))</f>
        <v/>
      </c>
      <c r="T1718" s="35" t="str">
        <f aca="false">IF(E1718="","",IF(L1718&lt;&gt;"",IF(EOMONTH(L1718,0)&gt;P1718,"Dikreditkan lewat batas: periksa","Sudah dikreditkan"),IF(S1718&lt;&gt;"Boleh diproses","Titik 1: periksa status vendor",IF(OR(I1718&lt;&gt;"Cocok",J1718&lt;&gt;"Valid"),"Titik 3: faktur bermasalah",IF(K1718="Ya","Titik 2: periksa pembebanan biaya",IF(Q1718&lt;0,"Titik 2: lewat batas kredit",IF(Q1718&lt;=Parameter!$B$6,"Titik 2: segera kreditkan","Siap dikreditkan")))))))</f>
        <v/>
      </c>
    </row>
    <row r="1719" customFormat="false" ht="15" hidden="false" customHeight="false" outlineLevel="0" collapsed="false">
      <c r="A1719" s="27"/>
      <c r="B1719" s="27"/>
      <c r="C1719" s="28"/>
      <c r="D1719" s="28"/>
      <c r="E1719" s="29"/>
      <c r="F1719" s="27"/>
      <c r="G1719" s="30"/>
      <c r="H1719" s="30"/>
      <c r="I1719" s="27"/>
      <c r="J1719" s="27"/>
      <c r="K1719" s="27"/>
      <c r="L1719" s="29"/>
      <c r="M1719" s="27"/>
      <c r="N1719" s="31" t="str">
        <f aca="false">IF(E1719="","",EOMONTH(E1719,0))</f>
        <v/>
      </c>
      <c r="O1719" s="32" t="str">
        <f aca="false">IF(E1719="","",EOMONTH(E1719,0)+Parameter!$B$5)</f>
        <v/>
      </c>
      <c r="P1719" s="32" t="str">
        <f aca="false">IF(E1719="","",EOMONTH(E1719,Parameter!$B$4))</f>
        <v/>
      </c>
      <c r="Q1719" s="33" t="str">
        <f aca="false">IF(OR(E1719="",L1719&lt;&gt;""),"",P1719-Parameter!$B$9)</f>
        <v/>
      </c>
      <c r="R1719" s="34" t="str">
        <f aca="false">IF(OR(G1719="",G1719=0,H1719=""),"",H1719/G1719)</f>
        <v/>
      </c>
      <c r="S1719" s="35" t="str">
        <f aca="false">IF(C1719="","",IFERROR(INDEX('Validasi Vendor'!$J$5:$J$505,MATCH(C1719,'Validasi Vendor'!$C$5:$C$505,0)),"Belum terdaftar"))</f>
        <v/>
      </c>
      <c r="T1719" s="35" t="str">
        <f aca="false">IF(E1719="","",IF(L1719&lt;&gt;"",IF(EOMONTH(L1719,0)&gt;P1719,"Dikreditkan lewat batas: periksa","Sudah dikreditkan"),IF(S1719&lt;&gt;"Boleh diproses","Titik 1: periksa status vendor",IF(OR(I1719&lt;&gt;"Cocok",J1719&lt;&gt;"Valid"),"Titik 3: faktur bermasalah",IF(K1719="Ya","Titik 2: periksa pembebanan biaya",IF(Q1719&lt;0,"Titik 2: lewat batas kredit",IF(Q1719&lt;=Parameter!$B$6,"Titik 2: segera kreditkan","Siap dikreditkan")))))))</f>
        <v/>
      </c>
    </row>
    <row r="1720" customFormat="false" ht="15" hidden="false" customHeight="false" outlineLevel="0" collapsed="false">
      <c r="A1720" s="27"/>
      <c r="B1720" s="27"/>
      <c r="C1720" s="28"/>
      <c r="D1720" s="28"/>
      <c r="E1720" s="29"/>
      <c r="F1720" s="27"/>
      <c r="G1720" s="30"/>
      <c r="H1720" s="30"/>
      <c r="I1720" s="27"/>
      <c r="J1720" s="27"/>
      <c r="K1720" s="27"/>
      <c r="L1720" s="29"/>
      <c r="M1720" s="27"/>
      <c r="N1720" s="31" t="str">
        <f aca="false">IF(E1720="","",EOMONTH(E1720,0))</f>
        <v/>
      </c>
      <c r="O1720" s="32" t="str">
        <f aca="false">IF(E1720="","",EOMONTH(E1720,0)+Parameter!$B$5)</f>
        <v/>
      </c>
      <c r="P1720" s="32" t="str">
        <f aca="false">IF(E1720="","",EOMONTH(E1720,Parameter!$B$4))</f>
        <v/>
      </c>
      <c r="Q1720" s="33" t="str">
        <f aca="false">IF(OR(E1720="",L1720&lt;&gt;""),"",P1720-Parameter!$B$9)</f>
        <v/>
      </c>
      <c r="R1720" s="34" t="str">
        <f aca="false">IF(OR(G1720="",G1720=0,H1720=""),"",H1720/G1720)</f>
        <v/>
      </c>
      <c r="S1720" s="35" t="str">
        <f aca="false">IF(C1720="","",IFERROR(INDEX('Validasi Vendor'!$J$5:$J$505,MATCH(C1720,'Validasi Vendor'!$C$5:$C$505,0)),"Belum terdaftar"))</f>
        <v/>
      </c>
      <c r="T1720" s="35" t="str">
        <f aca="false">IF(E1720="","",IF(L1720&lt;&gt;"",IF(EOMONTH(L1720,0)&gt;P1720,"Dikreditkan lewat batas: periksa","Sudah dikreditkan"),IF(S1720&lt;&gt;"Boleh diproses","Titik 1: periksa status vendor",IF(OR(I1720&lt;&gt;"Cocok",J1720&lt;&gt;"Valid"),"Titik 3: faktur bermasalah",IF(K1720="Ya","Titik 2: periksa pembebanan biaya",IF(Q1720&lt;0,"Titik 2: lewat batas kredit",IF(Q1720&lt;=Parameter!$B$6,"Titik 2: segera kreditkan","Siap dikreditkan")))))))</f>
        <v/>
      </c>
    </row>
    <row r="1721" customFormat="false" ht="15" hidden="false" customHeight="false" outlineLevel="0" collapsed="false">
      <c r="A1721" s="27"/>
      <c r="B1721" s="27"/>
      <c r="C1721" s="28"/>
      <c r="D1721" s="28"/>
      <c r="E1721" s="29"/>
      <c r="F1721" s="27"/>
      <c r="G1721" s="30"/>
      <c r="H1721" s="30"/>
      <c r="I1721" s="27"/>
      <c r="J1721" s="27"/>
      <c r="K1721" s="27"/>
      <c r="L1721" s="29"/>
      <c r="M1721" s="27"/>
      <c r="N1721" s="31" t="str">
        <f aca="false">IF(E1721="","",EOMONTH(E1721,0))</f>
        <v/>
      </c>
      <c r="O1721" s="32" t="str">
        <f aca="false">IF(E1721="","",EOMONTH(E1721,0)+Parameter!$B$5)</f>
        <v/>
      </c>
      <c r="P1721" s="32" t="str">
        <f aca="false">IF(E1721="","",EOMONTH(E1721,Parameter!$B$4))</f>
        <v/>
      </c>
      <c r="Q1721" s="33" t="str">
        <f aca="false">IF(OR(E1721="",L1721&lt;&gt;""),"",P1721-Parameter!$B$9)</f>
        <v/>
      </c>
      <c r="R1721" s="34" t="str">
        <f aca="false">IF(OR(G1721="",G1721=0,H1721=""),"",H1721/G1721)</f>
        <v/>
      </c>
      <c r="S1721" s="35" t="str">
        <f aca="false">IF(C1721="","",IFERROR(INDEX('Validasi Vendor'!$J$5:$J$505,MATCH(C1721,'Validasi Vendor'!$C$5:$C$505,0)),"Belum terdaftar"))</f>
        <v/>
      </c>
      <c r="T1721" s="35" t="str">
        <f aca="false">IF(E1721="","",IF(L1721&lt;&gt;"",IF(EOMONTH(L1721,0)&gt;P1721,"Dikreditkan lewat batas: periksa","Sudah dikreditkan"),IF(S1721&lt;&gt;"Boleh diproses","Titik 1: periksa status vendor",IF(OR(I1721&lt;&gt;"Cocok",J1721&lt;&gt;"Valid"),"Titik 3: faktur bermasalah",IF(K1721="Ya","Titik 2: periksa pembebanan biaya",IF(Q1721&lt;0,"Titik 2: lewat batas kredit",IF(Q1721&lt;=Parameter!$B$6,"Titik 2: segera kreditkan","Siap dikreditkan")))))))</f>
        <v/>
      </c>
    </row>
    <row r="1722" customFormat="false" ht="15" hidden="false" customHeight="false" outlineLevel="0" collapsed="false">
      <c r="A1722" s="27"/>
      <c r="B1722" s="27"/>
      <c r="C1722" s="28"/>
      <c r="D1722" s="28"/>
      <c r="E1722" s="29"/>
      <c r="F1722" s="27"/>
      <c r="G1722" s="30"/>
      <c r="H1722" s="30"/>
      <c r="I1722" s="27"/>
      <c r="J1722" s="27"/>
      <c r="K1722" s="27"/>
      <c r="L1722" s="29"/>
      <c r="M1722" s="27"/>
      <c r="N1722" s="31" t="str">
        <f aca="false">IF(E1722="","",EOMONTH(E1722,0))</f>
        <v/>
      </c>
      <c r="O1722" s="32" t="str">
        <f aca="false">IF(E1722="","",EOMONTH(E1722,0)+Parameter!$B$5)</f>
        <v/>
      </c>
      <c r="P1722" s="32" t="str">
        <f aca="false">IF(E1722="","",EOMONTH(E1722,Parameter!$B$4))</f>
        <v/>
      </c>
      <c r="Q1722" s="33" t="str">
        <f aca="false">IF(OR(E1722="",L1722&lt;&gt;""),"",P1722-Parameter!$B$9)</f>
        <v/>
      </c>
      <c r="R1722" s="34" t="str">
        <f aca="false">IF(OR(G1722="",G1722=0,H1722=""),"",H1722/G1722)</f>
        <v/>
      </c>
      <c r="S1722" s="35" t="str">
        <f aca="false">IF(C1722="","",IFERROR(INDEX('Validasi Vendor'!$J$5:$J$505,MATCH(C1722,'Validasi Vendor'!$C$5:$C$505,0)),"Belum terdaftar"))</f>
        <v/>
      </c>
      <c r="T1722" s="35" t="str">
        <f aca="false">IF(E1722="","",IF(L1722&lt;&gt;"",IF(EOMONTH(L1722,0)&gt;P1722,"Dikreditkan lewat batas: periksa","Sudah dikreditkan"),IF(S1722&lt;&gt;"Boleh diproses","Titik 1: periksa status vendor",IF(OR(I1722&lt;&gt;"Cocok",J1722&lt;&gt;"Valid"),"Titik 3: faktur bermasalah",IF(K1722="Ya","Titik 2: periksa pembebanan biaya",IF(Q1722&lt;0,"Titik 2: lewat batas kredit",IF(Q1722&lt;=Parameter!$B$6,"Titik 2: segera kreditkan","Siap dikreditkan")))))))</f>
        <v/>
      </c>
    </row>
    <row r="1723" customFormat="false" ht="15" hidden="false" customHeight="false" outlineLevel="0" collapsed="false">
      <c r="A1723" s="27"/>
      <c r="B1723" s="27"/>
      <c r="C1723" s="28"/>
      <c r="D1723" s="28"/>
      <c r="E1723" s="29"/>
      <c r="F1723" s="27"/>
      <c r="G1723" s="30"/>
      <c r="H1723" s="30"/>
      <c r="I1723" s="27"/>
      <c r="J1723" s="27"/>
      <c r="K1723" s="27"/>
      <c r="L1723" s="29"/>
      <c r="M1723" s="27"/>
      <c r="N1723" s="31" t="str">
        <f aca="false">IF(E1723="","",EOMONTH(E1723,0))</f>
        <v/>
      </c>
      <c r="O1723" s="32" t="str">
        <f aca="false">IF(E1723="","",EOMONTH(E1723,0)+Parameter!$B$5)</f>
        <v/>
      </c>
      <c r="P1723" s="32" t="str">
        <f aca="false">IF(E1723="","",EOMONTH(E1723,Parameter!$B$4))</f>
        <v/>
      </c>
      <c r="Q1723" s="33" t="str">
        <f aca="false">IF(OR(E1723="",L1723&lt;&gt;""),"",P1723-Parameter!$B$9)</f>
        <v/>
      </c>
      <c r="R1723" s="34" t="str">
        <f aca="false">IF(OR(G1723="",G1723=0,H1723=""),"",H1723/G1723)</f>
        <v/>
      </c>
      <c r="S1723" s="35" t="str">
        <f aca="false">IF(C1723="","",IFERROR(INDEX('Validasi Vendor'!$J$5:$J$505,MATCH(C1723,'Validasi Vendor'!$C$5:$C$505,0)),"Belum terdaftar"))</f>
        <v/>
      </c>
      <c r="T1723" s="35" t="str">
        <f aca="false">IF(E1723="","",IF(L1723&lt;&gt;"",IF(EOMONTH(L1723,0)&gt;P1723,"Dikreditkan lewat batas: periksa","Sudah dikreditkan"),IF(S1723&lt;&gt;"Boleh diproses","Titik 1: periksa status vendor",IF(OR(I1723&lt;&gt;"Cocok",J1723&lt;&gt;"Valid"),"Titik 3: faktur bermasalah",IF(K1723="Ya","Titik 2: periksa pembebanan biaya",IF(Q1723&lt;0,"Titik 2: lewat batas kredit",IF(Q1723&lt;=Parameter!$B$6,"Titik 2: segera kreditkan","Siap dikreditkan")))))))</f>
        <v/>
      </c>
    </row>
    <row r="1724" customFormat="false" ht="15" hidden="false" customHeight="false" outlineLevel="0" collapsed="false">
      <c r="A1724" s="27"/>
      <c r="B1724" s="27"/>
      <c r="C1724" s="28"/>
      <c r="D1724" s="28"/>
      <c r="E1724" s="29"/>
      <c r="F1724" s="27"/>
      <c r="G1724" s="30"/>
      <c r="H1724" s="30"/>
      <c r="I1724" s="27"/>
      <c r="J1724" s="27"/>
      <c r="K1724" s="27"/>
      <c r="L1724" s="29"/>
      <c r="M1724" s="27"/>
      <c r="N1724" s="31" t="str">
        <f aca="false">IF(E1724="","",EOMONTH(E1724,0))</f>
        <v/>
      </c>
      <c r="O1724" s="32" t="str">
        <f aca="false">IF(E1724="","",EOMONTH(E1724,0)+Parameter!$B$5)</f>
        <v/>
      </c>
      <c r="P1724" s="32" t="str">
        <f aca="false">IF(E1724="","",EOMONTH(E1724,Parameter!$B$4))</f>
        <v/>
      </c>
      <c r="Q1724" s="33" t="str">
        <f aca="false">IF(OR(E1724="",L1724&lt;&gt;""),"",P1724-Parameter!$B$9)</f>
        <v/>
      </c>
      <c r="R1724" s="34" t="str">
        <f aca="false">IF(OR(G1724="",G1724=0,H1724=""),"",H1724/G1724)</f>
        <v/>
      </c>
      <c r="S1724" s="35" t="str">
        <f aca="false">IF(C1724="","",IFERROR(INDEX('Validasi Vendor'!$J$5:$J$505,MATCH(C1724,'Validasi Vendor'!$C$5:$C$505,0)),"Belum terdaftar"))</f>
        <v/>
      </c>
      <c r="T1724" s="35" t="str">
        <f aca="false">IF(E1724="","",IF(L1724&lt;&gt;"",IF(EOMONTH(L1724,0)&gt;P1724,"Dikreditkan lewat batas: periksa","Sudah dikreditkan"),IF(S1724&lt;&gt;"Boleh diproses","Titik 1: periksa status vendor",IF(OR(I1724&lt;&gt;"Cocok",J1724&lt;&gt;"Valid"),"Titik 3: faktur bermasalah",IF(K1724="Ya","Titik 2: periksa pembebanan biaya",IF(Q1724&lt;0,"Titik 2: lewat batas kredit",IF(Q1724&lt;=Parameter!$B$6,"Titik 2: segera kreditkan","Siap dikreditkan")))))))</f>
        <v/>
      </c>
    </row>
    <row r="1725" customFormat="false" ht="15" hidden="false" customHeight="false" outlineLevel="0" collapsed="false">
      <c r="A1725" s="27"/>
      <c r="B1725" s="27"/>
      <c r="C1725" s="28"/>
      <c r="D1725" s="28"/>
      <c r="E1725" s="29"/>
      <c r="F1725" s="27"/>
      <c r="G1725" s="30"/>
      <c r="H1725" s="30"/>
      <c r="I1725" s="27"/>
      <c r="J1725" s="27"/>
      <c r="K1725" s="27"/>
      <c r="L1725" s="29"/>
      <c r="M1725" s="27"/>
      <c r="N1725" s="31" t="str">
        <f aca="false">IF(E1725="","",EOMONTH(E1725,0))</f>
        <v/>
      </c>
      <c r="O1725" s="32" t="str">
        <f aca="false">IF(E1725="","",EOMONTH(E1725,0)+Parameter!$B$5)</f>
        <v/>
      </c>
      <c r="P1725" s="32" t="str">
        <f aca="false">IF(E1725="","",EOMONTH(E1725,Parameter!$B$4))</f>
        <v/>
      </c>
      <c r="Q1725" s="33" t="str">
        <f aca="false">IF(OR(E1725="",L1725&lt;&gt;""),"",P1725-Parameter!$B$9)</f>
        <v/>
      </c>
      <c r="R1725" s="34" t="str">
        <f aca="false">IF(OR(G1725="",G1725=0,H1725=""),"",H1725/G1725)</f>
        <v/>
      </c>
      <c r="S1725" s="35" t="str">
        <f aca="false">IF(C1725="","",IFERROR(INDEX('Validasi Vendor'!$J$5:$J$505,MATCH(C1725,'Validasi Vendor'!$C$5:$C$505,0)),"Belum terdaftar"))</f>
        <v/>
      </c>
      <c r="T1725" s="35" t="str">
        <f aca="false">IF(E1725="","",IF(L1725&lt;&gt;"",IF(EOMONTH(L1725,0)&gt;P1725,"Dikreditkan lewat batas: periksa","Sudah dikreditkan"),IF(S1725&lt;&gt;"Boleh diproses","Titik 1: periksa status vendor",IF(OR(I1725&lt;&gt;"Cocok",J1725&lt;&gt;"Valid"),"Titik 3: faktur bermasalah",IF(K1725="Ya","Titik 2: periksa pembebanan biaya",IF(Q1725&lt;0,"Titik 2: lewat batas kredit",IF(Q1725&lt;=Parameter!$B$6,"Titik 2: segera kreditkan","Siap dikreditkan")))))))</f>
        <v/>
      </c>
    </row>
    <row r="1726" customFormat="false" ht="15" hidden="false" customHeight="false" outlineLevel="0" collapsed="false">
      <c r="A1726" s="27"/>
      <c r="B1726" s="27"/>
      <c r="C1726" s="28"/>
      <c r="D1726" s="28"/>
      <c r="E1726" s="29"/>
      <c r="F1726" s="27"/>
      <c r="G1726" s="30"/>
      <c r="H1726" s="30"/>
      <c r="I1726" s="27"/>
      <c r="J1726" s="27"/>
      <c r="K1726" s="27"/>
      <c r="L1726" s="29"/>
      <c r="M1726" s="27"/>
      <c r="N1726" s="31" t="str">
        <f aca="false">IF(E1726="","",EOMONTH(E1726,0))</f>
        <v/>
      </c>
      <c r="O1726" s="32" t="str">
        <f aca="false">IF(E1726="","",EOMONTH(E1726,0)+Parameter!$B$5)</f>
        <v/>
      </c>
      <c r="P1726" s="32" t="str">
        <f aca="false">IF(E1726="","",EOMONTH(E1726,Parameter!$B$4))</f>
        <v/>
      </c>
      <c r="Q1726" s="33" t="str">
        <f aca="false">IF(OR(E1726="",L1726&lt;&gt;""),"",P1726-Parameter!$B$9)</f>
        <v/>
      </c>
      <c r="R1726" s="34" t="str">
        <f aca="false">IF(OR(G1726="",G1726=0,H1726=""),"",H1726/G1726)</f>
        <v/>
      </c>
      <c r="S1726" s="35" t="str">
        <f aca="false">IF(C1726="","",IFERROR(INDEX('Validasi Vendor'!$J$5:$J$505,MATCH(C1726,'Validasi Vendor'!$C$5:$C$505,0)),"Belum terdaftar"))</f>
        <v/>
      </c>
      <c r="T1726" s="35" t="str">
        <f aca="false">IF(E1726="","",IF(L1726&lt;&gt;"",IF(EOMONTH(L1726,0)&gt;P1726,"Dikreditkan lewat batas: periksa","Sudah dikreditkan"),IF(S1726&lt;&gt;"Boleh diproses","Titik 1: periksa status vendor",IF(OR(I1726&lt;&gt;"Cocok",J1726&lt;&gt;"Valid"),"Titik 3: faktur bermasalah",IF(K1726="Ya","Titik 2: periksa pembebanan biaya",IF(Q1726&lt;0,"Titik 2: lewat batas kredit",IF(Q1726&lt;=Parameter!$B$6,"Titik 2: segera kreditkan","Siap dikreditkan")))))))</f>
        <v/>
      </c>
    </row>
    <row r="1727" customFormat="false" ht="15" hidden="false" customHeight="false" outlineLevel="0" collapsed="false">
      <c r="A1727" s="27"/>
      <c r="B1727" s="27"/>
      <c r="C1727" s="28"/>
      <c r="D1727" s="28"/>
      <c r="E1727" s="29"/>
      <c r="F1727" s="27"/>
      <c r="G1727" s="30"/>
      <c r="H1727" s="30"/>
      <c r="I1727" s="27"/>
      <c r="J1727" s="27"/>
      <c r="K1727" s="27"/>
      <c r="L1727" s="29"/>
      <c r="M1727" s="27"/>
      <c r="N1727" s="31" t="str">
        <f aca="false">IF(E1727="","",EOMONTH(E1727,0))</f>
        <v/>
      </c>
      <c r="O1727" s="32" t="str">
        <f aca="false">IF(E1727="","",EOMONTH(E1727,0)+Parameter!$B$5)</f>
        <v/>
      </c>
      <c r="P1727" s="32" t="str">
        <f aca="false">IF(E1727="","",EOMONTH(E1727,Parameter!$B$4))</f>
        <v/>
      </c>
      <c r="Q1727" s="33" t="str">
        <f aca="false">IF(OR(E1727="",L1727&lt;&gt;""),"",P1727-Parameter!$B$9)</f>
        <v/>
      </c>
      <c r="R1727" s="34" t="str">
        <f aca="false">IF(OR(G1727="",G1727=0,H1727=""),"",H1727/G1727)</f>
        <v/>
      </c>
      <c r="S1727" s="35" t="str">
        <f aca="false">IF(C1727="","",IFERROR(INDEX('Validasi Vendor'!$J$5:$J$505,MATCH(C1727,'Validasi Vendor'!$C$5:$C$505,0)),"Belum terdaftar"))</f>
        <v/>
      </c>
      <c r="T1727" s="35" t="str">
        <f aca="false">IF(E1727="","",IF(L1727&lt;&gt;"",IF(EOMONTH(L1727,0)&gt;P1727,"Dikreditkan lewat batas: periksa","Sudah dikreditkan"),IF(S1727&lt;&gt;"Boleh diproses","Titik 1: periksa status vendor",IF(OR(I1727&lt;&gt;"Cocok",J1727&lt;&gt;"Valid"),"Titik 3: faktur bermasalah",IF(K1727="Ya","Titik 2: periksa pembebanan biaya",IF(Q1727&lt;0,"Titik 2: lewat batas kredit",IF(Q1727&lt;=Parameter!$B$6,"Titik 2: segera kreditkan","Siap dikreditkan")))))))</f>
        <v/>
      </c>
    </row>
    <row r="1728" customFormat="false" ht="15" hidden="false" customHeight="false" outlineLevel="0" collapsed="false">
      <c r="A1728" s="27"/>
      <c r="B1728" s="27"/>
      <c r="C1728" s="28"/>
      <c r="D1728" s="28"/>
      <c r="E1728" s="29"/>
      <c r="F1728" s="27"/>
      <c r="G1728" s="30"/>
      <c r="H1728" s="30"/>
      <c r="I1728" s="27"/>
      <c r="J1728" s="27"/>
      <c r="K1728" s="27"/>
      <c r="L1728" s="29"/>
      <c r="M1728" s="27"/>
      <c r="N1728" s="31" t="str">
        <f aca="false">IF(E1728="","",EOMONTH(E1728,0))</f>
        <v/>
      </c>
      <c r="O1728" s="32" t="str">
        <f aca="false">IF(E1728="","",EOMONTH(E1728,0)+Parameter!$B$5)</f>
        <v/>
      </c>
      <c r="P1728" s="32" t="str">
        <f aca="false">IF(E1728="","",EOMONTH(E1728,Parameter!$B$4))</f>
        <v/>
      </c>
      <c r="Q1728" s="33" t="str">
        <f aca="false">IF(OR(E1728="",L1728&lt;&gt;""),"",P1728-Parameter!$B$9)</f>
        <v/>
      </c>
      <c r="R1728" s="34" t="str">
        <f aca="false">IF(OR(G1728="",G1728=0,H1728=""),"",H1728/G1728)</f>
        <v/>
      </c>
      <c r="S1728" s="35" t="str">
        <f aca="false">IF(C1728="","",IFERROR(INDEX('Validasi Vendor'!$J$5:$J$505,MATCH(C1728,'Validasi Vendor'!$C$5:$C$505,0)),"Belum terdaftar"))</f>
        <v/>
      </c>
      <c r="T1728" s="35" t="str">
        <f aca="false">IF(E1728="","",IF(L1728&lt;&gt;"",IF(EOMONTH(L1728,0)&gt;P1728,"Dikreditkan lewat batas: periksa","Sudah dikreditkan"),IF(S1728&lt;&gt;"Boleh diproses","Titik 1: periksa status vendor",IF(OR(I1728&lt;&gt;"Cocok",J1728&lt;&gt;"Valid"),"Titik 3: faktur bermasalah",IF(K1728="Ya","Titik 2: periksa pembebanan biaya",IF(Q1728&lt;0,"Titik 2: lewat batas kredit",IF(Q1728&lt;=Parameter!$B$6,"Titik 2: segera kreditkan","Siap dikreditkan")))))))</f>
        <v/>
      </c>
    </row>
    <row r="1729" customFormat="false" ht="15" hidden="false" customHeight="false" outlineLevel="0" collapsed="false">
      <c r="A1729" s="27"/>
      <c r="B1729" s="27"/>
      <c r="C1729" s="28"/>
      <c r="D1729" s="28"/>
      <c r="E1729" s="29"/>
      <c r="F1729" s="27"/>
      <c r="G1729" s="30"/>
      <c r="H1729" s="30"/>
      <c r="I1729" s="27"/>
      <c r="J1729" s="27"/>
      <c r="K1729" s="27"/>
      <c r="L1729" s="29"/>
      <c r="M1729" s="27"/>
      <c r="N1729" s="31" t="str">
        <f aca="false">IF(E1729="","",EOMONTH(E1729,0))</f>
        <v/>
      </c>
      <c r="O1729" s="32" t="str">
        <f aca="false">IF(E1729="","",EOMONTH(E1729,0)+Parameter!$B$5)</f>
        <v/>
      </c>
      <c r="P1729" s="32" t="str">
        <f aca="false">IF(E1729="","",EOMONTH(E1729,Parameter!$B$4))</f>
        <v/>
      </c>
      <c r="Q1729" s="33" t="str">
        <f aca="false">IF(OR(E1729="",L1729&lt;&gt;""),"",P1729-Parameter!$B$9)</f>
        <v/>
      </c>
      <c r="R1729" s="34" t="str">
        <f aca="false">IF(OR(G1729="",G1729=0,H1729=""),"",H1729/G1729)</f>
        <v/>
      </c>
      <c r="S1729" s="35" t="str">
        <f aca="false">IF(C1729="","",IFERROR(INDEX('Validasi Vendor'!$J$5:$J$505,MATCH(C1729,'Validasi Vendor'!$C$5:$C$505,0)),"Belum terdaftar"))</f>
        <v/>
      </c>
      <c r="T1729" s="35" t="str">
        <f aca="false">IF(E1729="","",IF(L1729&lt;&gt;"",IF(EOMONTH(L1729,0)&gt;P1729,"Dikreditkan lewat batas: periksa","Sudah dikreditkan"),IF(S1729&lt;&gt;"Boleh diproses","Titik 1: periksa status vendor",IF(OR(I1729&lt;&gt;"Cocok",J1729&lt;&gt;"Valid"),"Titik 3: faktur bermasalah",IF(K1729="Ya","Titik 2: periksa pembebanan biaya",IF(Q1729&lt;0,"Titik 2: lewat batas kredit",IF(Q1729&lt;=Parameter!$B$6,"Titik 2: segera kreditkan","Siap dikreditkan")))))))</f>
        <v/>
      </c>
    </row>
    <row r="1730" customFormat="false" ht="15" hidden="false" customHeight="false" outlineLevel="0" collapsed="false">
      <c r="A1730" s="27"/>
      <c r="B1730" s="27"/>
      <c r="C1730" s="28"/>
      <c r="D1730" s="28"/>
      <c r="E1730" s="29"/>
      <c r="F1730" s="27"/>
      <c r="G1730" s="30"/>
      <c r="H1730" s="30"/>
      <c r="I1730" s="27"/>
      <c r="J1730" s="27"/>
      <c r="K1730" s="27"/>
      <c r="L1730" s="29"/>
      <c r="M1730" s="27"/>
      <c r="N1730" s="31" t="str">
        <f aca="false">IF(E1730="","",EOMONTH(E1730,0))</f>
        <v/>
      </c>
      <c r="O1730" s="32" t="str">
        <f aca="false">IF(E1730="","",EOMONTH(E1730,0)+Parameter!$B$5)</f>
        <v/>
      </c>
      <c r="P1730" s="32" t="str">
        <f aca="false">IF(E1730="","",EOMONTH(E1730,Parameter!$B$4))</f>
        <v/>
      </c>
      <c r="Q1730" s="33" t="str">
        <f aca="false">IF(OR(E1730="",L1730&lt;&gt;""),"",P1730-Parameter!$B$9)</f>
        <v/>
      </c>
      <c r="R1730" s="34" t="str">
        <f aca="false">IF(OR(G1730="",G1730=0,H1730=""),"",H1730/G1730)</f>
        <v/>
      </c>
      <c r="S1730" s="35" t="str">
        <f aca="false">IF(C1730="","",IFERROR(INDEX('Validasi Vendor'!$J$5:$J$505,MATCH(C1730,'Validasi Vendor'!$C$5:$C$505,0)),"Belum terdaftar"))</f>
        <v/>
      </c>
      <c r="T1730" s="35" t="str">
        <f aca="false">IF(E1730="","",IF(L1730&lt;&gt;"",IF(EOMONTH(L1730,0)&gt;P1730,"Dikreditkan lewat batas: periksa","Sudah dikreditkan"),IF(S1730&lt;&gt;"Boleh diproses","Titik 1: periksa status vendor",IF(OR(I1730&lt;&gt;"Cocok",J1730&lt;&gt;"Valid"),"Titik 3: faktur bermasalah",IF(K1730="Ya","Titik 2: periksa pembebanan biaya",IF(Q1730&lt;0,"Titik 2: lewat batas kredit",IF(Q1730&lt;=Parameter!$B$6,"Titik 2: segera kreditkan","Siap dikreditkan")))))))</f>
        <v/>
      </c>
    </row>
    <row r="1731" customFormat="false" ht="15" hidden="false" customHeight="false" outlineLevel="0" collapsed="false">
      <c r="A1731" s="27"/>
      <c r="B1731" s="27"/>
      <c r="C1731" s="28"/>
      <c r="D1731" s="28"/>
      <c r="E1731" s="29"/>
      <c r="F1731" s="27"/>
      <c r="G1731" s="30"/>
      <c r="H1731" s="30"/>
      <c r="I1731" s="27"/>
      <c r="J1731" s="27"/>
      <c r="K1731" s="27"/>
      <c r="L1731" s="29"/>
      <c r="M1731" s="27"/>
      <c r="N1731" s="31" t="str">
        <f aca="false">IF(E1731="","",EOMONTH(E1731,0))</f>
        <v/>
      </c>
      <c r="O1731" s="32" t="str">
        <f aca="false">IF(E1731="","",EOMONTH(E1731,0)+Parameter!$B$5)</f>
        <v/>
      </c>
      <c r="P1731" s="32" t="str">
        <f aca="false">IF(E1731="","",EOMONTH(E1731,Parameter!$B$4))</f>
        <v/>
      </c>
      <c r="Q1731" s="33" t="str">
        <f aca="false">IF(OR(E1731="",L1731&lt;&gt;""),"",P1731-Parameter!$B$9)</f>
        <v/>
      </c>
      <c r="R1731" s="34" t="str">
        <f aca="false">IF(OR(G1731="",G1731=0,H1731=""),"",H1731/G1731)</f>
        <v/>
      </c>
      <c r="S1731" s="35" t="str">
        <f aca="false">IF(C1731="","",IFERROR(INDEX('Validasi Vendor'!$J$5:$J$505,MATCH(C1731,'Validasi Vendor'!$C$5:$C$505,0)),"Belum terdaftar"))</f>
        <v/>
      </c>
      <c r="T1731" s="35" t="str">
        <f aca="false">IF(E1731="","",IF(L1731&lt;&gt;"",IF(EOMONTH(L1731,0)&gt;P1731,"Dikreditkan lewat batas: periksa","Sudah dikreditkan"),IF(S1731&lt;&gt;"Boleh diproses","Titik 1: periksa status vendor",IF(OR(I1731&lt;&gt;"Cocok",J1731&lt;&gt;"Valid"),"Titik 3: faktur bermasalah",IF(K1731="Ya","Titik 2: periksa pembebanan biaya",IF(Q1731&lt;0,"Titik 2: lewat batas kredit",IF(Q1731&lt;=Parameter!$B$6,"Titik 2: segera kreditkan","Siap dikreditkan")))))))</f>
        <v/>
      </c>
    </row>
    <row r="1732" customFormat="false" ht="15" hidden="false" customHeight="false" outlineLevel="0" collapsed="false">
      <c r="A1732" s="27"/>
      <c r="B1732" s="27"/>
      <c r="C1732" s="28"/>
      <c r="D1732" s="28"/>
      <c r="E1732" s="29"/>
      <c r="F1732" s="27"/>
      <c r="G1732" s="30"/>
      <c r="H1732" s="30"/>
      <c r="I1732" s="27"/>
      <c r="J1732" s="27"/>
      <c r="K1732" s="27"/>
      <c r="L1732" s="29"/>
      <c r="M1732" s="27"/>
      <c r="N1732" s="31" t="str">
        <f aca="false">IF(E1732="","",EOMONTH(E1732,0))</f>
        <v/>
      </c>
      <c r="O1732" s="32" t="str">
        <f aca="false">IF(E1732="","",EOMONTH(E1732,0)+Parameter!$B$5)</f>
        <v/>
      </c>
      <c r="P1732" s="32" t="str">
        <f aca="false">IF(E1732="","",EOMONTH(E1732,Parameter!$B$4))</f>
        <v/>
      </c>
      <c r="Q1732" s="33" t="str">
        <f aca="false">IF(OR(E1732="",L1732&lt;&gt;""),"",P1732-Parameter!$B$9)</f>
        <v/>
      </c>
      <c r="R1732" s="34" t="str">
        <f aca="false">IF(OR(G1732="",G1732=0,H1732=""),"",H1732/G1732)</f>
        <v/>
      </c>
      <c r="S1732" s="35" t="str">
        <f aca="false">IF(C1732="","",IFERROR(INDEX('Validasi Vendor'!$J$5:$J$505,MATCH(C1732,'Validasi Vendor'!$C$5:$C$505,0)),"Belum terdaftar"))</f>
        <v/>
      </c>
      <c r="T1732" s="35" t="str">
        <f aca="false">IF(E1732="","",IF(L1732&lt;&gt;"",IF(EOMONTH(L1732,0)&gt;P1732,"Dikreditkan lewat batas: periksa","Sudah dikreditkan"),IF(S1732&lt;&gt;"Boleh diproses","Titik 1: periksa status vendor",IF(OR(I1732&lt;&gt;"Cocok",J1732&lt;&gt;"Valid"),"Titik 3: faktur bermasalah",IF(K1732="Ya","Titik 2: periksa pembebanan biaya",IF(Q1732&lt;0,"Titik 2: lewat batas kredit",IF(Q1732&lt;=Parameter!$B$6,"Titik 2: segera kreditkan","Siap dikreditkan")))))))</f>
        <v/>
      </c>
    </row>
    <row r="1733" customFormat="false" ht="15" hidden="false" customHeight="false" outlineLevel="0" collapsed="false">
      <c r="A1733" s="27"/>
      <c r="B1733" s="27"/>
      <c r="C1733" s="28"/>
      <c r="D1733" s="28"/>
      <c r="E1733" s="29"/>
      <c r="F1733" s="27"/>
      <c r="G1733" s="30"/>
      <c r="H1733" s="30"/>
      <c r="I1733" s="27"/>
      <c r="J1733" s="27"/>
      <c r="K1733" s="27"/>
      <c r="L1733" s="29"/>
      <c r="M1733" s="27"/>
      <c r="N1733" s="31" t="str">
        <f aca="false">IF(E1733="","",EOMONTH(E1733,0))</f>
        <v/>
      </c>
      <c r="O1733" s="32" t="str">
        <f aca="false">IF(E1733="","",EOMONTH(E1733,0)+Parameter!$B$5)</f>
        <v/>
      </c>
      <c r="P1733" s="32" t="str">
        <f aca="false">IF(E1733="","",EOMONTH(E1733,Parameter!$B$4))</f>
        <v/>
      </c>
      <c r="Q1733" s="33" t="str">
        <f aca="false">IF(OR(E1733="",L1733&lt;&gt;""),"",P1733-Parameter!$B$9)</f>
        <v/>
      </c>
      <c r="R1733" s="34" t="str">
        <f aca="false">IF(OR(G1733="",G1733=0,H1733=""),"",H1733/G1733)</f>
        <v/>
      </c>
      <c r="S1733" s="35" t="str">
        <f aca="false">IF(C1733="","",IFERROR(INDEX('Validasi Vendor'!$J$5:$J$505,MATCH(C1733,'Validasi Vendor'!$C$5:$C$505,0)),"Belum terdaftar"))</f>
        <v/>
      </c>
      <c r="T1733" s="35" t="str">
        <f aca="false">IF(E1733="","",IF(L1733&lt;&gt;"",IF(EOMONTH(L1733,0)&gt;P1733,"Dikreditkan lewat batas: periksa","Sudah dikreditkan"),IF(S1733&lt;&gt;"Boleh diproses","Titik 1: periksa status vendor",IF(OR(I1733&lt;&gt;"Cocok",J1733&lt;&gt;"Valid"),"Titik 3: faktur bermasalah",IF(K1733="Ya","Titik 2: periksa pembebanan biaya",IF(Q1733&lt;0,"Titik 2: lewat batas kredit",IF(Q1733&lt;=Parameter!$B$6,"Titik 2: segera kreditkan","Siap dikreditkan")))))))</f>
        <v/>
      </c>
    </row>
    <row r="1734" customFormat="false" ht="15" hidden="false" customHeight="false" outlineLevel="0" collapsed="false">
      <c r="A1734" s="27"/>
      <c r="B1734" s="27"/>
      <c r="C1734" s="28"/>
      <c r="D1734" s="28"/>
      <c r="E1734" s="29"/>
      <c r="F1734" s="27"/>
      <c r="G1734" s="30"/>
      <c r="H1734" s="30"/>
      <c r="I1734" s="27"/>
      <c r="J1734" s="27"/>
      <c r="K1734" s="27"/>
      <c r="L1734" s="29"/>
      <c r="M1734" s="27"/>
      <c r="N1734" s="31" t="str">
        <f aca="false">IF(E1734="","",EOMONTH(E1734,0))</f>
        <v/>
      </c>
      <c r="O1734" s="32" t="str">
        <f aca="false">IF(E1734="","",EOMONTH(E1734,0)+Parameter!$B$5)</f>
        <v/>
      </c>
      <c r="P1734" s="32" t="str">
        <f aca="false">IF(E1734="","",EOMONTH(E1734,Parameter!$B$4))</f>
        <v/>
      </c>
      <c r="Q1734" s="33" t="str">
        <f aca="false">IF(OR(E1734="",L1734&lt;&gt;""),"",P1734-Parameter!$B$9)</f>
        <v/>
      </c>
      <c r="R1734" s="34" t="str">
        <f aca="false">IF(OR(G1734="",G1734=0,H1734=""),"",H1734/G1734)</f>
        <v/>
      </c>
      <c r="S1734" s="35" t="str">
        <f aca="false">IF(C1734="","",IFERROR(INDEX('Validasi Vendor'!$J$5:$J$505,MATCH(C1734,'Validasi Vendor'!$C$5:$C$505,0)),"Belum terdaftar"))</f>
        <v/>
      </c>
      <c r="T1734" s="35" t="str">
        <f aca="false">IF(E1734="","",IF(L1734&lt;&gt;"",IF(EOMONTH(L1734,0)&gt;P1734,"Dikreditkan lewat batas: periksa","Sudah dikreditkan"),IF(S1734&lt;&gt;"Boleh diproses","Titik 1: periksa status vendor",IF(OR(I1734&lt;&gt;"Cocok",J1734&lt;&gt;"Valid"),"Titik 3: faktur bermasalah",IF(K1734="Ya","Titik 2: periksa pembebanan biaya",IF(Q1734&lt;0,"Titik 2: lewat batas kredit",IF(Q1734&lt;=Parameter!$B$6,"Titik 2: segera kreditkan","Siap dikreditkan")))))))</f>
        <v/>
      </c>
    </row>
    <row r="1735" customFormat="false" ht="15" hidden="false" customHeight="false" outlineLevel="0" collapsed="false">
      <c r="A1735" s="27"/>
      <c r="B1735" s="27"/>
      <c r="C1735" s="28"/>
      <c r="D1735" s="28"/>
      <c r="E1735" s="29"/>
      <c r="F1735" s="27"/>
      <c r="G1735" s="30"/>
      <c r="H1735" s="30"/>
      <c r="I1735" s="27"/>
      <c r="J1735" s="27"/>
      <c r="K1735" s="27"/>
      <c r="L1735" s="29"/>
      <c r="M1735" s="27"/>
      <c r="N1735" s="31" t="str">
        <f aca="false">IF(E1735="","",EOMONTH(E1735,0))</f>
        <v/>
      </c>
      <c r="O1735" s="32" t="str">
        <f aca="false">IF(E1735="","",EOMONTH(E1735,0)+Parameter!$B$5)</f>
        <v/>
      </c>
      <c r="P1735" s="32" t="str">
        <f aca="false">IF(E1735="","",EOMONTH(E1735,Parameter!$B$4))</f>
        <v/>
      </c>
      <c r="Q1735" s="33" t="str">
        <f aca="false">IF(OR(E1735="",L1735&lt;&gt;""),"",P1735-Parameter!$B$9)</f>
        <v/>
      </c>
      <c r="R1735" s="34" t="str">
        <f aca="false">IF(OR(G1735="",G1735=0,H1735=""),"",H1735/G1735)</f>
        <v/>
      </c>
      <c r="S1735" s="35" t="str">
        <f aca="false">IF(C1735="","",IFERROR(INDEX('Validasi Vendor'!$J$5:$J$505,MATCH(C1735,'Validasi Vendor'!$C$5:$C$505,0)),"Belum terdaftar"))</f>
        <v/>
      </c>
      <c r="T1735" s="35" t="str">
        <f aca="false">IF(E1735="","",IF(L1735&lt;&gt;"",IF(EOMONTH(L1735,0)&gt;P1735,"Dikreditkan lewat batas: periksa","Sudah dikreditkan"),IF(S1735&lt;&gt;"Boleh diproses","Titik 1: periksa status vendor",IF(OR(I1735&lt;&gt;"Cocok",J1735&lt;&gt;"Valid"),"Titik 3: faktur bermasalah",IF(K1735="Ya","Titik 2: periksa pembebanan biaya",IF(Q1735&lt;0,"Titik 2: lewat batas kredit",IF(Q1735&lt;=Parameter!$B$6,"Titik 2: segera kreditkan","Siap dikreditkan")))))))</f>
        <v/>
      </c>
    </row>
    <row r="1736" customFormat="false" ht="15" hidden="false" customHeight="false" outlineLevel="0" collapsed="false">
      <c r="A1736" s="27"/>
      <c r="B1736" s="27"/>
      <c r="C1736" s="28"/>
      <c r="D1736" s="28"/>
      <c r="E1736" s="29"/>
      <c r="F1736" s="27"/>
      <c r="G1736" s="30"/>
      <c r="H1736" s="30"/>
      <c r="I1736" s="27"/>
      <c r="J1736" s="27"/>
      <c r="K1736" s="27"/>
      <c r="L1736" s="29"/>
      <c r="M1736" s="27"/>
      <c r="N1736" s="31" t="str">
        <f aca="false">IF(E1736="","",EOMONTH(E1736,0))</f>
        <v/>
      </c>
      <c r="O1736" s="32" t="str">
        <f aca="false">IF(E1736="","",EOMONTH(E1736,0)+Parameter!$B$5)</f>
        <v/>
      </c>
      <c r="P1736" s="32" t="str">
        <f aca="false">IF(E1736="","",EOMONTH(E1736,Parameter!$B$4))</f>
        <v/>
      </c>
      <c r="Q1736" s="33" t="str">
        <f aca="false">IF(OR(E1736="",L1736&lt;&gt;""),"",P1736-Parameter!$B$9)</f>
        <v/>
      </c>
      <c r="R1736" s="34" t="str">
        <f aca="false">IF(OR(G1736="",G1736=0,H1736=""),"",H1736/G1736)</f>
        <v/>
      </c>
      <c r="S1736" s="35" t="str">
        <f aca="false">IF(C1736="","",IFERROR(INDEX('Validasi Vendor'!$J$5:$J$505,MATCH(C1736,'Validasi Vendor'!$C$5:$C$505,0)),"Belum terdaftar"))</f>
        <v/>
      </c>
      <c r="T1736" s="35" t="str">
        <f aca="false">IF(E1736="","",IF(L1736&lt;&gt;"",IF(EOMONTH(L1736,0)&gt;P1736,"Dikreditkan lewat batas: periksa","Sudah dikreditkan"),IF(S1736&lt;&gt;"Boleh diproses","Titik 1: periksa status vendor",IF(OR(I1736&lt;&gt;"Cocok",J1736&lt;&gt;"Valid"),"Titik 3: faktur bermasalah",IF(K1736="Ya","Titik 2: periksa pembebanan biaya",IF(Q1736&lt;0,"Titik 2: lewat batas kredit",IF(Q1736&lt;=Parameter!$B$6,"Titik 2: segera kreditkan","Siap dikreditkan")))))))</f>
        <v/>
      </c>
    </row>
    <row r="1737" customFormat="false" ht="15" hidden="false" customHeight="false" outlineLevel="0" collapsed="false">
      <c r="A1737" s="27"/>
      <c r="B1737" s="27"/>
      <c r="C1737" s="28"/>
      <c r="D1737" s="28"/>
      <c r="E1737" s="29"/>
      <c r="F1737" s="27"/>
      <c r="G1737" s="30"/>
      <c r="H1737" s="30"/>
      <c r="I1737" s="27"/>
      <c r="J1737" s="27"/>
      <c r="K1737" s="27"/>
      <c r="L1737" s="29"/>
      <c r="M1737" s="27"/>
      <c r="N1737" s="31" t="str">
        <f aca="false">IF(E1737="","",EOMONTH(E1737,0))</f>
        <v/>
      </c>
      <c r="O1737" s="32" t="str">
        <f aca="false">IF(E1737="","",EOMONTH(E1737,0)+Parameter!$B$5)</f>
        <v/>
      </c>
      <c r="P1737" s="32" t="str">
        <f aca="false">IF(E1737="","",EOMONTH(E1737,Parameter!$B$4))</f>
        <v/>
      </c>
      <c r="Q1737" s="33" t="str">
        <f aca="false">IF(OR(E1737="",L1737&lt;&gt;""),"",P1737-Parameter!$B$9)</f>
        <v/>
      </c>
      <c r="R1737" s="34" t="str">
        <f aca="false">IF(OR(G1737="",G1737=0,H1737=""),"",H1737/G1737)</f>
        <v/>
      </c>
      <c r="S1737" s="35" t="str">
        <f aca="false">IF(C1737="","",IFERROR(INDEX('Validasi Vendor'!$J$5:$J$505,MATCH(C1737,'Validasi Vendor'!$C$5:$C$505,0)),"Belum terdaftar"))</f>
        <v/>
      </c>
      <c r="T1737" s="35" t="str">
        <f aca="false">IF(E1737="","",IF(L1737&lt;&gt;"",IF(EOMONTH(L1737,0)&gt;P1737,"Dikreditkan lewat batas: periksa","Sudah dikreditkan"),IF(S1737&lt;&gt;"Boleh diproses","Titik 1: periksa status vendor",IF(OR(I1737&lt;&gt;"Cocok",J1737&lt;&gt;"Valid"),"Titik 3: faktur bermasalah",IF(K1737="Ya","Titik 2: periksa pembebanan biaya",IF(Q1737&lt;0,"Titik 2: lewat batas kredit",IF(Q1737&lt;=Parameter!$B$6,"Titik 2: segera kreditkan","Siap dikreditkan")))))))</f>
        <v/>
      </c>
    </row>
    <row r="1738" customFormat="false" ht="15" hidden="false" customHeight="false" outlineLevel="0" collapsed="false">
      <c r="A1738" s="27"/>
      <c r="B1738" s="27"/>
      <c r="C1738" s="28"/>
      <c r="D1738" s="28"/>
      <c r="E1738" s="29"/>
      <c r="F1738" s="27"/>
      <c r="G1738" s="30"/>
      <c r="H1738" s="30"/>
      <c r="I1738" s="27"/>
      <c r="J1738" s="27"/>
      <c r="K1738" s="27"/>
      <c r="L1738" s="29"/>
      <c r="M1738" s="27"/>
      <c r="N1738" s="31" t="str">
        <f aca="false">IF(E1738="","",EOMONTH(E1738,0))</f>
        <v/>
      </c>
      <c r="O1738" s="32" t="str">
        <f aca="false">IF(E1738="","",EOMONTH(E1738,0)+Parameter!$B$5)</f>
        <v/>
      </c>
      <c r="P1738" s="32" t="str">
        <f aca="false">IF(E1738="","",EOMONTH(E1738,Parameter!$B$4))</f>
        <v/>
      </c>
      <c r="Q1738" s="33" t="str">
        <f aca="false">IF(OR(E1738="",L1738&lt;&gt;""),"",P1738-Parameter!$B$9)</f>
        <v/>
      </c>
      <c r="R1738" s="34" t="str">
        <f aca="false">IF(OR(G1738="",G1738=0,H1738=""),"",H1738/G1738)</f>
        <v/>
      </c>
      <c r="S1738" s="35" t="str">
        <f aca="false">IF(C1738="","",IFERROR(INDEX('Validasi Vendor'!$J$5:$J$505,MATCH(C1738,'Validasi Vendor'!$C$5:$C$505,0)),"Belum terdaftar"))</f>
        <v/>
      </c>
      <c r="T1738" s="35" t="str">
        <f aca="false">IF(E1738="","",IF(L1738&lt;&gt;"",IF(EOMONTH(L1738,0)&gt;P1738,"Dikreditkan lewat batas: periksa","Sudah dikreditkan"),IF(S1738&lt;&gt;"Boleh diproses","Titik 1: periksa status vendor",IF(OR(I1738&lt;&gt;"Cocok",J1738&lt;&gt;"Valid"),"Titik 3: faktur bermasalah",IF(K1738="Ya","Titik 2: periksa pembebanan biaya",IF(Q1738&lt;0,"Titik 2: lewat batas kredit",IF(Q1738&lt;=Parameter!$B$6,"Titik 2: segera kreditkan","Siap dikreditkan")))))))</f>
        <v/>
      </c>
    </row>
    <row r="1739" customFormat="false" ht="15" hidden="false" customHeight="false" outlineLevel="0" collapsed="false">
      <c r="A1739" s="27"/>
      <c r="B1739" s="27"/>
      <c r="C1739" s="28"/>
      <c r="D1739" s="28"/>
      <c r="E1739" s="29"/>
      <c r="F1739" s="27"/>
      <c r="G1739" s="30"/>
      <c r="H1739" s="30"/>
      <c r="I1739" s="27"/>
      <c r="J1739" s="27"/>
      <c r="K1739" s="27"/>
      <c r="L1739" s="29"/>
      <c r="M1739" s="27"/>
      <c r="N1739" s="31" t="str">
        <f aca="false">IF(E1739="","",EOMONTH(E1739,0))</f>
        <v/>
      </c>
      <c r="O1739" s="32" t="str">
        <f aca="false">IF(E1739="","",EOMONTH(E1739,0)+Parameter!$B$5)</f>
        <v/>
      </c>
      <c r="P1739" s="32" t="str">
        <f aca="false">IF(E1739="","",EOMONTH(E1739,Parameter!$B$4))</f>
        <v/>
      </c>
      <c r="Q1739" s="33" t="str">
        <f aca="false">IF(OR(E1739="",L1739&lt;&gt;""),"",P1739-Parameter!$B$9)</f>
        <v/>
      </c>
      <c r="R1739" s="34" t="str">
        <f aca="false">IF(OR(G1739="",G1739=0,H1739=""),"",H1739/G1739)</f>
        <v/>
      </c>
      <c r="S1739" s="35" t="str">
        <f aca="false">IF(C1739="","",IFERROR(INDEX('Validasi Vendor'!$J$5:$J$505,MATCH(C1739,'Validasi Vendor'!$C$5:$C$505,0)),"Belum terdaftar"))</f>
        <v/>
      </c>
      <c r="T1739" s="35" t="str">
        <f aca="false">IF(E1739="","",IF(L1739&lt;&gt;"",IF(EOMONTH(L1739,0)&gt;P1739,"Dikreditkan lewat batas: periksa","Sudah dikreditkan"),IF(S1739&lt;&gt;"Boleh diproses","Titik 1: periksa status vendor",IF(OR(I1739&lt;&gt;"Cocok",J1739&lt;&gt;"Valid"),"Titik 3: faktur bermasalah",IF(K1739="Ya","Titik 2: periksa pembebanan biaya",IF(Q1739&lt;0,"Titik 2: lewat batas kredit",IF(Q1739&lt;=Parameter!$B$6,"Titik 2: segera kreditkan","Siap dikreditkan")))))))</f>
        <v/>
      </c>
    </row>
    <row r="1740" customFormat="false" ht="15" hidden="false" customHeight="false" outlineLevel="0" collapsed="false">
      <c r="A1740" s="27"/>
      <c r="B1740" s="27"/>
      <c r="C1740" s="28"/>
      <c r="D1740" s="28"/>
      <c r="E1740" s="29"/>
      <c r="F1740" s="27"/>
      <c r="G1740" s="30"/>
      <c r="H1740" s="30"/>
      <c r="I1740" s="27"/>
      <c r="J1740" s="27"/>
      <c r="K1740" s="27"/>
      <c r="L1740" s="29"/>
      <c r="M1740" s="27"/>
      <c r="N1740" s="31" t="str">
        <f aca="false">IF(E1740="","",EOMONTH(E1740,0))</f>
        <v/>
      </c>
      <c r="O1740" s="32" t="str">
        <f aca="false">IF(E1740="","",EOMONTH(E1740,0)+Parameter!$B$5)</f>
        <v/>
      </c>
      <c r="P1740" s="32" t="str">
        <f aca="false">IF(E1740="","",EOMONTH(E1740,Parameter!$B$4))</f>
        <v/>
      </c>
      <c r="Q1740" s="33" t="str">
        <f aca="false">IF(OR(E1740="",L1740&lt;&gt;""),"",P1740-Parameter!$B$9)</f>
        <v/>
      </c>
      <c r="R1740" s="34" t="str">
        <f aca="false">IF(OR(G1740="",G1740=0,H1740=""),"",H1740/G1740)</f>
        <v/>
      </c>
      <c r="S1740" s="35" t="str">
        <f aca="false">IF(C1740="","",IFERROR(INDEX('Validasi Vendor'!$J$5:$J$505,MATCH(C1740,'Validasi Vendor'!$C$5:$C$505,0)),"Belum terdaftar"))</f>
        <v/>
      </c>
      <c r="T1740" s="35" t="str">
        <f aca="false">IF(E1740="","",IF(L1740&lt;&gt;"",IF(EOMONTH(L1740,0)&gt;P1740,"Dikreditkan lewat batas: periksa","Sudah dikreditkan"),IF(S1740&lt;&gt;"Boleh diproses","Titik 1: periksa status vendor",IF(OR(I1740&lt;&gt;"Cocok",J1740&lt;&gt;"Valid"),"Titik 3: faktur bermasalah",IF(K1740="Ya","Titik 2: periksa pembebanan biaya",IF(Q1740&lt;0,"Titik 2: lewat batas kredit",IF(Q1740&lt;=Parameter!$B$6,"Titik 2: segera kreditkan","Siap dikreditkan")))))))</f>
        <v/>
      </c>
    </row>
    <row r="1741" customFormat="false" ht="15" hidden="false" customHeight="false" outlineLevel="0" collapsed="false">
      <c r="A1741" s="27"/>
      <c r="B1741" s="27"/>
      <c r="C1741" s="28"/>
      <c r="D1741" s="28"/>
      <c r="E1741" s="29"/>
      <c r="F1741" s="27"/>
      <c r="G1741" s="30"/>
      <c r="H1741" s="30"/>
      <c r="I1741" s="27"/>
      <c r="J1741" s="27"/>
      <c r="K1741" s="27"/>
      <c r="L1741" s="29"/>
      <c r="M1741" s="27"/>
      <c r="N1741" s="31" t="str">
        <f aca="false">IF(E1741="","",EOMONTH(E1741,0))</f>
        <v/>
      </c>
      <c r="O1741" s="32" t="str">
        <f aca="false">IF(E1741="","",EOMONTH(E1741,0)+Parameter!$B$5)</f>
        <v/>
      </c>
      <c r="P1741" s="32" t="str">
        <f aca="false">IF(E1741="","",EOMONTH(E1741,Parameter!$B$4))</f>
        <v/>
      </c>
      <c r="Q1741" s="33" t="str">
        <f aca="false">IF(OR(E1741="",L1741&lt;&gt;""),"",P1741-Parameter!$B$9)</f>
        <v/>
      </c>
      <c r="R1741" s="34" t="str">
        <f aca="false">IF(OR(G1741="",G1741=0,H1741=""),"",H1741/G1741)</f>
        <v/>
      </c>
      <c r="S1741" s="35" t="str">
        <f aca="false">IF(C1741="","",IFERROR(INDEX('Validasi Vendor'!$J$5:$J$505,MATCH(C1741,'Validasi Vendor'!$C$5:$C$505,0)),"Belum terdaftar"))</f>
        <v/>
      </c>
      <c r="T1741" s="35" t="str">
        <f aca="false">IF(E1741="","",IF(L1741&lt;&gt;"",IF(EOMONTH(L1741,0)&gt;P1741,"Dikreditkan lewat batas: periksa","Sudah dikreditkan"),IF(S1741&lt;&gt;"Boleh diproses","Titik 1: periksa status vendor",IF(OR(I1741&lt;&gt;"Cocok",J1741&lt;&gt;"Valid"),"Titik 3: faktur bermasalah",IF(K1741="Ya","Titik 2: periksa pembebanan biaya",IF(Q1741&lt;0,"Titik 2: lewat batas kredit",IF(Q1741&lt;=Parameter!$B$6,"Titik 2: segera kreditkan","Siap dikreditkan")))))))</f>
        <v/>
      </c>
    </row>
    <row r="1742" customFormat="false" ht="15" hidden="false" customHeight="false" outlineLevel="0" collapsed="false">
      <c r="A1742" s="27"/>
      <c r="B1742" s="27"/>
      <c r="C1742" s="28"/>
      <c r="D1742" s="28"/>
      <c r="E1742" s="29"/>
      <c r="F1742" s="27"/>
      <c r="G1742" s="30"/>
      <c r="H1742" s="30"/>
      <c r="I1742" s="27"/>
      <c r="J1742" s="27"/>
      <c r="K1742" s="27"/>
      <c r="L1742" s="29"/>
      <c r="M1742" s="27"/>
      <c r="N1742" s="31" t="str">
        <f aca="false">IF(E1742="","",EOMONTH(E1742,0))</f>
        <v/>
      </c>
      <c r="O1742" s="32" t="str">
        <f aca="false">IF(E1742="","",EOMONTH(E1742,0)+Parameter!$B$5)</f>
        <v/>
      </c>
      <c r="P1742" s="32" t="str">
        <f aca="false">IF(E1742="","",EOMONTH(E1742,Parameter!$B$4))</f>
        <v/>
      </c>
      <c r="Q1742" s="33" t="str">
        <f aca="false">IF(OR(E1742="",L1742&lt;&gt;""),"",P1742-Parameter!$B$9)</f>
        <v/>
      </c>
      <c r="R1742" s="34" t="str">
        <f aca="false">IF(OR(G1742="",G1742=0,H1742=""),"",H1742/G1742)</f>
        <v/>
      </c>
      <c r="S1742" s="35" t="str">
        <f aca="false">IF(C1742="","",IFERROR(INDEX('Validasi Vendor'!$J$5:$J$505,MATCH(C1742,'Validasi Vendor'!$C$5:$C$505,0)),"Belum terdaftar"))</f>
        <v/>
      </c>
      <c r="T1742" s="35" t="str">
        <f aca="false">IF(E1742="","",IF(L1742&lt;&gt;"",IF(EOMONTH(L1742,0)&gt;P1742,"Dikreditkan lewat batas: periksa","Sudah dikreditkan"),IF(S1742&lt;&gt;"Boleh diproses","Titik 1: periksa status vendor",IF(OR(I1742&lt;&gt;"Cocok",J1742&lt;&gt;"Valid"),"Titik 3: faktur bermasalah",IF(K1742="Ya","Titik 2: periksa pembebanan biaya",IF(Q1742&lt;0,"Titik 2: lewat batas kredit",IF(Q1742&lt;=Parameter!$B$6,"Titik 2: segera kreditkan","Siap dikreditkan")))))))</f>
        <v/>
      </c>
    </row>
    <row r="1743" customFormat="false" ht="15" hidden="false" customHeight="false" outlineLevel="0" collapsed="false">
      <c r="A1743" s="27"/>
      <c r="B1743" s="27"/>
      <c r="C1743" s="28"/>
      <c r="D1743" s="28"/>
      <c r="E1743" s="29"/>
      <c r="F1743" s="27"/>
      <c r="G1743" s="30"/>
      <c r="H1743" s="30"/>
      <c r="I1743" s="27"/>
      <c r="J1743" s="27"/>
      <c r="K1743" s="27"/>
      <c r="L1743" s="29"/>
      <c r="M1743" s="27"/>
      <c r="N1743" s="31" t="str">
        <f aca="false">IF(E1743="","",EOMONTH(E1743,0))</f>
        <v/>
      </c>
      <c r="O1743" s="32" t="str">
        <f aca="false">IF(E1743="","",EOMONTH(E1743,0)+Parameter!$B$5)</f>
        <v/>
      </c>
      <c r="P1743" s="32" t="str">
        <f aca="false">IF(E1743="","",EOMONTH(E1743,Parameter!$B$4))</f>
        <v/>
      </c>
      <c r="Q1743" s="33" t="str">
        <f aca="false">IF(OR(E1743="",L1743&lt;&gt;""),"",P1743-Parameter!$B$9)</f>
        <v/>
      </c>
      <c r="R1743" s="34" t="str">
        <f aca="false">IF(OR(G1743="",G1743=0,H1743=""),"",H1743/G1743)</f>
        <v/>
      </c>
      <c r="S1743" s="35" t="str">
        <f aca="false">IF(C1743="","",IFERROR(INDEX('Validasi Vendor'!$J$5:$J$505,MATCH(C1743,'Validasi Vendor'!$C$5:$C$505,0)),"Belum terdaftar"))</f>
        <v/>
      </c>
      <c r="T1743" s="35" t="str">
        <f aca="false">IF(E1743="","",IF(L1743&lt;&gt;"",IF(EOMONTH(L1743,0)&gt;P1743,"Dikreditkan lewat batas: periksa","Sudah dikreditkan"),IF(S1743&lt;&gt;"Boleh diproses","Titik 1: periksa status vendor",IF(OR(I1743&lt;&gt;"Cocok",J1743&lt;&gt;"Valid"),"Titik 3: faktur bermasalah",IF(K1743="Ya","Titik 2: periksa pembebanan biaya",IF(Q1743&lt;0,"Titik 2: lewat batas kredit",IF(Q1743&lt;=Parameter!$B$6,"Titik 2: segera kreditkan","Siap dikreditkan")))))))</f>
        <v/>
      </c>
    </row>
    <row r="1744" customFormat="false" ht="15" hidden="false" customHeight="false" outlineLevel="0" collapsed="false">
      <c r="A1744" s="27"/>
      <c r="B1744" s="27"/>
      <c r="C1744" s="28"/>
      <c r="D1744" s="28"/>
      <c r="E1744" s="29"/>
      <c r="F1744" s="27"/>
      <c r="G1744" s="30"/>
      <c r="H1744" s="30"/>
      <c r="I1744" s="27"/>
      <c r="J1744" s="27"/>
      <c r="K1744" s="27"/>
      <c r="L1744" s="29"/>
      <c r="M1744" s="27"/>
      <c r="N1744" s="31" t="str">
        <f aca="false">IF(E1744="","",EOMONTH(E1744,0))</f>
        <v/>
      </c>
      <c r="O1744" s="32" t="str">
        <f aca="false">IF(E1744="","",EOMONTH(E1744,0)+Parameter!$B$5)</f>
        <v/>
      </c>
      <c r="P1744" s="32" t="str">
        <f aca="false">IF(E1744="","",EOMONTH(E1744,Parameter!$B$4))</f>
        <v/>
      </c>
      <c r="Q1744" s="33" t="str">
        <f aca="false">IF(OR(E1744="",L1744&lt;&gt;""),"",P1744-Parameter!$B$9)</f>
        <v/>
      </c>
      <c r="R1744" s="34" t="str">
        <f aca="false">IF(OR(G1744="",G1744=0,H1744=""),"",H1744/G1744)</f>
        <v/>
      </c>
      <c r="S1744" s="35" t="str">
        <f aca="false">IF(C1744="","",IFERROR(INDEX('Validasi Vendor'!$J$5:$J$505,MATCH(C1744,'Validasi Vendor'!$C$5:$C$505,0)),"Belum terdaftar"))</f>
        <v/>
      </c>
      <c r="T1744" s="35" t="str">
        <f aca="false">IF(E1744="","",IF(L1744&lt;&gt;"",IF(EOMONTH(L1744,0)&gt;P1744,"Dikreditkan lewat batas: periksa","Sudah dikreditkan"),IF(S1744&lt;&gt;"Boleh diproses","Titik 1: periksa status vendor",IF(OR(I1744&lt;&gt;"Cocok",J1744&lt;&gt;"Valid"),"Titik 3: faktur bermasalah",IF(K1744="Ya","Titik 2: periksa pembebanan biaya",IF(Q1744&lt;0,"Titik 2: lewat batas kredit",IF(Q1744&lt;=Parameter!$B$6,"Titik 2: segera kreditkan","Siap dikreditkan")))))))</f>
        <v/>
      </c>
    </row>
    <row r="1745" customFormat="false" ht="15" hidden="false" customHeight="false" outlineLevel="0" collapsed="false">
      <c r="A1745" s="27"/>
      <c r="B1745" s="27"/>
      <c r="C1745" s="28"/>
      <c r="D1745" s="28"/>
      <c r="E1745" s="29"/>
      <c r="F1745" s="27"/>
      <c r="G1745" s="30"/>
      <c r="H1745" s="30"/>
      <c r="I1745" s="27"/>
      <c r="J1745" s="27"/>
      <c r="K1745" s="27"/>
      <c r="L1745" s="29"/>
      <c r="M1745" s="27"/>
      <c r="N1745" s="31" t="str">
        <f aca="false">IF(E1745="","",EOMONTH(E1745,0))</f>
        <v/>
      </c>
      <c r="O1745" s="32" t="str">
        <f aca="false">IF(E1745="","",EOMONTH(E1745,0)+Parameter!$B$5)</f>
        <v/>
      </c>
      <c r="P1745" s="32" t="str">
        <f aca="false">IF(E1745="","",EOMONTH(E1745,Parameter!$B$4))</f>
        <v/>
      </c>
      <c r="Q1745" s="33" t="str">
        <f aca="false">IF(OR(E1745="",L1745&lt;&gt;""),"",P1745-Parameter!$B$9)</f>
        <v/>
      </c>
      <c r="R1745" s="34" t="str">
        <f aca="false">IF(OR(G1745="",G1745=0,H1745=""),"",H1745/G1745)</f>
        <v/>
      </c>
      <c r="S1745" s="35" t="str">
        <f aca="false">IF(C1745="","",IFERROR(INDEX('Validasi Vendor'!$J$5:$J$505,MATCH(C1745,'Validasi Vendor'!$C$5:$C$505,0)),"Belum terdaftar"))</f>
        <v/>
      </c>
      <c r="T1745" s="35" t="str">
        <f aca="false">IF(E1745="","",IF(L1745&lt;&gt;"",IF(EOMONTH(L1745,0)&gt;P1745,"Dikreditkan lewat batas: periksa","Sudah dikreditkan"),IF(S1745&lt;&gt;"Boleh diproses","Titik 1: periksa status vendor",IF(OR(I1745&lt;&gt;"Cocok",J1745&lt;&gt;"Valid"),"Titik 3: faktur bermasalah",IF(K1745="Ya","Titik 2: periksa pembebanan biaya",IF(Q1745&lt;0,"Titik 2: lewat batas kredit",IF(Q1745&lt;=Parameter!$B$6,"Titik 2: segera kreditkan","Siap dikreditkan")))))))</f>
        <v/>
      </c>
    </row>
    <row r="1746" customFormat="false" ht="15" hidden="false" customHeight="false" outlineLevel="0" collapsed="false">
      <c r="A1746" s="27"/>
      <c r="B1746" s="27"/>
      <c r="C1746" s="28"/>
      <c r="D1746" s="28"/>
      <c r="E1746" s="29"/>
      <c r="F1746" s="27"/>
      <c r="G1746" s="30"/>
      <c r="H1746" s="30"/>
      <c r="I1746" s="27"/>
      <c r="J1746" s="27"/>
      <c r="K1746" s="27"/>
      <c r="L1746" s="29"/>
      <c r="M1746" s="27"/>
      <c r="N1746" s="31" t="str">
        <f aca="false">IF(E1746="","",EOMONTH(E1746,0))</f>
        <v/>
      </c>
      <c r="O1746" s="32" t="str">
        <f aca="false">IF(E1746="","",EOMONTH(E1746,0)+Parameter!$B$5)</f>
        <v/>
      </c>
      <c r="P1746" s="32" t="str">
        <f aca="false">IF(E1746="","",EOMONTH(E1746,Parameter!$B$4))</f>
        <v/>
      </c>
      <c r="Q1746" s="33" t="str">
        <f aca="false">IF(OR(E1746="",L1746&lt;&gt;""),"",P1746-Parameter!$B$9)</f>
        <v/>
      </c>
      <c r="R1746" s="34" t="str">
        <f aca="false">IF(OR(G1746="",G1746=0,H1746=""),"",H1746/G1746)</f>
        <v/>
      </c>
      <c r="S1746" s="35" t="str">
        <f aca="false">IF(C1746="","",IFERROR(INDEX('Validasi Vendor'!$J$5:$J$505,MATCH(C1746,'Validasi Vendor'!$C$5:$C$505,0)),"Belum terdaftar"))</f>
        <v/>
      </c>
      <c r="T1746" s="35" t="str">
        <f aca="false">IF(E1746="","",IF(L1746&lt;&gt;"",IF(EOMONTH(L1746,0)&gt;P1746,"Dikreditkan lewat batas: periksa","Sudah dikreditkan"),IF(S1746&lt;&gt;"Boleh diproses","Titik 1: periksa status vendor",IF(OR(I1746&lt;&gt;"Cocok",J1746&lt;&gt;"Valid"),"Titik 3: faktur bermasalah",IF(K1746="Ya","Titik 2: periksa pembebanan biaya",IF(Q1746&lt;0,"Titik 2: lewat batas kredit",IF(Q1746&lt;=Parameter!$B$6,"Titik 2: segera kreditkan","Siap dikreditkan")))))))</f>
        <v/>
      </c>
    </row>
    <row r="1747" customFormat="false" ht="15" hidden="false" customHeight="false" outlineLevel="0" collapsed="false">
      <c r="A1747" s="27"/>
      <c r="B1747" s="27"/>
      <c r="C1747" s="28"/>
      <c r="D1747" s="28"/>
      <c r="E1747" s="29"/>
      <c r="F1747" s="27"/>
      <c r="G1747" s="30"/>
      <c r="H1747" s="30"/>
      <c r="I1747" s="27"/>
      <c r="J1747" s="27"/>
      <c r="K1747" s="27"/>
      <c r="L1747" s="29"/>
      <c r="M1747" s="27"/>
      <c r="N1747" s="31" t="str">
        <f aca="false">IF(E1747="","",EOMONTH(E1747,0))</f>
        <v/>
      </c>
      <c r="O1747" s="32" t="str">
        <f aca="false">IF(E1747="","",EOMONTH(E1747,0)+Parameter!$B$5)</f>
        <v/>
      </c>
      <c r="P1747" s="32" t="str">
        <f aca="false">IF(E1747="","",EOMONTH(E1747,Parameter!$B$4))</f>
        <v/>
      </c>
      <c r="Q1747" s="33" t="str">
        <f aca="false">IF(OR(E1747="",L1747&lt;&gt;""),"",P1747-Parameter!$B$9)</f>
        <v/>
      </c>
      <c r="R1747" s="34" t="str">
        <f aca="false">IF(OR(G1747="",G1747=0,H1747=""),"",H1747/G1747)</f>
        <v/>
      </c>
      <c r="S1747" s="35" t="str">
        <f aca="false">IF(C1747="","",IFERROR(INDEX('Validasi Vendor'!$J$5:$J$505,MATCH(C1747,'Validasi Vendor'!$C$5:$C$505,0)),"Belum terdaftar"))</f>
        <v/>
      </c>
      <c r="T1747" s="35" t="str">
        <f aca="false">IF(E1747="","",IF(L1747&lt;&gt;"",IF(EOMONTH(L1747,0)&gt;P1747,"Dikreditkan lewat batas: periksa","Sudah dikreditkan"),IF(S1747&lt;&gt;"Boleh diproses","Titik 1: periksa status vendor",IF(OR(I1747&lt;&gt;"Cocok",J1747&lt;&gt;"Valid"),"Titik 3: faktur bermasalah",IF(K1747="Ya","Titik 2: periksa pembebanan biaya",IF(Q1747&lt;0,"Titik 2: lewat batas kredit",IF(Q1747&lt;=Parameter!$B$6,"Titik 2: segera kreditkan","Siap dikreditkan")))))))</f>
        <v/>
      </c>
    </row>
    <row r="1748" customFormat="false" ht="15" hidden="false" customHeight="false" outlineLevel="0" collapsed="false">
      <c r="A1748" s="27"/>
      <c r="B1748" s="27"/>
      <c r="C1748" s="28"/>
      <c r="D1748" s="28"/>
      <c r="E1748" s="29"/>
      <c r="F1748" s="27"/>
      <c r="G1748" s="30"/>
      <c r="H1748" s="30"/>
      <c r="I1748" s="27"/>
      <c r="J1748" s="27"/>
      <c r="K1748" s="27"/>
      <c r="L1748" s="29"/>
      <c r="M1748" s="27"/>
      <c r="N1748" s="31" t="str">
        <f aca="false">IF(E1748="","",EOMONTH(E1748,0))</f>
        <v/>
      </c>
      <c r="O1748" s="32" t="str">
        <f aca="false">IF(E1748="","",EOMONTH(E1748,0)+Parameter!$B$5)</f>
        <v/>
      </c>
      <c r="P1748" s="32" t="str">
        <f aca="false">IF(E1748="","",EOMONTH(E1748,Parameter!$B$4))</f>
        <v/>
      </c>
      <c r="Q1748" s="33" t="str">
        <f aca="false">IF(OR(E1748="",L1748&lt;&gt;""),"",P1748-Parameter!$B$9)</f>
        <v/>
      </c>
      <c r="R1748" s="34" t="str">
        <f aca="false">IF(OR(G1748="",G1748=0,H1748=""),"",H1748/G1748)</f>
        <v/>
      </c>
      <c r="S1748" s="35" t="str">
        <f aca="false">IF(C1748="","",IFERROR(INDEX('Validasi Vendor'!$J$5:$J$505,MATCH(C1748,'Validasi Vendor'!$C$5:$C$505,0)),"Belum terdaftar"))</f>
        <v/>
      </c>
      <c r="T1748" s="35" t="str">
        <f aca="false">IF(E1748="","",IF(L1748&lt;&gt;"",IF(EOMONTH(L1748,0)&gt;P1748,"Dikreditkan lewat batas: periksa","Sudah dikreditkan"),IF(S1748&lt;&gt;"Boleh diproses","Titik 1: periksa status vendor",IF(OR(I1748&lt;&gt;"Cocok",J1748&lt;&gt;"Valid"),"Titik 3: faktur bermasalah",IF(K1748="Ya","Titik 2: periksa pembebanan biaya",IF(Q1748&lt;0,"Titik 2: lewat batas kredit",IF(Q1748&lt;=Parameter!$B$6,"Titik 2: segera kreditkan","Siap dikreditkan")))))))</f>
        <v/>
      </c>
    </row>
    <row r="1749" customFormat="false" ht="15" hidden="false" customHeight="false" outlineLevel="0" collapsed="false">
      <c r="A1749" s="27"/>
      <c r="B1749" s="27"/>
      <c r="C1749" s="28"/>
      <c r="D1749" s="28"/>
      <c r="E1749" s="29"/>
      <c r="F1749" s="27"/>
      <c r="G1749" s="30"/>
      <c r="H1749" s="30"/>
      <c r="I1749" s="27"/>
      <c r="J1749" s="27"/>
      <c r="K1749" s="27"/>
      <c r="L1749" s="29"/>
      <c r="M1749" s="27"/>
      <c r="N1749" s="31" t="str">
        <f aca="false">IF(E1749="","",EOMONTH(E1749,0))</f>
        <v/>
      </c>
      <c r="O1749" s="32" t="str">
        <f aca="false">IF(E1749="","",EOMONTH(E1749,0)+Parameter!$B$5)</f>
        <v/>
      </c>
      <c r="P1749" s="32" t="str">
        <f aca="false">IF(E1749="","",EOMONTH(E1749,Parameter!$B$4))</f>
        <v/>
      </c>
      <c r="Q1749" s="33" t="str">
        <f aca="false">IF(OR(E1749="",L1749&lt;&gt;""),"",P1749-Parameter!$B$9)</f>
        <v/>
      </c>
      <c r="R1749" s="34" t="str">
        <f aca="false">IF(OR(G1749="",G1749=0,H1749=""),"",H1749/G1749)</f>
        <v/>
      </c>
      <c r="S1749" s="35" t="str">
        <f aca="false">IF(C1749="","",IFERROR(INDEX('Validasi Vendor'!$J$5:$J$505,MATCH(C1749,'Validasi Vendor'!$C$5:$C$505,0)),"Belum terdaftar"))</f>
        <v/>
      </c>
      <c r="T1749" s="35" t="str">
        <f aca="false">IF(E1749="","",IF(L1749&lt;&gt;"",IF(EOMONTH(L1749,0)&gt;P1749,"Dikreditkan lewat batas: periksa","Sudah dikreditkan"),IF(S1749&lt;&gt;"Boleh diproses","Titik 1: periksa status vendor",IF(OR(I1749&lt;&gt;"Cocok",J1749&lt;&gt;"Valid"),"Titik 3: faktur bermasalah",IF(K1749="Ya","Titik 2: periksa pembebanan biaya",IF(Q1749&lt;0,"Titik 2: lewat batas kredit",IF(Q1749&lt;=Parameter!$B$6,"Titik 2: segera kreditkan","Siap dikreditkan")))))))</f>
        <v/>
      </c>
    </row>
    <row r="1750" customFormat="false" ht="15" hidden="false" customHeight="false" outlineLevel="0" collapsed="false">
      <c r="A1750" s="27"/>
      <c r="B1750" s="27"/>
      <c r="C1750" s="28"/>
      <c r="D1750" s="28"/>
      <c r="E1750" s="29"/>
      <c r="F1750" s="27"/>
      <c r="G1750" s="30"/>
      <c r="H1750" s="30"/>
      <c r="I1750" s="27"/>
      <c r="J1750" s="27"/>
      <c r="K1750" s="27"/>
      <c r="L1750" s="29"/>
      <c r="M1750" s="27"/>
      <c r="N1750" s="31" t="str">
        <f aca="false">IF(E1750="","",EOMONTH(E1750,0))</f>
        <v/>
      </c>
      <c r="O1750" s="32" t="str">
        <f aca="false">IF(E1750="","",EOMONTH(E1750,0)+Parameter!$B$5)</f>
        <v/>
      </c>
      <c r="P1750" s="32" t="str">
        <f aca="false">IF(E1750="","",EOMONTH(E1750,Parameter!$B$4))</f>
        <v/>
      </c>
      <c r="Q1750" s="33" t="str">
        <f aca="false">IF(OR(E1750="",L1750&lt;&gt;""),"",P1750-Parameter!$B$9)</f>
        <v/>
      </c>
      <c r="R1750" s="34" t="str">
        <f aca="false">IF(OR(G1750="",G1750=0,H1750=""),"",H1750/G1750)</f>
        <v/>
      </c>
      <c r="S1750" s="35" t="str">
        <f aca="false">IF(C1750="","",IFERROR(INDEX('Validasi Vendor'!$J$5:$J$505,MATCH(C1750,'Validasi Vendor'!$C$5:$C$505,0)),"Belum terdaftar"))</f>
        <v/>
      </c>
      <c r="T1750" s="35" t="str">
        <f aca="false">IF(E1750="","",IF(L1750&lt;&gt;"",IF(EOMONTH(L1750,0)&gt;P1750,"Dikreditkan lewat batas: periksa","Sudah dikreditkan"),IF(S1750&lt;&gt;"Boleh diproses","Titik 1: periksa status vendor",IF(OR(I1750&lt;&gt;"Cocok",J1750&lt;&gt;"Valid"),"Titik 3: faktur bermasalah",IF(K1750="Ya","Titik 2: periksa pembebanan biaya",IF(Q1750&lt;0,"Titik 2: lewat batas kredit",IF(Q1750&lt;=Parameter!$B$6,"Titik 2: segera kreditkan","Siap dikreditkan")))))))</f>
        <v/>
      </c>
    </row>
    <row r="1751" customFormat="false" ht="15" hidden="false" customHeight="false" outlineLevel="0" collapsed="false">
      <c r="A1751" s="27"/>
      <c r="B1751" s="27"/>
      <c r="C1751" s="28"/>
      <c r="D1751" s="28"/>
      <c r="E1751" s="29"/>
      <c r="F1751" s="27"/>
      <c r="G1751" s="30"/>
      <c r="H1751" s="30"/>
      <c r="I1751" s="27"/>
      <c r="J1751" s="27"/>
      <c r="K1751" s="27"/>
      <c r="L1751" s="29"/>
      <c r="M1751" s="27"/>
      <c r="N1751" s="31" t="str">
        <f aca="false">IF(E1751="","",EOMONTH(E1751,0))</f>
        <v/>
      </c>
      <c r="O1751" s="32" t="str">
        <f aca="false">IF(E1751="","",EOMONTH(E1751,0)+Parameter!$B$5)</f>
        <v/>
      </c>
      <c r="P1751" s="32" t="str">
        <f aca="false">IF(E1751="","",EOMONTH(E1751,Parameter!$B$4))</f>
        <v/>
      </c>
      <c r="Q1751" s="33" t="str">
        <f aca="false">IF(OR(E1751="",L1751&lt;&gt;""),"",P1751-Parameter!$B$9)</f>
        <v/>
      </c>
      <c r="R1751" s="34" t="str">
        <f aca="false">IF(OR(G1751="",G1751=0,H1751=""),"",H1751/G1751)</f>
        <v/>
      </c>
      <c r="S1751" s="35" t="str">
        <f aca="false">IF(C1751="","",IFERROR(INDEX('Validasi Vendor'!$J$5:$J$505,MATCH(C1751,'Validasi Vendor'!$C$5:$C$505,0)),"Belum terdaftar"))</f>
        <v/>
      </c>
      <c r="T1751" s="35" t="str">
        <f aca="false">IF(E1751="","",IF(L1751&lt;&gt;"",IF(EOMONTH(L1751,0)&gt;P1751,"Dikreditkan lewat batas: periksa","Sudah dikreditkan"),IF(S1751&lt;&gt;"Boleh diproses","Titik 1: periksa status vendor",IF(OR(I1751&lt;&gt;"Cocok",J1751&lt;&gt;"Valid"),"Titik 3: faktur bermasalah",IF(K1751="Ya","Titik 2: periksa pembebanan biaya",IF(Q1751&lt;0,"Titik 2: lewat batas kredit",IF(Q1751&lt;=Parameter!$B$6,"Titik 2: segera kreditkan","Siap dikreditkan")))))))</f>
        <v/>
      </c>
    </row>
    <row r="1752" customFormat="false" ht="15" hidden="false" customHeight="false" outlineLevel="0" collapsed="false">
      <c r="A1752" s="27"/>
      <c r="B1752" s="27"/>
      <c r="C1752" s="28"/>
      <c r="D1752" s="28"/>
      <c r="E1752" s="29"/>
      <c r="F1752" s="27"/>
      <c r="G1752" s="30"/>
      <c r="H1752" s="30"/>
      <c r="I1752" s="27"/>
      <c r="J1752" s="27"/>
      <c r="K1752" s="27"/>
      <c r="L1752" s="29"/>
      <c r="M1752" s="27"/>
      <c r="N1752" s="31" t="str">
        <f aca="false">IF(E1752="","",EOMONTH(E1752,0))</f>
        <v/>
      </c>
      <c r="O1752" s="32" t="str">
        <f aca="false">IF(E1752="","",EOMONTH(E1752,0)+Parameter!$B$5)</f>
        <v/>
      </c>
      <c r="P1752" s="32" t="str">
        <f aca="false">IF(E1752="","",EOMONTH(E1752,Parameter!$B$4))</f>
        <v/>
      </c>
      <c r="Q1752" s="33" t="str">
        <f aca="false">IF(OR(E1752="",L1752&lt;&gt;""),"",P1752-Parameter!$B$9)</f>
        <v/>
      </c>
      <c r="R1752" s="34" t="str">
        <f aca="false">IF(OR(G1752="",G1752=0,H1752=""),"",H1752/G1752)</f>
        <v/>
      </c>
      <c r="S1752" s="35" t="str">
        <f aca="false">IF(C1752="","",IFERROR(INDEX('Validasi Vendor'!$J$5:$J$505,MATCH(C1752,'Validasi Vendor'!$C$5:$C$505,0)),"Belum terdaftar"))</f>
        <v/>
      </c>
      <c r="T1752" s="35" t="str">
        <f aca="false">IF(E1752="","",IF(L1752&lt;&gt;"",IF(EOMONTH(L1752,0)&gt;P1752,"Dikreditkan lewat batas: periksa","Sudah dikreditkan"),IF(S1752&lt;&gt;"Boleh diproses","Titik 1: periksa status vendor",IF(OR(I1752&lt;&gt;"Cocok",J1752&lt;&gt;"Valid"),"Titik 3: faktur bermasalah",IF(K1752="Ya","Titik 2: periksa pembebanan biaya",IF(Q1752&lt;0,"Titik 2: lewat batas kredit",IF(Q1752&lt;=Parameter!$B$6,"Titik 2: segera kreditkan","Siap dikreditkan")))))))</f>
        <v/>
      </c>
    </row>
    <row r="1753" customFormat="false" ht="15" hidden="false" customHeight="false" outlineLevel="0" collapsed="false">
      <c r="A1753" s="27"/>
      <c r="B1753" s="27"/>
      <c r="C1753" s="28"/>
      <c r="D1753" s="28"/>
      <c r="E1753" s="29"/>
      <c r="F1753" s="27"/>
      <c r="G1753" s="30"/>
      <c r="H1753" s="30"/>
      <c r="I1753" s="27"/>
      <c r="J1753" s="27"/>
      <c r="K1753" s="27"/>
      <c r="L1753" s="29"/>
      <c r="M1753" s="27"/>
      <c r="N1753" s="31" t="str">
        <f aca="false">IF(E1753="","",EOMONTH(E1753,0))</f>
        <v/>
      </c>
      <c r="O1753" s="32" t="str">
        <f aca="false">IF(E1753="","",EOMONTH(E1753,0)+Parameter!$B$5)</f>
        <v/>
      </c>
      <c r="P1753" s="32" t="str">
        <f aca="false">IF(E1753="","",EOMONTH(E1753,Parameter!$B$4))</f>
        <v/>
      </c>
      <c r="Q1753" s="33" t="str">
        <f aca="false">IF(OR(E1753="",L1753&lt;&gt;""),"",P1753-Parameter!$B$9)</f>
        <v/>
      </c>
      <c r="R1753" s="34" t="str">
        <f aca="false">IF(OR(G1753="",G1753=0,H1753=""),"",H1753/G1753)</f>
        <v/>
      </c>
      <c r="S1753" s="35" t="str">
        <f aca="false">IF(C1753="","",IFERROR(INDEX('Validasi Vendor'!$J$5:$J$505,MATCH(C1753,'Validasi Vendor'!$C$5:$C$505,0)),"Belum terdaftar"))</f>
        <v/>
      </c>
      <c r="T1753" s="35" t="str">
        <f aca="false">IF(E1753="","",IF(L1753&lt;&gt;"",IF(EOMONTH(L1753,0)&gt;P1753,"Dikreditkan lewat batas: periksa","Sudah dikreditkan"),IF(S1753&lt;&gt;"Boleh diproses","Titik 1: periksa status vendor",IF(OR(I1753&lt;&gt;"Cocok",J1753&lt;&gt;"Valid"),"Titik 3: faktur bermasalah",IF(K1753="Ya","Titik 2: periksa pembebanan biaya",IF(Q1753&lt;0,"Titik 2: lewat batas kredit",IF(Q1753&lt;=Parameter!$B$6,"Titik 2: segera kreditkan","Siap dikreditkan")))))))</f>
        <v/>
      </c>
    </row>
    <row r="1754" customFormat="false" ht="15" hidden="false" customHeight="false" outlineLevel="0" collapsed="false">
      <c r="A1754" s="27"/>
      <c r="B1754" s="27"/>
      <c r="C1754" s="28"/>
      <c r="D1754" s="28"/>
      <c r="E1754" s="29"/>
      <c r="F1754" s="27"/>
      <c r="G1754" s="30"/>
      <c r="H1754" s="30"/>
      <c r="I1754" s="27"/>
      <c r="J1754" s="27"/>
      <c r="K1754" s="27"/>
      <c r="L1754" s="29"/>
      <c r="M1754" s="27"/>
      <c r="N1754" s="31" t="str">
        <f aca="false">IF(E1754="","",EOMONTH(E1754,0))</f>
        <v/>
      </c>
      <c r="O1754" s="32" t="str">
        <f aca="false">IF(E1754="","",EOMONTH(E1754,0)+Parameter!$B$5)</f>
        <v/>
      </c>
      <c r="P1754" s="32" t="str">
        <f aca="false">IF(E1754="","",EOMONTH(E1754,Parameter!$B$4))</f>
        <v/>
      </c>
      <c r="Q1754" s="33" t="str">
        <f aca="false">IF(OR(E1754="",L1754&lt;&gt;""),"",P1754-Parameter!$B$9)</f>
        <v/>
      </c>
      <c r="R1754" s="34" t="str">
        <f aca="false">IF(OR(G1754="",G1754=0,H1754=""),"",H1754/G1754)</f>
        <v/>
      </c>
      <c r="S1754" s="35" t="str">
        <f aca="false">IF(C1754="","",IFERROR(INDEX('Validasi Vendor'!$J$5:$J$505,MATCH(C1754,'Validasi Vendor'!$C$5:$C$505,0)),"Belum terdaftar"))</f>
        <v/>
      </c>
      <c r="T1754" s="35" t="str">
        <f aca="false">IF(E1754="","",IF(L1754&lt;&gt;"",IF(EOMONTH(L1754,0)&gt;P1754,"Dikreditkan lewat batas: periksa","Sudah dikreditkan"),IF(S1754&lt;&gt;"Boleh diproses","Titik 1: periksa status vendor",IF(OR(I1754&lt;&gt;"Cocok",J1754&lt;&gt;"Valid"),"Titik 3: faktur bermasalah",IF(K1754="Ya","Titik 2: periksa pembebanan biaya",IF(Q1754&lt;0,"Titik 2: lewat batas kredit",IF(Q1754&lt;=Parameter!$B$6,"Titik 2: segera kreditkan","Siap dikreditkan")))))))</f>
        <v/>
      </c>
    </row>
    <row r="1755" customFormat="false" ht="15" hidden="false" customHeight="false" outlineLevel="0" collapsed="false">
      <c r="A1755" s="27"/>
      <c r="B1755" s="27"/>
      <c r="C1755" s="28"/>
      <c r="D1755" s="28"/>
      <c r="E1755" s="29"/>
      <c r="F1755" s="27"/>
      <c r="G1755" s="30"/>
      <c r="H1755" s="30"/>
      <c r="I1755" s="27"/>
      <c r="J1755" s="27"/>
      <c r="K1755" s="27"/>
      <c r="L1755" s="29"/>
      <c r="M1755" s="27"/>
      <c r="N1755" s="31" t="str">
        <f aca="false">IF(E1755="","",EOMONTH(E1755,0))</f>
        <v/>
      </c>
      <c r="O1755" s="32" t="str">
        <f aca="false">IF(E1755="","",EOMONTH(E1755,0)+Parameter!$B$5)</f>
        <v/>
      </c>
      <c r="P1755" s="32" t="str">
        <f aca="false">IF(E1755="","",EOMONTH(E1755,Parameter!$B$4))</f>
        <v/>
      </c>
      <c r="Q1755" s="33" t="str">
        <f aca="false">IF(OR(E1755="",L1755&lt;&gt;""),"",P1755-Parameter!$B$9)</f>
        <v/>
      </c>
      <c r="R1755" s="34" t="str">
        <f aca="false">IF(OR(G1755="",G1755=0,H1755=""),"",H1755/G1755)</f>
        <v/>
      </c>
      <c r="S1755" s="35" t="str">
        <f aca="false">IF(C1755="","",IFERROR(INDEX('Validasi Vendor'!$J$5:$J$505,MATCH(C1755,'Validasi Vendor'!$C$5:$C$505,0)),"Belum terdaftar"))</f>
        <v/>
      </c>
      <c r="T1755" s="35" t="str">
        <f aca="false">IF(E1755="","",IF(L1755&lt;&gt;"",IF(EOMONTH(L1755,0)&gt;P1755,"Dikreditkan lewat batas: periksa","Sudah dikreditkan"),IF(S1755&lt;&gt;"Boleh diproses","Titik 1: periksa status vendor",IF(OR(I1755&lt;&gt;"Cocok",J1755&lt;&gt;"Valid"),"Titik 3: faktur bermasalah",IF(K1755="Ya","Titik 2: periksa pembebanan biaya",IF(Q1755&lt;0,"Titik 2: lewat batas kredit",IF(Q1755&lt;=Parameter!$B$6,"Titik 2: segera kreditkan","Siap dikreditkan")))))))</f>
        <v/>
      </c>
    </row>
    <row r="1756" customFormat="false" ht="15" hidden="false" customHeight="false" outlineLevel="0" collapsed="false">
      <c r="A1756" s="27"/>
      <c r="B1756" s="27"/>
      <c r="C1756" s="28"/>
      <c r="D1756" s="28"/>
      <c r="E1756" s="29"/>
      <c r="F1756" s="27"/>
      <c r="G1756" s="30"/>
      <c r="H1756" s="30"/>
      <c r="I1756" s="27"/>
      <c r="J1756" s="27"/>
      <c r="K1756" s="27"/>
      <c r="L1756" s="29"/>
      <c r="M1756" s="27"/>
      <c r="N1756" s="31" t="str">
        <f aca="false">IF(E1756="","",EOMONTH(E1756,0))</f>
        <v/>
      </c>
      <c r="O1756" s="32" t="str">
        <f aca="false">IF(E1756="","",EOMONTH(E1756,0)+Parameter!$B$5)</f>
        <v/>
      </c>
      <c r="P1756" s="32" t="str">
        <f aca="false">IF(E1756="","",EOMONTH(E1756,Parameter!$B$4))</f>
        <v/>
      </c>
      <c r="Q1756" s="33" t="str">
        <f aca="false">IF(OR(E1756="",L1756&lt;&gt;""),"",P1756-Parameter!$B$9)</f>
        <v/>
      </c>
      <c r="R1756" s="34" t="str">
        <f aca="false">IF(OR(G1756="",G1756=0,H1756=""),"",H1756/G1756)</f>
        <v/>
      </c>
      <c r="S1756" s="35" t="str">
        <f aca="false">IF(C1756="","",IFERROR(INDEX('Validasi Vendor'!$J$5:$J$505,MATCH(C1756,'Validasi Vendor'!$C$5:$C$505,0)),"Belum terdaftar"))</f>
        <v/>
      </c>
      <c r="T1756" s="35" t="str">
        <f aca="false">IF(E1756="","",IF(L1756&lt;&gt;"",IF(EOMONTH(L1756,0)&gt;P1756,"Dikreditkan lewat batas: periksa","Sudah dikreditkan"),IF(S1756&lt;&gt;"Boleh diproses","Titik 1: periksa status vendor",IF(OR(I1756&lt;&gt;"Cocok",J1756&lt;&gt;"Valid"),"Titik 3: faktur bermasalah",IF(K1756="Ya","Titik 2: periksa pembebanan biaya",IF(Q1756&lt;0,"Titik 2: lewat batas kredit",IF(Q1756&lt;=Parameter!$B$6,"Titik 2: segera kreditkan","Siap dikreditkan")))))))</f>
        <v/>
      </c>
    </row>
    <row r="1757" customFormat="false" ht="15" hidden="false" customHeight="false" outlineLevel="0" collapsed="false">
      <c r="A1757" s="27"/>
      <c r="B1757" s="27"/>
      <c r="C1757" s="28"/>
      <c r="D1757" s="28"/>
      <c r="E1757" s="29"/>
      <c r="F1757" s="27"/>
      <c r="G1757" s="30"/>
      <c r="H1757" s="30"/>
      <c r="I1757" s="27"/>
      <c r="J1757" s="27"/>
      <c r="K1757" s="27"/>
      <c r="L1757" s="29"/>
      <c r="M1757" s="27"/>
      <c r="N1757" s="31" t="str">
        <f aca="false">IF(E1757="","",EOMONTH(E1757,0))</f>
        <v/>
      </c>
      <c r="O1757" s="32" t="str">
        <f aca="false">IF(E1757="","",EOMONTH(E1757,0)+Parameter!$B$5)</f>
        <v/>
      </c>
      <c r="P1757" s="32" t="str">
        <f aca="false">IF(E1757="","",EOMONTH(E1757,Parameter!$B$4))</f>
        <v/>
      </c>
      <c r="Q1757" s="33" t="str">
        <f aca="false">IF(OR(E1757="",L1757&lt;&gt;""),"",P1757-Parameter!$B$9)</f>
        <v/>
      </c>
      <c r="R1757" s="34" t="str">
        <f aca="false">IF(OR(G1757="",G1757=0,H1757=""),"",H1757/G1757)</f>
        <v/>
      </c>
      <c r="S1757" s="35" t="str">
        <f aca="false">IF(C1757="","",IFERROR(INDEX('Validasi Vendor'!$J$5:$J$505,MATCH(C1757,'Validasi Vendor'!$C$5:$C$505,0)),"Belum terdaftar"))</f>
        <v/>
      </c>
      <c r="T1757" s="35" t="str">
        <f aca="false">IF(E1757="","",IF(L1757&lt;&gt;"",IF(EOMONTH(L1757,0)&gt;P1757,"Dikreditkan lewat batas: periksa","Sudah dikreditkan"),IF(S1757&lt;&gt;"Boleh diproses","Titik 1: periksa status vendor",IF(OR(I1757&lt;&gt;"Cocok",J1757&lt;&gt;"Valid"),"Titik 3: faktur bermasalah",IF(K1757="Ya","Titik 2: periksa pembebanan biaya",IF(Q1757&lt;0,"Titik 2: lewat batas kredit",IF(Q1757&lt;=Parameter!$B$6,"Titik 2: segera kreditkan","Siap dikreditkan")))))))</f>
        <v/>
      </c>
    </row>
    <row r="1758" customFormat="false" ht="15" hidden="false" customHeight="false" outlineLevel="0" collapsed="false">
      <c r="A1758" s="27"/>
      <c r="B1758" s="27"/>
      <c r="C1758" s="28"/>
      <c r="D1758" s="28"/>
      <c r="E1758" s="29"/>
      <c r="F1758" s="27"/>
      <c r="G1758" s="30"/>
      <c r="H1758" s="30"/>
      <c r="I1758" s="27"/>
      <c r="J1758" s="27"/>
      <c r="K1758" s="27"/>
      <c r="L1758" s="29"/>
      <c r="M1758" s="27"/>
      <c r="N1758" s="31" t="str">
        <f aca="false">IF(E1758="","",EOMONTH(E1758,0))</f>
        <v/>
      </c>
      <c r="O1758" s="32" t="str">
        <f aca="false">IF(E1758="","",EOMONTH(E1758,0)+Parameter!$B$5)</f>
        <v/>
      </c>
      <c r="P1758" s="32" t="str">
        <f aca="false">IF(E1758="","",EOMONTH(E1758,Parameter!$B$4))</f>
        <v/>
      </c>
      <c r="Q1758" s="33" t="str">
        <f aca="false">IF(OR(E1758="",L1758&lt;&gt;""),"",P1758-Parameter!$B$9)</f>
        <v/>
      </c>
      <c r="R1758" s="34" t="str">
        <f aca="false">IF(OR(G1758="",G1758=0,H1758=""),"",H1758/G1758)</f>
        <v/>
      </c>
      <c r="S1758" s="35" t="str">
        <f aca="false">IF(C1758="","",IFERROR(INDEX('Validasi Vendor'!$J$5:$J$505,MATCH(C1758,'Validasi Vendor'!$C$5:$C$505,0)),"Belum terdaftar"))</f>
        <v/>
      </c>
      <c r="T1758" s="35" t="str">
        <f aca="false">IF(E1758="","",IF(L1758&lt;&gt;"",IF(EOMONTH(L1758,0)&gt;P1758,"Dikreditkan lewat batas: periksa","Sudah dikreditkan"),IF(S1758&lt;&gt;"Boleh diproses","Titik 1: periksa status vendor",IF(OR(I1758&lt;&gt;"Cocok",J1758&lt;&gt;"Valid"),"Titik 3: faktur bermasalah",IF(K1758="Ya","Titik 2: periksa pembebanan biaya",IF(Q1758&lt;0,"Titik 2: lewat batas kredit",IF(Q1758&lt;=Parameter!$B$6,"Titik 2: segera kreditkan","Siap dikreditkan")))))))</f>
        <v/>
      </c>
    </row>
    <row r="1759" customFormat="false" ht="15" hidden="false" customHeight="false" outlineLevel="0" collapsed="false">
      <c r="A1759" s="27"/>
      <c r="B1759" s="27"/>
      <c r="C1759" s="28"/>
      <c r="D1759" s="28"/>
      <c r="E1759" s="29"/>
      <c r="F1759" s="27"/>
      <c r="G1759" s="30"/>
      <c r="H1759" s="30"/>
      <c r="I1759" s="27"/>
      <c r="J1759" s="27"/>
      <c r="K1759" s="27"/>
      <c r="L1759" s="29"/>
      <c r="M1759" s="27"/>
      <c r="N1759" s="31" t="str">
        <f aca="false">IF(E1759="","",EOMONTH(E1759,0))</f>
        <v/>
      </c>
      <c r="O1759" s="32" t="str">
        <f aca="false">IF(E1759="","",EOMONTH(E1759,0)+Parameter!$B$5)</f>
        <v/>
      </c>
      <c r="P1759" s="32" t="str">
        <f aca="false">IF(E1759="","",EOMONTH(E1759,Parameter!$B$4))</f>
        <v/>
      </c>
      <c r="Q1759" s="33" t="str">
        <f aca="false">IF(OR(E1759="",L1759&lt;&gt;""),"",P1759-Parameter!$B$9)</f>
        <v/>
      </c>
      <c r="R1759" s="34" t="str">
        <f aca="false">IF(OR(G1759="",G1759=0,H1759=""),"",H1759/G1759)</f>
        <v/>
      </c>
      <c r="S1759" s="35" t="str">
        <f aca="false">IF(C1759="","",IFERROR(INDEX('Validasi Vendor'!$J$5:$J$505,MATCH(C1759,'Validasi Vendor'!$C$5:$C$505,0)),"Belum terdaftar"))</f>
        <v/>
      </c>
      <c r="T1759" s="35" t="str">
        <f aca="false">IF(E1759="","",IF(L1759&lt;&gt;"",IF(EOMONTH(L1759,0)&gt;P1759,"Dikreditkan lewat batas: periksa","Sudah dikreditkan"),IF(S1759&lt;&gt;"Boleh diproses","Titik 1: periksa status vendor",IF(OR(I1759&lt;&gt;"Cocok",J1759&lt;&gt;"Valid"),"Titik 3: faktur bermasalah",IF(K1759="Ya","Titik 2: periksa pembebanan biaya",IF(Q1759&lt;0,"Titik 2: lewat batas kredit",IF(Q1759&lt;=Parameter!$B$6,"Titik 2: segera kreditkan","Siap dikreditkan")))))))</f>
        <v/>
      </c>
    </row>
    <row r="1760" customFormat="false" ht="15" hidden="false" customHeight="false" outlineLevel="0" collapsed="false">
      <c r="A1760" s="27"/>
      <c r="B1760" s="27"/>
      <c r="C1760" s="28"/>
      <c r="D1760" s="28"/>
      <c r="E1760" s="29"/>
      <c r="F1760" s="27"/>
      <c r="G1760" s="30"/>
      <c r="H1760" s="30"/>
      <c r="I1760" s="27"/>
      <c r="J1760" s="27"/>
      <c r="K1760" s="27"/>
      <c r="L1760" s="29"/>
      <c r="M1760" s="27"/>
      <c r="N1760" s="31" t="str">
        <f aca="false">IF(E1760="","",EOMONTH(E1760,0))</f>
        <v/>
      </c>
      <c r="O1760" s="32" t="str">
        <f aca="false">IF(E1760="","",EOMONTH(E1760,0)+Parameter!$B$5)</f>
        <v/>
      </c>
      <c r="P1760" s="32" t="str">
        <f aca="false">IF(E1760="","",EOMONTH(E1760,Parameter!$B$4))</f>
        <v/>
      </c>
      <c r="Q1760" s="33" t="str">
        <f aca="false">IF(OR(E1760="",L1760&lt;&gt;""),"",P1760-Parameter!$B$9)</f>
        <v/>
      </c>
      <c r="R1760" s="34" t="str">
        <f aca="false">IF(OR(G1760="",G1760=0,H1760=""),"",H1760/G1760)</f>
        <v/>
      </c>
      <c r="S1760" s="35" t="str">
        <f aca="false">IF(C1760="","",IFERROR(INDEX('Validasi Vendor'!$J$5:$J$505,MATCH(C1760,'Validasi Vendor'!$C$5:$C$505,0)),"Belum terdaftar"))</f>
        <v/>
      </c>
      <c r="T1760" s="35" t="str">
        <f aca="false">IF(E1760="","",IF(L1760&lt;&gt;"",IF(EOMONTH(L1760,0)&gt;P1760,"Dikreditkan lewat batas: periksa","Sudah dikreditkan"),IF(S1760&lt;&gt;"Boleh diproses","Titik 1: periksa status vendor",IF(OR(I1760&lt;&gt;"Cocok",J1760&lt;&gt;"Valid"),"Titik 3: faktur bermasalah",IF(K1760="Ya","Titik 2: periksa pembebanan biaya",IF(Q1760&lt;0,"Titik 2: lewat batas kredit",IF(Q1760&lt;=Parameter!$B$6,"Titik 2: segera kreditkan","Siap dikreditkan")))))))</f>
        <v/>
      </c>
    </row>
    <row r="1761" customFormat="false" ht="15" hidden="false" customHeight="false" outlineLevel="0" collapsed="false">
      <c r="A1761" s="27"/>
      <c r="B1761" s="27"/>
      <c r="C1761" s="28"/>
      <c r="D1761" s="28"/>
      <c r="E1761" s="29"/>
      <c r="F1761" s="27"/>
      <c r="G1761" s="30"/>
      <c r="H1761" s="30"/>
      <c r="I1761" s="27"/>
      <c r="J1761" s="27"/>
      <c r="K1761" s="27"/>
      <c r="L1761" s="29"/>
      <c r="M1761" s="27"/>
      <c r="N1761" s="31" t="str">
        <f aca="false">IF(E1761="","",EOMONTH(E1761,0))</f>
        <v/>
      </c>
      <c r="O1761" s="32" t="str">
        <f aca="false">IF(E1761="","",EOMONTH(E1761,0)+Parameter!$B$5)</f>
        <v/>
      </c>
      <c r="P1761" s="32" t="str">
        <f aca="false">IF(E1761="","",EOMONTH(E1761,Parameter!$B$4))</f>
        <v/>
      </c>
      <c r="Q1761" s="33" t="str">
        <f aca="false">IF(OR(E1761="",L1761&lt;&gt;""),"",P1761-Parameter!$B$9)</f>
        <v/>
      </c>
      <c r="R1761" s="34" t="str">
        <f aca="false">IF(OR(G1761="",G1761=0,H1761=""),"",H1761/G1761)</f>
        <v/>
      </c>
      <c r="S1761" s="35" t="str">
        <f aca="false">IF(C1761="","",IFERROR(INDEX('Validasi Vendor'!$J$5:$J$505,MATCH(C1761,'Validasi Vendor'!$C$5:$C$505,0)),"Belum terdaftar"))</f>
        <v/>
      </c>
      <c r="T1761" s="35" t="str">
        <f aca="false">IF(E1761="","",IF(L1761&lt;&gt;"",IF(EOMONTH(L1761,0)&gt;P1761,"Dikreditkan lewat batas: periksa","Sudah dikreditkan"),IF(S1761&lt;&gt;"Boleh diproses","Titik 1: periksa status vendor",IF(OR(I1761&lt;&gt;"Cocok",J1761&lt;&gt;"Valid"),"Titik 3: faktur bermasalah",IF(K1761="Ya","Titik 2: periksa pembebanan biaya",IF(Q1761&lt;0,"Titik 2: lewat batas kredit",IF(Q1761&lt;=Parameter!$B$6,"Titik 2: segera kreditkan","Siap dikreditkan")))))))</f>
        <v/>
      </c>
    </row>
    <row r="1762" customFormat="false" ht="15" hidden="false" customHeight="false" outlineLevel="0" collapsed="false">
      <c r="A1762" s="27"/>
      <c r="B1762" s="27"/>
      <c r="C1762" s="28"/>
      <c r="D1762" s="28"/>
      <c r="E1762" s="29"/>
      <c r="F1762" s="27"/>
      <c r="G1762" s="30"/>
      <c r="H1762" s="30"/>
      <c r="I1762" s="27"/>
      <c r="J1762" s="27"/>
      <c r="K1762" s="27"/>
      <c r="L1762" s="29"/>
      <c r="M1762" s="27"/>
      <c r="N1762" s="31" t="str">
        <f aca="false">IF(E1762="","",EOMONTH(E1762,0))</f>
        <v/>
      </c>
      <c r="O1762" s="32" t="str">
        <f aca="false">IF(E1762="","",EOMONTH(E1762,0)+Parameter!$B$5)</f>
        <v/>
      </c>
      <c r="P1762" s="32" t="str">
        <f aca="false">IF(E1762="","",EOMONTH(E1762,Parameter!$B$4))</f>
        <v/>
      </c>
      <c r="Q1762" s="33" t="str">
        <f aca="false">IF(OR(E1762="",L1762&lt;&gt;""),"",P1762-Parameter!$B$9)</f>
        <v/>
      </c>
      <c r="R1762" s="34" t="str">
        <f aca="false">IF(OR(G1762="",G1762=0,H1762=""),"",H1762/G1762)</f>
        <v/>
      </c>
      <c r="S1762" s="35" t="str">
        <f aca="false">IF(C1762="","",IFERROR(INDEX('Validasi Vendor'!$J$5:$J$505,MATCH(C1762,'Validasi Vendor'!$C$5:$C$505,0)),"Belum terdaftar"))</f>
        <v/>
      </c>
      <c r="T1762" s="35" t="str">
        <f aca="false">IF(E1762="","",IF(L1762&lt;&gt;"",IF(EOMONTH(L1762,0)&gt;P1762,"Dikreditkan lewat batas: periksa","Sudah dikreditkan"),IF(S1762&lt;&gt;"Boleh diproses","Titik 1: periksa status vendor",IF(OR(I1762&lt;&gt;"Cocok",J1762&lt;&gt;"Valid"),"Titik 3: faktur bermasalah",IF(K1762="Ya","Titik 2: periksa pembebanan biaya",IF(Q1762&lt;0,"Titik 2: lewat batas kredit",IF(Q1762&lt;=Parameter!$B$6,"Titik 2: segera kreditkan","Siap dikreditkan")))))))</f>
        <v/>
      </c>
    </row>
    <row r="1763" customFormat="false" ht="15" hidden="false" customHeight="false" outlineLevel="0" collapsed="false">
      <c r="A1763" s="27"/>
      <c r="B1763" s="27"/>
      <c r="C1763" s="28"/>
      <c r="D1763" s="28"/>
      <c r="E1763" s="29"/>
      <c r="F1763" s="27"/>
      <c r="G1763" s="30"/>
      <c r="H1763" s="30"/>
      <c r="I1763" s="27"/>
      <c r="J1763" s="27"/>
      <c r="K1763" s="27"/>
      <c r="L1763" s="29"/>
      <c r="M1763" s="27"/>
      <c r="N1763" s="31" t="str">
        <f aca="false">IF(E1763="","",EOMONTH(E1763,0))</f>
        <v/>
      </c>
      <c r="O1763" s="32" t="str">
        <f aca="false">IF(E1763="","",EOMONTH(E1763,0)+Parameter!$B$5)</f>
        <v/>
      </c>
      <c r="P1763" s="32" t="str">
        <f aca="false">IF(E1763="","",EOMONTH(E1763,Parameter!$B$4))</f>
        <v/>
      </c>
      <c r="Q1763" s="33" t="str">
        <f aca="false">IF(OR(E1763="",L1763&lt;&gt;""),"",P1763-Parameter!$B$9)</f>
        <v/>
      </c>
      <c r="R1763" s="34" t="str">
        <f aca="false">IF(OR(G1763="",G1763=0,H1763=""),"",H1763/G1763)</f>
        <v/>
      </c>
      <c r="S1763" s="35" t="str">
        <f aca="false">IF(C1763="","",IFERROR(INDEX('Validasi Vendor'!$J$5:$J$505,MATCH(C1763,'Validasi Vendor'!$C$5:$C$505,0)),"Belum terdaftar"))</f>
        <v/>
      </c>
      <c r="T1763" s="35" t="str">
        <f aca="false">IF(E1763="","",IF(L1763&lt;&gt;"",IF(EOMONTH(L1763,0)&gt;P1763,"Dikreditkan lewat batas: periksa","Sudah dikreditkan"),IF(S1763&lt;&gt;"Boleh diproses","Titik 1: periksa status vendor",IF(OR(I1763&lt;&gt;"Cocok",J1763&lt;&gt;"Valid"),"Titik 3: faktur bermasalah",IF(K1763="Ya","Titik 2: periksa pembebanan biaya",IF(Q1763&lt;0,"Titik 2: lewat batas kredit",IF(Q1763&lt;=Parameter!$B$6,"Titik 2: segera kreditkan","Siap dikreditkan")))))))</f>
        <v/>
      </c>
    </row>
    <row r="1764" customFormat="false" ht="15" hidden="false" customHeight="false" outlineLevel="0" collapsed="false">
      <c r="A1764" s="27"/>
      <c r="B1764" s="27"/>
      <c r="C1764" s="28"/>
      <c r="D1764" s="28"/>
      <c r="E1764" s="29"/>
      <c r="F1764" s="27"/>
      <c r="G1764" s="30"/>
      <c r="H1764" s="30"/>
      <c r="I1764" s="27"/>
      <c r="J1764" s="27"/>
      <c r="K1764" s="27"/>
      <c r="L1764" s="29"/>
      <c r="M1764" s="27"/>
      <c r="N1764" s="31" t="str">
        <f aca="false">IF(E1764="","",EOMONTH(E1764,0))</f>
        <v/>
      </c>
      <c r="O1764" s="32" t="str">
        <f aca="false">IF(E1764="","",EOMONTH(E1764,0)+Parameter!$B$5)</f>
        <v/>
      </c>
      <c r="P1764" s="32" t="str">
        <f aca="false">IF(E1764="","",EOMONTH(E1764,Parameter!$B$4))</f>
        <v/>
      </c>
      <c r="Q1764" s="33" t="str">
        <f aca="false">IF(OR(E1764="",L1764&lt;&gt;""),"",P1764-Parameter!$B$9)</f>
        <v/>
      </c>
      <c r="R1764" s="34" t="str">
        <f aca="false">IF(OR(G1764="",G1764=0,H1764=""),"",H1764/G1764)</f>
        <v/>
      </c>
      <c r="S1764" s="35" t="str">
        <f aca="false">IF(C1764="","",IFERROR(INDEX('Validasi Vendor'!$J$5:$J$505,MATCH(C1764,'Validasi Vendor'!$C$5:$C$505,0)),"Belum terdaftar"))</f>
        <v/>
      </c>
      <c r="T1764" s="35" t="str">
        <f aca="false">IF(E1764="","",IF(L1764&lt;&gt;"",IF(EOMONTH(L1764,0)&gt;P1764,"Dikreditkan lewat batas: periksa","Sudah dikreditkan"),IF(S1764&lt;&gt;"Boleh diproses","Titik 1: periksa status vendor",IF(OR(I1764&lt;&gt;"Cocok",J1764&lt;&gt;"Valid"),"Titik 3: faktur bermasalah",IF(K1764="Ya","Titik 2: periksa pembebanan biaya",IF(Q1764&lt;0,"Titik 2: lewat batas kredit",IF(Q1764&lt;=Parameter!$B$6,"Titik 2: segera kreditkan","Siap dikreditkan")))))))</f>
        <v/>
      </c>
    </row>
    <row r="1765" customFormat="false" ht="15" hidden="false" customHeight="false" outlineLevel="0" collapsed="false">
      <c r="A1765" s="27"/>
      <c r="B1765" s="27"/>
      <c r="C1765" s="28"/>
      <c r="D1765" s="28"/>
      <c r="E1765" s="29"/>
      <c r="F1765" s="27"/>
      <c r="G1765" s="30"/>
      <c r="H1765" s="30"/>
      <c r="I1765" s="27"/>
      <c r="J1765" s="27"/>
      <c r="K1765" s="27"/>
      <c r="L1765" s="29"/>
      <c r="M1765" s="27"/>
      <c r="N1765" s="31" t="str">
        <f aca="false">IF(E1765="","",EOMONTH(E1765,0))</f>
        <v/>
      </c>
      <c r="O1765" s="32" t="str">
        <f aca="false">IF(E1765="","",EOMONTH(E1765,0)+Parameter!$B$5)</f>
        <v/>
      </c>
      <c r="P1765" s="32" t="str">
        <f aca="false">IF(E1765="","",EOMONTH(E1765,Parameter!$B$4))</f>
        <v/>
      </c>
      <c r="Q1765" s="33" t="str">
        <f aca="false">IF(OR(E1765="",L1765&lt;&gt;""),"",P1765-Parameter!$B$9)</f>
        <v/>
      </c>
      <c r="R1765" s="34" t="str">
        <f aca="false">IF(OR(G1765="",G1765=0,H1765=""),"",H1765/G1765)</f>
        <v/>
      </c>
      <c r="S1765" s="35" t="str">
        <f aca="false">IF(C1765="","",IFERROR(INDEX('Validasi Vendor'!$J$5:$J$505,MATCH(C1765,'Validasi Vendor'!$C$5:$C$505,0)),"Belum terdaftar"))</f>
        <v/>
      </c>
      <c r="T1765" s="35" t="str">
        <f aca="false">IF(E1765="","",IF(L1765&lt;&gt;"",IF(EOMONTH(L1765,0)&gt;P1765,"Dikreditkan lewat batas: periksa","Sudah dikreditkan"),IF(S1765&lt;&gt;"Boleh diproses","Titik 1: periksa status vendor",IF(OR(I1765&lt;&gt;"Cocok",J1765&lt;&gt;"Valid"),"Titik 3: faktur bermasalah",IF(K1765="Ya","Titik 2: periksa pembebanan biaya",IF(Q1765&lt;0,"Titik 2: lewat batas kredit",IF(Q1765&lt;=Parameter!$B$6,"Titik 2: segera kreditkan","Siap dikreditkan")))))))</f>
        <v/>
      </c>
    </row>
    <row r="1766" customFormat="false" ht="15" hidden="false" customHeight="false" outlineLevel="0" collapsed="false">
      <c r="A1766" s="27"/>
      <c r="B1766" s="27"/>
      <c r="C1766" s="28"/>
      <c r="D1766" s="28"/>
      <c r="E1766" s="29"/>
      <c r="F1766" s="27"/>
      <c r="G1766" s="30"/>
      <c r="H1766" s="30"/>
      <c r="I1766" s="27"/>
      <c r="J1766" s="27"/>
      <c r="K1766" s="27"/>
      <c r="L1766" s="29"/>
      <c r="M1766" s="27"/>
      <c r="N1766" s="31" t="str">
        <f aca="false">IF(E1766="","",EOMONTH(E1766,0))</f>
        <v/>
      </c>
      <c r="O1766" s="32" t="str">
        <f aca="false">IF(E1766="","",EOMONTH(E1766,0)+Parameter!$B$5)</f>
        <v/>
      </c>
      <c r="P1766" s="32" t="str">
        <f aca="false">IF(E1766="","",EOMONTH(E1766,Parameter!$B$4))</f>
        <v/>
      </c>
      <c r="Q1766" s="33" t="str">
        <f aca="false">IF(OR(E1766="",L1766&lt;&gt;""),"",P1766-Parameter!$B$9)</f>
        <v/>
      </c>
      <c r="R1766" s="34" t="str">
        <f aca="false">IF(OR(G1766="",G1766=0,H1766=""),"",H1766/G1766)</f>
        <v/>
      </c>
      <c r="S1766" s="35" t="str">
        <f aca="false">IF(C1766="","",IFERROR(INDEX('Validasi Vendor'!$J$5:$J$505,MATCH(C1766,'Validasi Vendor'!$C$5:$C$505,0)),"Belum terdaftar"))</f>
        <v/>
      </c>
      <c r="T1766" s="35" t="str">
        <f aca="false">IF(E1766="","",IF(L1766&lt;&gt;"",IF(EOMONTH(L1766,0)&gt;P1766,"Dikreditkan lewat batas: periksa","Sudah dikreditkan"),IF(S1766&lt;&gt;"Boleh diproses","Titik 1: periksa status vendor",IF(OR(I1766&lt;&gt;"Cocok",J1766&lt;&gt;"Valid"),"Titik 3: faktur bermasalah",IF(K1766="Ya","Titik 2: periksa pembebanan biaya",IF(Q1766&lt;0,"Titik 2: lewat batas kredit",IF(Q1766&lt;=Parameter!$B$6,"Titik 2: segera kreditkan","Siap dikreditkan")))))))</f>
        <v/>
      </c>
    </row>
    <row r="1767" customFormat="false" ht="15" hidden="false" customHeight="false" outlineLevel="0" collapsed="false">
      <c r="A1767" s="27"/>
      <c r="B1767" s="27"/>
      <c r="C1767" s="28"/>
      <c r="D1767" s="28"/>
      <c r="E1767" s="29"/>
      <c r="F1767" s="27"/>
      <c r="G1767" s="30"/>
      <c r="H1767" s="30"/>
      <c r="I1767" s="27"/>
      <c r="J1767" s="27"/>
      <c r="K1767" s="27"/>
      <c r="L1767" s="29"/>
      <c r="M1767" s="27"/>
      <c r="N1767" s="31" t="str">
        <f aca="false">IF(E1767="","",EOMONTH(E1767,0))</f>
        <v/>
      </c>
      <c r="O1767" s="32" t="str">
        <f aca="false">IF(E1767="","",EOMONTH(E1767,0)+Parameter!$B$5)</f>
        <v/>
      </c>
      <c r="P1767" s="32" t="str">
        <f aca="false">IF(E1767="","",EOMONTH(E1767,Parameter!$B$4))</f>
        <v/>
      </c>
      <c r="Q1767" s="33" t="str">
        <f aca="false">IF(OR(E1767="",L1767&lt;&gt;""),"",P1767-Parameter!$B$9)</f>
        <v/>
      </c>
      <c r="R1767" s="34" t="str">
        <f aca="false">IF(OR(G1767="",G1767=0,H1767=""),"",H1767/G1767)</f>
        <v/>
      </c>
      <c r="S1767" s="35" t="str">
        <f aca="false">IF(C1767="","",IFERROR(INDEX('Validasi Vendor'!$J$5:$J$505,MATCH(C1767,'Validasi Vendor'!$C$5:$C$505,0)),"Belum terdaftar"))</f>
        <v/>
      </c>
      <c r="T1767" s="35" t="str">
        <f aca="false">IF(E1767="","",IF(L1767&lt;&gt;"",IF(EOMONTH(L1767,0)&gt;P1767,"Dikreditkan lewat batas: periksa","Sudah dikreditkan"),IF(S1767&lt;&gt;"Boleh diproses","Titik 1: periksa status vendor",IF(OR(I1767&lt;&gt;"Cocok",J1767&lt;&gt;"Valid"),"Titik 3: faktur bermasalah",IF(K1767="Ya","Titik 2: periksa pembebanan biaya",IF(Q1767&lt;0,"Titik 2: lewat batas kredit",IF(Q1767&lt;=Parameter!$B$6,"Titik 2: segera kreditkan","Siap dikreditkan")))))))</f>
        <v/>
      </c>
    </row>
    <row r="1768" customFormat="false" ht="15" hidden="false" customHeight="false" outlineLevel="0" collapsed="false">
      <c r="A1768" s="27"/>
      <c r="B1768" s="27"/>
      <c r="C1768" s="28"/>
      <c r="D1768" s="28"/>
      <c r="E1768" s="29"/>
      <c r="F1768" s="27"/>
      <c r="G1768" s="30"/>
      <c r="H1768" s="30"/>
      <c r="I1768" s="27"/>
      <c r="J1768" s="27"/>
      <c r="K1768" s="27"/>
      <c r="L1768" s="29"/>
      <c r="M1768" s="27"/>
      <c r="N1768" s="31" t="str">
        <f aca="false">IF(E1768="","",EOMONTH(E1768,0))</f>
        <v/>
      </c>
      <c r="O1768" s="32" t="str">
        <f aca="false">IF(E1768="","",EOMONTH(E1768,0)+Parameter!$B$5)</f>
        <v/>
      </c>
      <c r="P1768" s="32" t="str">
        <f aca="false">IF(E1768="","",EOMONTH(E1768,Parameter!$B$4))</f>
        <v/>
      </c>
      <c r="Q1768" s="33" t="str">
        <f aca="false">IF(OR(E1768="",L1768&lt;&gt;""),"",P1768-Parameter!$B$9)</f>
        <v/>
      </c>
      <c r="R1768" s="34" t="str">
        <f aca="false">IF(OR(G1768="",G1768=0,H1768=""),"",H1768/G1768)</f>
        <v/>
      </c>
      <c r="S1768" s="35" t="str">
        <f aca="false">IF(C1768="","",IFERROR(INDEX('Validasi Vendor'!$J$5:$J$505,MATCH(C1768,'Validasi Vendor'!$C$5:$C$505,0)),"Belum terdaftar"))</f>
        <v/>
      </c>
      <c r="T1768" s="35" t="str">
        <f aca="false">IF(E1768="","",IF(L1768&lt;&gt;"",IF(EOMONTH(L1768,0)&gt;P1768,"Dikreditkan lewat batas: periksa","Sudah dikreditkan"),IF(S1768&lt;&gt;"Boleh diproses","Titik 1: periksa status vendor",IF(OR(I1768&lt;&gt;"Cocok",J1768&lt;&gt;"Valid"),"Titik 3: faktur bermasalah",IF(K1768="Ya","Titik 2: periksa pembebanan biaya",IF(Q1768&lt;0,"Titik 2: lewat batas kredit",IF(Q1768&lt;=Parameter!$B$6,"Titik 2: segera kreditkan","Siap dikreditkan")))))))</f>
        <v/>
      </c>
    </row>
    <row r="1769" customFormat="false" ht="15" hidden="false" customHeight="false" outlineLevel="0" collapsed="false">
      <c r="A1769" s="27"/>
      <c r="B1769" s="27"/>
      <c r="C1769" s="28"/>
      <c r="D1769" s="28"/>
      <c r="E1769" s="29"/>
      <c r="F1769" s="27"/>
      <c r="G1769" s="30"/>
      <c r="H1769" s="30"/>
      <c r="I1769" s="27"/>
      <c r="J1769" s="27"/>
      <c r="K1769" s="27"/>
      <c r="L1769" s="29"/>
      <c r="M1769" s="27"/>
      <c r="N1769" s="31" t="str">
        <f aca="false">IF(E1769="","",EOMONTH(E1769,0))</f>
        <v/>
      </c>
      <c r="O1769" s="32" t="str">
        <f aca="false">IF(E1769="","",EOMONTH(E1769,0)+Parameter!$B$5)</f>
        <v/>
      </c>
      <c r="P1769" s="32" t="str">
        <f aca="false">IF(E1769="","",EOMONTH(E1769,Parameter!$B$4))</f>
        <v/>
      </c>
      <c r="Q1769" s="33" t="str">
        <f aca="false">IF(OR(E1769="",L1769&lt;&gt;""),"",P1769-Parameter!$B$9)</f>
        <v/>
      </c>
      <c r="R1769" s="34" t="str">
        <f aca="false">IF(OR(G1769="",G1769=0,H1769=""),"",H1769/G1769)</f>
        <v/>
      </c>
      <c r="S1769" s="35" t="str">
        <f aca="false">IF(C1769="","",IFERROR(INDEX('Validasi Vendor'!$J$5:$J$505,MATCH(C1769,'Validasi Vendor'!$C$5:$C$505,0)),"Belum terdaftar"))</f>
        <v/>
      </c>
      <c r="T1769" s="35" t="str">
        <f aca="false">IF(E1769="","",IF(L1769&lt;&gt;"",IF(EOMONTH(L1769,0)&gt;P1769,"Dikreditkan lewat batas: periksa","Sudah dikreditkan"),IF(S1769&lt;&gt;"Boleh diproses","Titik 1: periksa status vendor",IF(OR(I1769&lt;&gt;"Cocok",J1769&lt;&gt;"Valid"),"Titik 3: faktur bermasalah",IF(K1769="Ya","Titik 2: periksa pembebanan biaya",IF(Q1769&lt;0,"Titik 2: lewat batas kredit",IF(Q1769&lt;=Parameter!$B$6,"Titik 2: segera kreditkan","Siap dikreditkan")))))))</f>
        <v/>
      </c>
    </row>
    <row r="1770" customFormat="false" ht="15" hidden="false" customHeight="false" outlineLevel="0" collapsed="false">
      <c r="A1770" s="27"/>
      <c r="B1770" s="27"/>
      <c r="C1770" s="28"/>
      <c r="D1770" s="28"/>
      <c r="E1770" s="29"/>
      <c r="F1770" s="27"/>
      <c r="G1770" s="30"/>
      <c r="H1770" s="30"/>
      <c r="I1770" s="27"/>
      <c r="J1770" s="27"/>
      <c r="K1770" s="27"/>
      <c r="L1770" s="29"/>
      <c r="M1770" s="27"/>
      <c r="N1770" s="31" t="str">
        <f aca="false">IF(E1770="","",EOMONTH(E1770,0))</f>
        <v/>
      </c>
      <c r="O1770" s="32" t="str">
        <f aca="false">IF(E1770="","",EOMONTH(E1770,0)+Parameter!$B$5)</f>
        <v/>
      </c>
      <c r="P1770" s="32" t="str">
        <f aca="false">IF(E1770="","",EOMONTH(E1770,Parameter!$B$4))</f>
        <v/>
      </c>
      <c r="Q1770" s="33" t="str">
        <f aca="false">IF(OR(E1770="",L1770&lt;&gt;""),"",P1770-Parameter!$B$9)</f>
        <v/>
      </c>
      <c r="R1770" s="34" t="str">
        <f aca="false">IF(OR(G1770="",G1770=0,H1770=""),"",H1770/G1770)</f>
        <v/>
      </c>
      <c r="S1770" s="35" t="str">
        <f aca="false">IF(C1770="","",IFERROR(INDEX('Validasi Vendor'!$J$5:$J$505,MATCH(C1770,'Validasi Vendor'!$C$5:$C$505,0)),"Belum terdaftar"))</f>
        <v/>
      </c>
      <c r="T1770" s="35" t="str">
        <f aca="false">IF(E1770="","",IF(L1770&lt;&gt;"",IF(EOMONTH(L1770,0)&gt;P1770,"Dikreditkan lewat batas: periksa","Sudah dikreditkan"),IF(S1770&lt;&gt;"Boleh diproses","Titik 1: periksa status vendor",IF(OR(I1770&lt;&gt;"Cocok",J1770&lt;&gt;"Valid"),"Titik 3: faktur bermasalah",IF(K1770="Ya","Titik 2: periksa pembebanan biaya",IF(Q1770&lt;0,"Titik 2: lewat batas kredit",IF(Q1770&lt;=Parameter!$B$6,"Titik 2: segera kreditkan","Siap dikreditkan")))))))</f>
        <v/>
      </c>
    </row>
    <row r="1771" customFormat="false" ht="15" hidden="false" customHeight="false" outlineLevel="0" collapsed="false">
      <c r="A1771" s="27"/>
      <c r="B1771" s="27"/>
      <c r="C1771" s="28"/>
      <c r="D1771" s="28"/>
      <c r="E1771" s="29"/>
      <c r="F1771" s="27"/>
      <c r="G1771" s="30"/>
      <c r="H1771" s="30"/>
      <c r="I1771" s="27"/>
      <c r="J1771" s="27"/>
      <c r="K1771" s="27"/>
      <c r="L1771" s="29"/>
      <c r="M1771" s="27"/>
      <c r="N1771" s="31" t="str">
        <f aca="false">IF(E1771="","",EOMONTH(E1771,0))</f>
        <v/>
      </c>
      <c r="O1771" s="32" t="str">
        <f aca="false">IF(E1771="","",EOMONTH(E1771,0)+Parameter!$B$5)</f>
        <v/>
      </c>
      <c r="P1771" s="32" t="str">
        <f aca="false">IF(E1771="","",EOMONTH(E1771,Parameter!$B$4))</f>
        <v/>
      </c>
      <c r="Q1771" s="33" t="str">
        <f aca="false">IF(OR(E1771="",L1771&lt;&gt;""),"",P1771-Parameter!$B$9)</f>
        <v/>
      </c>
      <c r="R1771" s="34" t="str">
        <f aca="false">IF(OR(G1771="",G1771=0,H1771=""),"",H1771/G1771)</f>
        <v/>
      </c>
      <c r="S1771" s="35" t="str">
        <f aca="false">IF(C1771="","",IFERROR(INDEX('Validasi Vendor'!$J$5:$J$505,MATCH(C1771,'Validasi Vendor'!$C$5:$C$505,0)),"Belum terdaftar"))</f>
        <v/>
      </c>
      <c r="T1771" s="35" t="str">
        <f aca="false">IF(E1771="","",IF(L1771&lt;&gt;"",IF(EOMONTH(L1771,0)&gt;P1771,"Dikreditkan lewat batas: periksa","Sudah dikreditkan"),IF(S1771&lt;&gt;"Boleh diproses","Titik 1: periksa status vendor",IF(OR(I1771&lt;&gt;"Cocok",J1771&lt;&gt;"Valid"),"Titik 3: faktur bermasalah",IF(K1771="Ya","Titik 2: periksa pembebanan biaya",IF(Q1771&lt;0,"Titik 2: lewat batas kredit",IF(Q1771&lt;=Parameter!$B$6,"Titik 2: segera kreditkan","Siap dikreditkan")))))))</f>
        <v/>
      </c>
    </row>
    <row r="1772" customFormat="false" ht="15" hidden="false" customHeight="false" outlineLevel="0" collapsed="false">
      <c r="A1772" s="27"/>
      <c r="B1772" s="27"/>
      <c r="C1772" s="28"/>
      <c r="D1772" s="28"/>
      <c r="E1772" s="29"/>
      <c r="F1772" s="27"/>
      <c r="G1772" s="30"/>
      <c r="H1772" s="30"/>
      <c r="I1772" s="27"/>
      <c r="J1772" s="27"/>
      <c r="K1772" s="27"/>
      <c r="L1772" s="29"/>
      <c r="M1772" s="27"/>
      <c r="N1772" s="31" t="str">
        <f aca="false">IF(E1772="","",EOMONTH(E1772,0))</f>
        <v/>
      </c>
      <c r="O1772" s="32" t="str">
        <f aca="false">IF(E1772="","",EOMONTH(E1772,0)+Parameter!$B$5)</f>
        <v/>
      </c>
      <c r="P1772" s="32" t="str">
        <f aca="false">IF(E1772="","",EOMONTH(E1772,Parameter!$B$4))</f>
        <v/>
      </c>
      <c r="Q1772" s="33" t="str">
        <f aca="false">IF(OR(E1772="",L1772&lt;&gt;""),"",P1772-Parameter!$B$9)</f>
        <v/>
      </c>
      <c r="R1772" s="34" t="str">
        <f aca="false">IF(OR(G1772="",G1772=0,H1772=""),"",H1772/G1772)</f>
        <v/>
      </c>
      <c r="S1772" s="35" t="str">
        <f aca="false">IF(C1772="","",IFERROR(INDEX('Validasi Vendor'!$J$5:$J$505,MATCH(C1772,'Validasi Vendor'!$C$5:$C$505,0)),"Belum terdaftar"))</f>
        <v/>
      </c>
      <c r="T1772" s="35" t="str">
        <f aca="false">IF(E1772="","",IF(L1772&lt;&gt;"",IF(EOMONTH(L1772,0)&gt;P1772,"Dikreditkan lewat batas: periksa","Sudah dikreditkan"),IF(S1772&lt;&gt;"Boleh diproses","Titik 1: periksa status vendor",IF(OR(I1772&lt;&gt;"Cocok",J1772&lt;&gt;"Valid"),"Titik 3: faktur bermasalah",IF(K1772="Ya","Titik 2: periksa pembebanan biaya",IF(Q1772&lt;0,"Titik 2: lewat batas kredit",IF(Q1772&lt;=Parameter!$B$6,"Titik 2: segera kreditkan","Siap dikreditkan")))))))</f>
        <v/>
      </c>
    </row>
    <row r="1773" customFormat="false" ht="15" hidden="false" customHeight="false" outlineLevel="0" collapsed="false">
      <c r="A1773" s="27"/>
      <c r="B1773" s="27"/>
      <c r="C1773" s="28"/>
      <c r="D1773" s="28"/>
      <c r="E1773" s="29"/>
      <c r="F1773" s="27"/>
      <c r="G1773" s="30"/>
      <c r="H1773" s="30"/>
      <c r="I1773" s="27"/>
      <c r="J1773" s="27"/>
      <c r="K1773" s="27"/>
      <c r="L1773" s="29"/>
      <c r="M1773" s="27"/>
      <c r="N1773" s="31" t="str">
        <f aca="false">IF(E1773="","",EOMONTH(E1773,0))</f>
        <v/>
      </c>
      <c r="O1773" s="32" t="str">
        <f aca="false">IF(E1773="","",EOMONTH(E1773,0)+Parameter!$B$5)</f>
        <v/>
      </c>
      <c r="P1773" s="32" t="str">
        <f aca="false">IF(E1773="","",EOMONTH(E1773,Parameter!$B$4))</f>
        <v/>
      </c>
      <c r="Q1773" s="33" t="str">
        <f aca="false">IF(OR(E1773="",L1773&lt;&gt;""),"",P1773-Parameter!$B$9)</f>
        <v/>
      </c>
      <c r="R1773" s="34" t="str">
        <f aca="false">IF(OR(G1773="",G1773=0,H1773=""),"",H1773/G1773)</f>
        <v/>
      </c>
      <c r="S1773" s="35" t="str">
        <f aca="false">IF(C1773="","",IFERROR(INDEX('Validasi Vendor'!$J$5:$J$505,MATCH(C1773,'Validasi Vendor'!$C$5:$C$505,0)),"Belum terdaftar"))</f>
        <v/>
      </c>
      <c r="T1773" s="35" t="str">
        <f aca="false">IF(E1773="","",IF(L1773&lt;&gt;"",IF(EOMONTH(L1773,0)&gt;P1773,"Dikreditkan lewat batas: periksa","Sudah dikreditkan"),IF(S1773&lt;&gt;"Boleh diproses","Titik 1: periksa status vendor",IF(OR(I1773&lt;&gt;"Cocok",J1773&lt;&gt;"Valid"),"Titik 3: faktur bermasalah",IF(K1773="Ya","Titik 2: periksa pembebanan biaya",IF(Q1773&lt;0,"Titik 2: lewat batas kredit",IF(Q1773&lt;=Parameter!$B$6,"Titik 2: segera kreditkan","Siap dikreditkan")))))))</f>
        <v/>
      </c>
    </row>
    <row r="1774" customFormat="false" ht="15" hidden="false" customHeight="false" outlineLevel="0" collapsed="false">
      <c r="A1774" s="27"/>
      <c r="B1774" s="27"/>
      <c r="C1774" s="28"/>
      <c r="D1774" s="28"/>
      <c r="E1774" s="29"/>
      <c r="F1774" s="27"/>
      <c r="G1774" s="30"/>
      <c r="H1774" s="30"/>
      <c r="I1774" s="27"/>
      <c r="J1774" s="27"/>
      <c r="K1774" s="27"/>
      <c r="L1774" s="29"/>
      <c r="M1774" s="27"/>
      <c r="N1774" s="31" t="str">
        <f aca="false">IF(E1774="","",EOMONTH(E1774,0))</f>
        <v/>
      </c>
      <c r="O1774" s="32" t="str">
        <f aca="false">IF(E1774="","",EOMONTH(E1774,0)+Parameter!$B$5)</f>
        <v/>
      </c>
      <c r="P1774" s="32" t="str">
        <f aca="false">IF(E1774="","",EOMONTH(E1774,Parameter!$B$4))</f>
        <v/>
      </c>
      <c r="Q1774" s="33" t="str">
        <f aca="false">IF(OR(E1774="",L1774&lt;&gt;""),"",P1774-Parameter!$B$9)</f>
        <v/>
      </c>
      <c r="R1774" s="34" t="str">
        <f aca="false">IF(OR(G1774="",G1774=0,H1774=""),"",H1774/G1774)</f>
        <v/>
      </c>
      <c r="S1774" s="35" t="str">
        <f aca="false">IF(C1774="","",IFERROR(INDEX('Validasi Vendor'!$J$5:$J$505,MATCH(C1774,'Validasi Vendor'!$C$5:$C$505,0)),"Belum terdaftar"))</f>
        <v/>
      </c>
      <c r="T1774" s="35" t="str">
        <f aca="false">IF(E1774="","",IF(L1774&lt;&gt;"",IF(EOMONTH(L1774,0)&gt;P1774,"Dikreditkan lewat batas: periksa","Sudah dikreditkan"),IF(S1774&lt;&gt;"Boleh diproses","Titik 1: periksa status vendor",IF(OR(I1774&lt;&gt;"Cocok",J1774&lt;&gt;"Valid"),"Titik 3: faktur bermasalah",IF(K1774="Ya","Titik 2: periksa pembebanan biaya",IF(Q1774&lt;0,"Titik 2: lewat batas kredit",IF(Q1774&lt;=Parameter!$B$6,"Titik 2: segera kreditkan","Siap dikreditkan")))))))</f>
        <v/>
      </c>
    </row>
    <row r="1775" customFormat="false" ht="15" hidden="false" customHeight="false" outlineLevel="0" collapsed="false">
      <c r="A1775" s="27"/>
      <c r="B1775" s="27"/>
      <c r="C1775" s="28"/>
      <c r="D1775" s="28"/>
      <c r="E1775" s="29"/>
      <c r="F1775" s="27"/>
      <c r="G1775" s="30"/>
      <c r="H1775" s="30"/>
      <c r="I1775" s="27"/>
      <c r="J1775" s="27"/>
      <c r="K1775" s="27"/>
      <c r="L1775" s="29"/>
      <c r="M1775" s="27"/>
      <c r="N1775" s="31" t="str">
        <f aca="false">IF(E1775="","",EOMONTH(E1775,0))</f>
        <v/>
      </c>
      <c r="O1775" s="32" t="str">
        <f aca="false">IF(E1775="","",EOMONTH(E1775,0)+Parameter!$B$5)</f>
        <v/>
      </c>
      <c r="P1775" s="32" t="str">
        <f aca="false">IF(E1775="","",EOMONTH(E1775,Parameter!$B$4))</f>
        <v/>
      </c>
      <c r="Q1775" s="33" t="str">
        <f aca="false">IF(OR(E1775="",L1775&lt;&gt;""),"",P1775-Parameter!$B$9)</f>
        <v/>
      </c>
      <c r="R1775" s="34" t="str">
        <f aca="false">IF(OR(G1775="",G1775=0,H1775=""),"",H1775/G1775)</f>
        <v/>
      </c>
      <c r="S1775" s="35" t="str">
        <f aca="false">IF(C1775="","",IFERROR(INDEX('Validasi Vendor'!$J$5:$J$505,MATCH(C1775,'Validasi Vendor'!$C$5:$C$505,0)),"Belum terdaftar"))</f>
        <v/>
      </c>
      <c r="T1775" s="35" t="str">
        <f aca="false">IF(E1775="","",IF(L1775&lt;&gt;"",IF(EOMONTH(L1775,0)&gt;P1775,"Dikreditkan lewat batas: periksa","Sudah dikreditkan"),IF(S1775&lt;&gt;"Boleh diproses","Titik 1: periksa status vendor",IF(OR(I1775&lt;&gt;"Cocok",J1775&lt;&gt;"Valid"),"Titik 3: faktur bermasalah",IF(K1775="Ya","Titik 2: periksa pembebanan biaya",IF(Q1775&lt;0,"Titik 2: lewat batas kredit",IF(Q1775&lt;=Parameter!$B$6,"Titik 2: segera kreditkan","Siap dikreditkan")))))))</f>
        <v/>
      </c>
    </row>
    <row r="1776" customFormat="false" ht="15" hidden="false" customHeight="false" outlineLevel="0" collapsed="false">
      <c r="A1776" s="27"/>
      <c r="B1776" s="27"/>
      <c r="C1776" s="28"/>
      <c r="D1776" s="28"/>
      <c r="E1776" s="29"/>
      <c r="F1776" s="27"/>
      <c r="G1776" s="30"/>
      <c r="H1776" s="30"/>
      <c r="I1776" s="27"/>
      <c r="J1776" s="27"/>
      <c r="K1776" s="27"/>
      <c r="L1776" s="29"/>
      <c r="M1776" s="27"/>
      <c r="N1776" s="31" t="str">
        <f aca="false">IF(E1776="","",EOMONTH(E1776,0))</f>
        <v/>
      </c>
      <c r="O1776" s="32" t="str">
        <f aca="false">IF(E1776="","",EOMONTH(E1776,0)+Parameter!$B$5)</f>
        <v/>
      </c>
      <c r="P1776" s="32" t="str">
        <f aca="false">IF(E1776="","",EOMONTH(E1776,Parameter!$B$4))</f>
        <v/>
      </c>
      <c r="Q1776" s="33" t="str">
        <f aca="false">IF(OR(E1776="",L1776&lt;&gt;""),"",P1776-Parameter!$B$9)</f>
        <v/>
      </c>
      <c r="R1776" s="34" t="str">
        <f aca="false">IF(OR(G1776="",G1776=0,H1776=""),"",H1776/G1776)</f>
        <v/>
      </c>
      <c r="S1776" s="35" t="str">
        <f aca="false">IF(C1776="","",IFERROR(INDEX('Validasi Vendor'!$J$5:$J$505,MATCH(C1776,'Validasi Vendor'!$C$5:$C$505,0)),"Belum terdaftar"))</f>
        <v/>
      </c>
      <c r="T1776" s="35" t="str">
        <f aca="false">IF(E1776="","",IF(L1776&lt;&gt;"",IF(EOMONTH(L1776,0)&gt;P1776,"Dikreditkan lewat batas: periksa","Sudah dikreditkan"),IF(S1776&lt;&gt;"Boleh diproses","Titik 1: periksa status vendor",IF(OR(I1776&lt;&gt;"Cocok",J1776&lt;&gt;"Valid"),"Titik 3: faktur bermasalah",IF(K1776="Ya","Titik 2: periksa pembebanan biaya",IF(Q1776&lt;0,"Titik 2: lewat batas kredit",IF(Q1776&lt;=Parameter!$B$6,"Titik 2: segera kreditkan","Siap dikreditkan")))))))</f>
        <v/>
      </c>
    </row>
    <row r="1777" customFormat="false" ht="15" hidden="false" customHeight="false" outlineLevel="0" collapsed="false">
      <c r="A1777" s="27"/>
      <c r="B1777" s="27"/>
      <c r="C1777" s="28"/>
      <c r="D1777" s="28"/>
      <c r="E1777" s="29"/>
      <c r="F1777" s="27"/>
      <c r="G1777" s="30"/>
      <c r="H1777" s="30"/>
      <c r="I1777" s="27"/>
      <c r="J1777" s="27"/>
      <c r="K1777" s="27"/>
      <c r="L1777" s="29"/>
      <c r="M1777" s="27"/>
      <c r="N1777" s="31" t="str">
        <f aca="false">IF(E1777="","",EOMONTH(E1777,0))</f>
        <v/>
      </c>
      <c r="O1777" s="32" t="str">
        <f aca="false">IF(E1777="","",EOMONTH(E1777,0)+Parameter!$B$5)</f>
        <v/>
      </c>
      <c r="P1777" s="32" t="str">
        <f aca="false">IF(E1777="","",EOMONTH(E1777,Parameter!$B$4))</f>
        <v/>
      </c>
      <c r="Q1777" s="33" t="str">
        <f aca="false">IF(OR(E1777="",L1777&lt;&gt;""),"",P1777-Parameter!$B$9)</f>
        <v/>
      </c>
      <c r="R1777" s="34" t="str">
        <f aca="false">IF(OR(G1777="",G1777=0,H1777=""),"",H1777/G1777)</f>
        <v/>
      </c>
      <c r="S1777" s="35" t="str">
        <f aca="false">IF(C1777="","",IFERROR(INDEX('Validasi Vendor'!$J$5:$J$505,MATCH(C1777,'Validasi Vendor'!$C$5:$C$505,0)),"Belum terdaftar"))</f>
        <v/>
      </c>
      <c r="T1777" s="35" t="str">
        <f aca="false">IF(E1777="","",IF(L1777&lt;&gt;"",IF(EOMONTH(L1777,0)&gt;P1777,"Dikreditkan lewat batas: periksa","Sudah dikreditkan"),IF(S1777&lt;&gt;"Boleh diproses","Titik 1: periksa status vendor",IF(OR(I1777&lt;&gt;"Cocok",J1777&lt;&gt;"Valid"),"Titik 3: faktur bermasalah",IF(K1777="Ya","Titik 2: periksa pembebanan biaya",IF(Q1777&lt;0,"Titik 2: lewat batas kredit",IF(Q1777&lt;=Parameter!$B$6,"Titik 2: segera kreditkan","Siap dikreditkan")))))))</f>
        <v/>
      </c>
    </row>
    <row r="1778" customFormat="false" ht="15" hidden="false" customHeight="false" outlineLevel="0" collapsed="false">
      <c r="A1778" s="27"/>
      <c r="B1778" s="27"/>
      <c r="C1778" s="28"/>
      <c r="D1778" s="28"/>
      <c r="E1778" s="29"/>
      <c r="F1778" s="27"/>
      <c r="G1778" s="30"/>
      <c r="H1778" s="30"/>
      <c r="I1778" s="27"/>
      <c r="J1778" s="27"/>
      <c r="K1778" s="27"/>
      <c r="L1778" s="29"/>
      <c r="M1778" s="27"/>
      <c r="N1778" s="31" t="str">
        <f aca="false">IF(E1778="","",EOMONTH(E1778,0))</f>
        <v/>
      </c>
      <c r="O1778" s="32" t="str">
        <f aca="false">IF(E1778="","",EOMONTH(E1778,0)+Parameter!$B$5)</f>
        <v/>
      </c>
      <c r="P1778" s="32" t="str">
        <f aca="false">IF(E1778="","",EOMONTH(E1778,Parameter!$B$4))</f>
        <v/>
      </c>
      <c r="Q1778" s="33" t="str">
        <f aca="false">IF(OR(E1778="",L1778&lt;&gt;""),"",P1778-Parameter!$B$9)</f>
        <v/>
      </c>
      <c r="R1778" s="34" t="str">
        <f aca="false">IF(OR(G1778="",G1778=0,H1778=""),"",H1778/G1778)</f>
        <v/>
      </c>
      <c r="S1778" s="35" t="str">
        <f aca="false">IF(C1778="","",IFERROR(INDEX('Validasi Vendor'!$J$5:$J$505,MATCH(C1778,'Validasi Vendor'!$C$5:$C$505,0)),"Belum terdaftar"))</f>
        <v/>
      </c>
      <c r="T1778" s="35" t="str">
        <f aca="false">IF(E1778="","",IF(L1778&lt;&gt;"",IF(EOMONTH(L1778,0)&gt;P1778,"Dikreditkan lewat batas: periksa","Sudah dikreditkan"),IF(S1778&lt;&gt;"Boleh diproses","Titik 1: periksa status vendor",IF(OR(I1778&lt;&gt;"Cocok",J1778&lt;&gt;"Valid"),"Titik 3: faktur bermasalah",IF(K1778="Ya","Titik 2: periksa pembebanan biaya",IF(Q1778&lt;0,"Titik 2: lewat batas kredit",IF(Q1778&lt;=Parameter!$B$6,"Titik 2: segera kreditkan","Siap dikreditkan")))))))</f>
        <v/>
      </c>
    </row>
    <row r="1779" customFormat="false" ht="15" hidden="false" customHeight="false" outlineLevel="0" collapsed="false">
      <c r="A1779" s="27"/>
      <c r="B1779" s="27"/>
      <c r="C1779" s="28"/>
      <c r="D1779" s="28"/>
      <c r="E1779" s="29"/>
      <c r="F1779" s="27"/>
      <c r="G1779" s="30"/>
      <c r="H1779" s="30"/>
      <c r="I1779" s="27"/>
      <c r="J1779" s="27"/>
      <c r="K1779" s="27"/>
      <c r="L1779" s="29"/>
      <c r="M1779" s="27"/>
      <c r="N1779" s="31" t="str">
        <f aca="false">IF(E1779="","",EOMONTH(E1779,0))</f>
        <v/>
      </c>
      <c r="O1779" s="32" t="str">
        <f aca="false">IF(E1779="","",EOMONTH(E1779,0)+Parameter!$B$5)</f>
        <v/>
      </c>
      <c r="P1779" s="32" t="str">
        <f aca="false">IF(E1779="","",EOMONTH(E1779,Parameter!$B$4))</f>
        <v/>
      </c>
      <c r="Q1779" s="33" t="str">
        <f aca="false">IF(OR(E1779="",L1779&lt;&gt;""),"",P1779-Parameter!$B$9)</f>
        <v/>
      </c>
      <c r="R1779" s="34" t="str">
        <f aca="false">IF(OR(G1779="",G1779=0,H1779=""),"",H1779/G1779)</f>
        <v/>
      </c>
      <c r="S1779" s="35" t="str">
        <f aca="false">IF(C1779="","",IFERROR(INDEX('Validasi Vendor'!$J$5:$J$505,MATCH(C1779,'Validasi Vendor'!$C$5:$C$505,0)),"Belum terdaftar"))</f>
        <v/>
      </c>
      <c r="T1779" s="35" t="str">
        <f aca="false">IF(E1779="","",IF(L1779&lt;&gt;"",IF(EOMONTH(L1779,0)&gt;P1779,"Dikreditkan lewat batas: periksa","Sudah dikreditkan"),IF(S1779&lt;&gt;"Boleh diproses","Titik 1: periksa status vendor",IF(OR(I1779&lt;&gt;"Cocok",J1779&lt;&gt;"Valid"),"Titik 3: faktur bermasalah",IF(K1779="Ya","Titik 2: periksa pembebanan biaya",IF(Q1779&lt;0,"Titik 2: lewat batas kredit",IF(Q1779&lt;=Parameter!$B$6,"Titik 2: segera kreditkan","Siap dikreditkan")))))))</f>
        <v/>
      </c>
    </row>
    <row r="1780" customFormat="false" ht="15" hidden="false" customHeight="false" outlineLevel="0" collapsed="false">
      <c r="A1780" s="27"/>
      <c r="B1780" s="27"/>
      <c r="C1780" s="28"/>
      <c r="D1780" s="28"/>
      <c r="E1780" s="29"/>
      <c r="F1780" s="27"/>
      <c r="G1780" s="30"/>
      <c r="H1780" s="30"/>
      <c r="I1780" s="27"/>
      <c r="J1780" s="27"/>
      <c r="K1780" s="27"/>
      <c r="L1780" s="29"/>
      <c r="M1780" s="27"/>
      <c r="N1780" s="31" t="str">
        <f aca="false">IF(E1780="","",EOMONTH(E1780,0))</f>
        <v/>
      </c>
      <c r="O1780" s="32" t="str">
        <f aca="false">IF(E1780="","",EOMONTH(E1780,0)+Parameter!$B$5)</f>
        <v/>
      </c>
      <c r="P1780" s="32" t="str">
        <f aca="false">IF(E1780="","",EOMONTH(E1780,Parameter!$B$4))</f>
        <v/>
      </c>
      <c r="Q1780" s="33" t="str">
        <f aca="false">IF(OR(E1780="",L1780&lt;&gt;""),"",P1780-Parameter!$B$9)</f>
        <v/>
      </c>
      <c r="R1780" s="34" t="str">
        <f aca="false">IF(OR(G1780="",G1780=0,H1780=""),"",H1780/G1780)</f>
        <v/>
      </c>
      <c r="S1780" s="35" t="str">
        <f aca="false">IF(C1780="","",IFERROR(INDEX('Validasi Vendor'!$J$5:$J$505,MATCH(C1780,'Validasi Vendor'!$C$5:$C$505,0)),"Belum terdaftar"))</f>
        <v/>
      </c>
      <c r="T1780" s="35" t="str">
        <f aca="false">IF(E1780="","",IF(L1780&lt;&gt;"",IF(EOMONTH(L1780,0)&gt;P1780,"Dikreditkan lewat batas: periksa","Sudah dikreditkan"),IF(S1780&lt;&gt;"Boleh diproses","Titik 1: periksa status vendor",IF(OR(I1780&lt;&gt;"Cocok",J1780&lt;&gt;"Valid"),"Titik 3: faktur bermasalah",IF(K1780="Ya","Titik 2: periksa pembebanan biaya",IF(Q1780&lt;0,"Titik 2: lewat batas kredit",IF(Q1780&lt;=Parameter!$B$6,"Titik 2: segera kreditkan","Siap dikreditkan")))))))</f>
        <v/>
      </c>
    </row>
    <row r="1781" customFormat="false" ht="15" hidden="false" customHeight="false" outlineLevel="0" collapsed="false">
      <c r="A1781" s="27"/>
      <c r="B1781" s="27"/>
      <c r="C1781" s="28"/>
      <c r="D1781" s="28"/>
      <c r="E1781" s="29"/>
      <c r="F1781" s="27"/>
      <c r="G1781" s="30"/>
      <c r="H1781" s="30"/>
      <c r="I1781" s="27"/>
      <c r="J1781" s="27"/>
      <c r="K1781" s="27"/>
      <c r="L1781" s="29"/>
      <c r="M1781" s="27"/>
      <c r="N1781" s="31" t="str">
        <f aca="false">IF(E1781="","",EOMONTH(E1781,0))</f>
        <v/>
      </c>
      <c r="O1781" s="32" t="str">
        <f aca="false">IF(E1781="","",EOMONTH(E1781,0)+Parameter!$B$5)</f>
        <v/>
      </c>
      <c r="P1781" s="32" t="str">
        <f aca="false">IF(E1781="","",EOMONTH(E1781,Parameter!$B$4))</f>
        <v/>
      </c>
      <c r="Q1781" s="33" t="str">
        <f aca="false">IF(OR(E1781="",L1781&lt;&gt;""),"",P1781-Parameter!$B$9)</f>
        <v/>
      </c>
      <c r="R1781" s="34" t="str">
        <f aca="false">IF(OR(G1781="",G1781=0,H1781=""),"",H1781/G1781)</f>
        <v/>
      </c>
      <c r="S1781" s="35" t="str">
        <f aca="false">IF(C1781="","",IFERROR(INDEX('Validasi Vendor'!$J$5:$J$505,MATCH(C1781,'Validasi Vendor'!$C$5:$C$505,0)),"Belum terdaftar"))</f>
        <v/>
      </c>
      <c r="T1781" s="35" t="str">
        <f aca="false">IF(E1781="","",IF(L1781&lt;&gt;"",IF(EOMONTH(L1781,0)&gt;P1781,"Dikreditkan lewat batas: periksa","Sudah dikreditkan"),IF(S1781&lt;&gt;"Boleh diproses","Titik 1: periksa status vendor",IF(OR(I1781&lt;&gt;"Cocok",J1781&lt;&gt;"Valid"),"Titik 3: faktur bermasalah",IF(K1781="Ya","Titik 2: periksa pembebanan biaya",IF(Q1781&lt;0,"Titik 2: lewat batas kredit",IF(Q1781&lt;=Parameter!$B$6,"Titik 2: segera kreditkan","Siap dikreditkan")))))))</f>
        <v/>
      </c>
    </row>
    <row r="1782" customFormat="false" ht="15" hidden="false" customHeight="false" outlineLevel="0" collapsed="false">
      <c r="A1782" s="27"/>
      <c r="B1782" s="27"/>
      <c r="C1782" s="28"/>
      <c r="D1782" s="28"/>
      <c r="E1782" s="29"/>
      <c r="F1782" s="27"/>
      <c r="G1782" s="30"/>
      <c r="H1782" s="30"/>
      <c r="I1782" s="27"/>
      <c r="J1782" s="27"/>
      <c r="K1782" s="27"/>
      <c r="L1782" s="29"/>
      <c r="M1782" s="27"/>
      <c r="N1782" s="31" t="str">
        <f aca="false">IF(E1782="","",EOMONTH(E1782,0))</f>
        <v/>
      </c>
      <c r="O1782" s="32" t="str">
        <f aca="false">IF(E1782="","",EOMONTH(E1782,0)+Parameter!$B$5)</f>
        <v/>
      </c>
      <c r="P1782" s="32" t="str">
        <f aca="false">IF(E1782="","",EOMONTH(E1782,Parameter!$B$4))</f>
        <v/>
      </c>
      <c r="Q1782" s="33" t="str">
        <f aca="false">IF(OR(E1782="",L1782&lt;&gt;""),"",P1782-Parameter!$B$9)</f>
        <v/>
      </c>
      <c r="R1782" s="34" t="str">
        <f aca="false">IF(OR(G1782="",G1782=0,H1782=""),"",H1782/G1782)</f>
        <v/>
      </c>
      <c r="S1782" s="35" t="str">
        <f aca="false">IF(C1782="","",IFERROR(INDEX('Validasi Vendor'!$J$5:$J$505,MATCH(C1782,'Validasi Vendor'!$C$5:$C$505,0)),"Belum terdaftar"))</f>
        <v/>
      </c>
      <c r="T1782" s="35" t="str">
        <f aca="false">IF(E1782="","",IF(L1782&lt;&gt;"",IF(EOMONTH(L1782,0)&gt;P1782,"Dikreditkan lewat batas: periksa","Sudah dikreditkan"),IF(S1782&lt;&gt;"Boleh diproses","Titik 1: periksa status vendor",IF(OR(I1782&lt;&gt;"Cocok",J1782&lt;&gt;"Valid"),"Titik 3: faktur bermasalah",IF(K1782="Ya","Titik 2: periksa pembebanan biaya",IF(Q1782&lt;0,"Titik 2: lewat batas kredit",IF(Q1782&lt;=Parameter!$B$6,"Titik 2: segera kreditkan","Siap dikreditkan")))))))</f>
        <v/>
      </c>
    </row>
    <row r="1783" customFormat="false" ht="15" hidden="false" customHeight="false" outlineLevel="0" collapsed="false">
      <c r="A1783" s="27"/>
      <c r="B1783" s="27"/>
      <c r="C1783" s="28"/>
      <c r="D1783" s="28"/>
      <c r="E1783" s="29"/>
      <c r="F1783" s="27"/>
      <c r="G1783" s="30"/>
      <c r="H1783" s="30"/>
      <c r="I1783" s="27"/>
      <c r="J1783" s="27"/>
      <c r="K1783" s="27"/>
      <c r="L1783" s="29"/>
      <c r="M1783" s="27"/>
      <c r="N1783" s="31" t="str">
        <f aca="false">IF(E1783="","",EOMONTH(E1783,0))</f>
        <v/>
      </c>
      <c r="O1783" s="32" t="str">
        <f aca="false">IF(E1783="","",EOMONTH(E1783,0)+Parameter!$B$5)</f>
        <v/>
      </c>
      <c r="P1783" s="32" t="str">
        <f aca="false">IF(E1783="","",EOMONTH(E1783,Parameter!$B$4))</f>
        <v/>
      </c>
      <c r="Q1783" s="33" t="str">
        <f aca="false">IF(OR(E1783="",L1783&lt;&gt;""),"",P1783-Parameter!$B$9)</f>
        <v/>
      </c>
      <c r="R1783" s="34" t="str">
        <f aca="false">IF(OR(G1783="",G1783=0,H1783=""),"",H1783/G1783)</f>
        <v/>
      </c>
      <c r="S1783" s="35" t="str">
        <f aca="false">IF(C1783="","",IFERROR(INDEX('Validasi Vendor'!$J$5:$J$505,MATCH(C1783,'Validasi Vendor'!$C$5:$C$505,0)),"Belum terdaftar"))</f>
        <v/>
      </c>
      <c r="T1783" s="35" t="str">
        <f aca="false">IF(E1783="","",IF(L1783&lt;&gt;"",IF(EOMONTH(L1783,0)&gt;P1783,"Dikreditkan lewat batas: periksa","Sudah dikreditkan"),IF(S1783&lt;&gt;"Boleh diproses","Titik 1: periksa status vendor",IF(OR(I1783&lt;&gt;"Cocok",J1783&lt;&gt;"Valid"),"Titik 3: faktur bermasalah",IF(K1783="Ya","Titik 2: periksa pembebanan biaya",IF(Q1783&lt;0,"Titik 2: lewat batas kredit",IF(Q1783&lt;=Parameter!$B$6,"Titik 2: segera kreditkan","Siap dikreditkan")))))))</f>
        <v/>
      </c>
    </row>
    <row r="1784" customFormat="false" ht="15" hidden="false" customHeight="false" outlineLevel="0" collapsed="false">
      <c r="A1784" s="27"/>
      <c r="B1784" s="27"/>
      <c r="C1784" s="28"/>
      <c r="D1784" s="28"/>
      <c r="E1784" s="29"/>
      <c r="F1784" s="27"/>
      <c r="G1784" s="30"/>
      <c r="H1784" s="30"/>
      <c r="I1784" s="27"/>
      <c r="J1784" s="27"/>
      <c r="K1784" s="27"/>
      <c r="L1784" s="29"/>
      <c r="M1784" s="27"/>
      <c r="N1784" s="31" t="str">
        <f aca="false">IF(E1784="","",EOMONTH(E1784,0))</f>
        <v/>
      </c>
      <c r="O1784" s="32" t="str">
        <f aca="false">IF(E1784="","",EOMONTH(E1784,0)+Parameter!$B$5)</f>
        <v/>
      </c>
      <c r="P1784" s="32" t="str">
        <f aca="false">IF(E1784="","",EOMONTH(E1784,Parameter!$B$4))</f>
        <v/>
      </c>
      <c r="Q1784" s="33" t="str">
        <f aca="false">IF(OR(E1784="",L1784&lt;&gt;""),"",P1784-Parameter!$B$9)</f>
        <v/>
      </c>
      <c r="R1784" s="34" t="str">
        <f aca="false">IF(OR(G1784="",G1784=0,H1784=""),"",H1784/G1784)</f>
        <v/>
      </c>
      <c r="S1784" s="35" t="str">
        <f aca="false">IF(C1784="","",IFERROR(INDEX('Validasi Vendor'!$J$5:$J$505,MATCH(C1784,'Validasi Vendor'!$C$5:$C$505,0)),"Belum terdaftar"))</f>
        <v/>
      </c>
      <c r="T1784" s="35" t="str">
        <f aca="false">IF(E1784="","",IF(L1784&lt;&gt;"",IF(EOMONTH(L1784,0)&gt;P1784,"Dikreditkan lewat batas: periksa","Sudah dikreditkan"),IF(S1784&lt;&gt;"Boleh diproses","Titik 1: periksa status vendor",IF(OR(I1784&lt;&gt;"Cocok",J1784&lt;&gt;"Valid"),"Titik 3: faktur bermasalah",IF(K1784="Ya","Titik 2: periksa pembebanan biaya",IF(Q1784&lt;0,"Titik 2: lewat batas kredit",IF(Q1784&lt;=Parameter!$B$6,"Titik 2: segera kreditkan","Siap dikreditkan")))))))</f>
        <v/>
      </c>
    </row>
    <row r="1785" customFormat="false" ht="15" hidden="false" customHeight="false" outlineLevel="0" collapsed="false">
      <c r="A1785" s="27"/>
      <c r="B1785" s="27"/>
      <c r="C1785" s="28"/>
      <c r="D1785" s="28"/>
      <c r="E1785" s="29"/>
      <c r="F1785" s="27"/>
      <c r="G1785" s="30"/>
      <c r="H1785" s="30"/>
      <c r="I1785" s="27"/>
      <c r="J1785" s="27"/>
      <c r="K1785" s="27"/>
      <c r="L1785" s="29"/>
      <c r="M1785" s="27"/>
      <c r="N1785" s="31" t="str">
        <f aca="false">IF(E1785="","",EOMONTH(E1785,0))</f>
        <v/>
      </c>
      <c r="O1785" s="32" t="str">
        <f aca="false">IF(E1785="","",EOMONTH(E1785,0)+Parameter!$B$5)</f>
        <v/>
      </c>
      <c r="P1785" s="32" t="str">
        <f aca="false">IF(E1785="","",EOMONTH(E1785,Parameter!$B$4))</f>
        <v/>
      </c>
      <c r="Q1785" s="33" t="str">
        <f aca="false">IF(OR(E1785="",L1785&lt;&gt;""),"",P1785-Parameter!$B$9)</f>
        <v/>
      </c>
      <c r="R1785" s="34" t="str">
        <f aca="false">IF(OR(G1785="",G1785=0,H1785=""),"",H1785/G1785)</f>
        <v/>
      </c>
      <c r="S1785" s="35" t="str">
        <f aca="false">IF(C1785="","",IFERROR(INDEX('Validasi Vendor'!$J$5:$J$505,MATCH(C1785,'Validasi Vendor'!$C$5:$C$505,0)),"Belum terdaftar"))</f>
        <v/>
      </c>
      <c r="T1785" s="35" t="str">
        <f aca="false">IF(E1785="","",IF(L1785&lt;&gt;"",IF(EOMONTH(L1785,0)&gt;P1785,"Dikreditkan lewat batas: periksa","Sudah dikreditkan"),IF(S1785&lt;&gt;"Boleh diproses","Titik 1: periksa status vendor",IF(OR(I1785&lt;&gt;"Cocok",J1785&lt;&gt;"Valid"),"Titik 3: faktur bermasalah",IF(K1785="Ya","Titik 2: periksa pembebanan biaya",IF(Q1785&lt;0,"Titik 2: lewat batas kredit",IF(Q1785&lt;=Parameter!$B$6,"Titik 2: segera kreditkan","Siap dikreditkan")))))))</f>
        <v/>
      </c>
    </row>
    <row r="1786" customFormat="false" ht="15" hidden="false" customHeight="false" outlineLevel="0" collapsed="false">
      <c r="A1786" s="27"/>
      <c r="B1786" s="27"/>
      <c r="C1786" s="28"/>
      <c r="D1786" s="28"/>
      <c r="E1786" s="29"/>
      <c r="F1786" s="27"/>
      <c r="G1786" s="30"/>
      <c r="H1786" s="30"/>
      <c r="I1786" s="27"/>
      <c r="J1786" s="27"/>
      <c r="K1786" s="27"/>
      <c r="L1786" s="29"/>
      <c r="M1786" s="27"/>
      <c r="N1786" s="31" t="str">
        <f aca="false">IF(E1786="","",EOMONTH(E1786,0))</f>
        <v/>
      </c>
      <c r="O1786" s="32" t="str">
        <f aca="false">IF(E1786="","",EOMONTH(E1786,0)+Parameter!$B$5)</f>
        <v/>
      </c>
      <c r="P1786" s="32" t="str">
        <f aca="false">IF(E1786="","",EOMONTH(E1786,Parameter!$B$4))</f>
        <v/>
      </c>
      <c r="Q1786" s="33" t="str">
        <f aca="false">IF(OR(E1786="",L1786&lt;&gt;""),"",P1786-Parameter!$B$9)</f>
        <v/>
      </c>
      <c r="R1786" s="34" t="str">
        <f aca="false">IF(OR(G1786="",G1786=0,H1786=""),"",H1786/G1786)</f>
        <v/>
      </c>
      <c r="S1786" s="35" t="str">
        <f aca="false">IF(C1786="","",IFERROR(INDEX('Validasi Vendor'!$J$5:$J$505,MATCH(C1786,'Validasi Vendor'!$C$5:$C$505,0)),"Belum terdaftar"))</f>
        <v/>
      </c>
      <c r="T1786" s="35" t="str">
        <f aca="false">IF(E1786="","",IF(L1786&lt;&gt;"",IF(EOMONTH(L1786,0)&gt;P1786,"Dikreditkan lewat batas: periksa","Sudah dikreditkan"),IF(S1786&lt;&gt;"Boleh diproses","Titik 1: periksa status vendor",IF(OR(I1786&lt;&gt;"Cocok",J1786&lt;&gt;"Valid"),"Titik 3: faktur bermasalah",IF(K1786="Ya","Titik 2: periksa pembebanan biaya",IF(Q1786&lt;0,"Titik 2: lewat batas kredit",IF(Q1786&lt;=Parameter!$B$6,"Titik 2: segera kreditkan","Siap dikreditkan")))))))</f>
        <v/>
      </c>
    </row>
    <row r="1787" customFormat="false" ht="15" hidden="false" customHeight="false" outlineLevel="0" collapsed="false">
      <c r="A1787" s="27"/>
      <c r="B1787" s="27"/>
      <c r="C1787" s="28"/>
      <c r="D1787" s="28"/>
      <c r="E1787" s="29"/>
      <c r="F1787" s="27"/>
      <c r="G1787" s="30"/>
      <c r="H1787" s="30"/>
      <c r="I1787" s="27"/>
      <c r="J1787" s="27"/>
      <c r="K1787" s="27"/>
      <c r="L1787" s="29"/>
      <c r="M1787" s="27"/>
      <c r="N1787" s="31" t="str">
        <f aca="false">IF(E1787="","",EOMONTH(E1787,0))</f>
        <v/>
      </c>
      <c r="O1787" s="32" t="str">
        <f aca="false">IF(E1787="","",EOMONTH(E1787,0)+Parameter!$B$5)</f>
        <v/>
      </c>
      <c r="P1787" s="32" t="str">
        <f aca="false">IF(E1787="","",EOMONTH(E1787,Parameter!$B$4))</f>
        <v/>
      </c>
      <c r="Q1787" s="33" t="str">
        <f aca="false">IF(OR(E1787="",L1787&lt;&gt;""),"",P1787-Parameter!$B$9)</f>
        <v/>
      </c>
      <c r="R1787" s="34" t="str">
        <f aca="false">IF(OR(G1787="",G1787=0,H1787=""),"",H1787/G1787)</f>
        <v/>
      </c>
      <c r="S1787" s="35" t="str">
        <f aca="false">IF(C1787="","",IFERROR(INDEX('Validasi Vendor'!$J$5:$J$505,MATCH(C1787,'Validasi Vendor'!$C$5:$C$505,0)),"Belum terdaftar"))</f>
        <v/>
      </c>
      <c r="T1787" s="35" t="str">
        <f aca="false">IF(E1787="","",IF(L1787&lt;&gt;"",IF(EOMONTH(L1787,0)&gt;P1787,"Dikreditkan lewat batas: periksa","Sudah dikreditkan"),IF(S1787&lt;&gt;"Boleh diproses","Titik 1: periksa status vendor",IF(OR(I1787&lt;&gt;"Cocok",J1787&lt;&gt;"Valid"),"Titik 3: faktur bermasalah",IF(K1787="Ya","Titik 2: periksa pembebanan biaya",IF(Q1787&lt;0,"Titik 2: lewat batas kredit",IF(Q1787&lt;=Parameter!$B$6,"Titik 2: segera kreditkan","Siap dikreditkan")))))))</f>
        <v/>
      </c>
    </row>
    <row r="1788" customFormat="false" ht="15" hidden="false" customHeight="false" outlineLevel="0" collapsed="false">
      <c r="A1788" s="27"/>
      <c r="B1788" s="27"/>
      <c r="C1788" s="28"/>
      <c r="D1788" s="28"/>
      <c r="E1788" s="29"/>
      <c r="F1788" s="27"/>
      <c r="G1788" s="30"/>
      <c r="H1788" s="30"/>
      <c r="I1788" s="27"/>
      <c r="J1788" s="27"/>
      <c r="K1788" s="27"/>
      <c r="L1788" s="29"/>
      <c r="M1788" s="27"/>
      <c r="N1788" s="31" t="str">
        <f aca="false">IF(E1788="","",EOMONTH(E1788,0))</f>
        <v/>
      </c>
      <c r="O1788" s="32" t="str">
        <f aca="false">IF(E1788="","",EOMONTH(E1788,0)+Parameter!$B$5)</f>
        <v/>
      </c>
      <c r="P1788" s="32" t="str">
        <f aca="false">IF(E1788="","",EOMONTH(E1788,Parameter!$B$4))</f>
        <v/>
      </c>
      <c r="Q1788" s="33" t="str">
        <f aca="false">IF(OR(E1788="",L1788&lt;&gt;""),"",P1788-Parameter!$B$9)</f>
        <v/>
      </c>
      <c r="R1788" s="34" t="str">
        <f aca="false">IF(OR(G1788="",G1788=0,H1788=""),"",H1788/G1788)</f>
        <v/>
      </c>
      <c r="S1788" s="35" t="str">
        <f aca="false">IF(C1788="","",IFERROR(INDEX('Validasi Vendor'!$J$5:$J$505,MATCH(C1788,'Validasi Vendor'!$C$5:$C$505,0)),"Belum terdaftar"))</f>
        <v/>
      </c>
      <c r="T1788" s="35" t="str">
        <f aca="false">IF(E1788="","",IF(L1788&lt;&gt;"",IF(EOMONTH(L1788,0)&gt;P1788,"Dikreditkan lewat batas: periksa","Sudah dikreditkan"),IF(S1788&lt;&gt;"Boleh diproses","Titik 1: periksa status vendor",IF(OR(I1788&lt;&gt;"Cocok",J1788&lt;&gt;"Valid"),"Titik 3: faktur bermasalah",IF(K1788="Ya","Titik 2: periksa pembebanan biaya",IF(Q1788&lt;0,"Titik 2: lewat batas kredit",IF(Q1788&lt;=Parameter!$B$6,"Titik 2: segera kreditkan","Siap dikreditkan")))))))</f>
        <v/>
      </c>
    </row>
    <row r="1789" customFormat="false" ht="15" hidden="false" customHeight="false" outlineLevel="0" collapsed="false">
      <c r="A1789" s="27"/>
      <c r="B1789" s="27"/>
      <c r="C1789" s="28"/>
      <c r="D1789" s="28"/>
      <c r="E1789" s="29"/>
      <c r="F1789" s="27"/>
      <c r="G1789" s="30"/>
      <c r="H1789" s="30"/>
      <c r="I1789" s="27"/>
      <c r="J1789" s="27"/>
      <c r="K1789" s="27"/>
      <c r="L1789" s="29"/>
      <c r="M1789" s="27"/>
      <c r="N1789" s="31" t="str">
        <f aca="false">IF(E1789="","",EOMONTH(E1789,0))</f>
        <v/>
      </c>
      <c r="O1789" s="32" t="str">
        <f aca="false">IF(E1789="","",EOMONTH(E1789,0)+Parameter!$B$5)</f>
        <v/>
      </c>
      <c r="P1789" s="32" t="str">
        <f aca="false">IF(E1789="","",EOMONTH(E1789,Parameter!$B$4))</f>
        <v/>
      </c>
      <c r="Q1789" s="33" t="str">
        <f aca="false">IF(OR(E1789="",L1789&lt;&gt;""),"",P1789-Parameter!$B$9)</f>
        <v/>
      </c>
      <c r="R1789" s="34" t="str">
        <f aca="false">IF(OR(G1789="",G1789=0,H1789=""),"",H1789/G1789)</f>
        <v/>
      </c>
      <c r="S1789" s="35" t="str">
        <f aca="false">IF(C1789="","",IFERROR(INDEX('Validasi Vendor'!$J$5:$J$505,MATCH(C1789,'Validasi Vendor'!$C$5:$C$505,0)),"Belum terdaftar"))</f>
        <v/>
      </c>
      <c r="T1789" s="35" t="str">
        <f aca="false">IF(E1789="","",IF(L1789&lt;&gt;"",IF(EOMONTH(L1789,0)&gt;P1789,"Dikreditkan lewat batas: periksa","Sudah dikreditkan"),IF(S1789&lt;&gt;"Boleh diproses","Titik 1: periksa status vendor",IF(OR(I1789&lt;&gt;"Cocok",J1789&lt;&gt;"Valid"),"Titik 3: faktur bermasalah",IF(K1789="Ya","Titik 2: periksa pembebanan biaya",IF(Q1789&lt;0,"Titik 2: lewat batas kredit",IF(Q1789&lt;=Parameter!$B$6,"Titik 2: segera kreditkan","Siap dikreditkan")))))))</f>
        <v/>
      </c>
    </row>
    <row r="1790" customFormat="false" ht="15" hidden="false" customHeight="false" outlineLevel="0" collapsed="false">
      <c r="A1790" s="27"/>
      <c r="B1790" s="27"/>
      <c r="C1790" s="28"/>
      <c r="D1790" s="28"/>
      <c r="E1790" s="29"/>
      <c r="F1790" s="27"/>
      <c r="G1790" s="30"/>
      <c r="H1790" s="30"/>
      <c r="I1790" s="27"/>
      <c r="J1790" s="27"/>
      <c r="K1790" s="27"/>
      <c r="L1790" s="29"/>
      <c r="M1790" s="27"/>
      <c r="N1790" s="31" t="str">
        <f aca="false">IF(E1790="","",EOMONTH(E1790,0))</f>
        <v/>
      </c>
      <c r="O1790" s="32" t="str">
        <f aca="false">IF(E1790="","",EOMONTH(E1790,0)+Parameter!$B$5)</f>
        <v/>
      </c>
      <c r="P1790" s="32" t="str">
        <f aca="false">IF(E1790="","",EOMONTH(E1790,Parameter!$B$4))</f>
        <v/>
      </c>
      <c r="Q1790" s="33" t="str">
        <f aca="false">IF(OR(E1790="",L1790&lt;&gt;""),"",P1790-Parameter!$B$9)</f>
        <v/>
      </c>
      <c r="R1790" s="34" t="str">
        <f aca="false">IF(OR(G1790="",G1790=0,H1790=""),"",H1790/G1790)</f>
        <v/>
      </c>
      <c r="S1790" s="35" t="str">
        <f aca="false">IF(C1790="","",IFERROR(INDEX('Validasi Vendor'!$J$5:$J$505,MATCH(C1790,'Validasi Vendor'!$C$5:$C$505,0)),"Belum terdaftar"))</f>
        <v/>
      </c>
      <c r="T1790" s="35" t="str">
        <f aca="false">IF(E1790="","",IF(L1790&lt;&gt;"",IF(EOMONTH(L1790,0)&gt;P1790,"Dikreditkan lewat batas: periksa","Sudah dikreditkan"),IF(S1790&lt;&gt;"Boleh diproses","Titik 1: periksa status vendor",IF(OR(I1790&lt;&gt;"Cocok",J1790&lt;&gt;"Valid"),"Titik 3: faktur bermasalah",IF(K1790="Ya","Titik 2: periksa pembebanan biaya",IF(Q1790&lt;0,"Titik 2: lewat batas kredit",IF(Q1790&lt;=Parameter!$B$6,"Titik 2: segera kreditkan","Siap dikreditkan")))))))</f>
        <v/>
      </c>
    </row>
    <row r="1791" customFormat="false" ht="15" hidden="false" customHeight="false" outlineLevel="0" collapsed="false">
      <c r="A1791" s="27"/>
      <c r="B1791" s="27"/>
      <c r="C1791" s="28"/>
      <c r="D1791" s="28"/>
      <c r="E1791" s="29"/>
      <c r="F1791" s="27"/>
      <c r="G1791" s="30"/>
      <c r="H1791" s="30"/>
      <c r="I1791" s="27"/>
      <c r="J1791" s="27"/>
      <c r="K1791" s="27"/>
      <c r="L1791" s="29"/>
      <c r="M1791" s="27"/>
      <c r="N1791" s="31" t="str">
        <f aca="false">IF(E1791="","",EOMONTH(E1791,0))</f>
        <v/>
      </c>
      <c r="O1791" s="32" t="str">
        <f aca="false">IF(E1791="","",EOMONTH(E1791,0)+Parameter!$B$5)</f>
        <v/>
      </c>
      <c r="P1791" s="32" t="str">
        <f aca="false">IF(E1791="","",EOMONTH(E1791,Parameter!$B$4))</f>
        <v/>
      </c>
      <c r="Q1791" s="33" t="str">
        <f aca="false">IF(OR(E1791="",L1791&lt;&gt;""),"",P1791-Parameter!$B$9)</f>
        <v/>
      </c>
      <c r="R1791" s="34" t="str">
        <f aca="false">IF(OR(G1791="",G1791=0,H1791=""),"",H1791/G1791)</f>
        <v/>
      </c>
      <c r="S1791" s="35" t="str">
        <f aca="false">IF(C1791="","",IFERROR(INDEX('Validasi Vendor'!$J$5:$J$505,MATCH(C1791,'Validasi Vendor'!$C$5:$C$505,0)),"Belum terdaftar"))</f>
        <v/>
      </c>
      <c r="T1791" s="35" t="str">
        <f aca="false">IF(E1791="","",IF(L1791&lt;&gt;"",IF(EOMONTH(L1791,0)&gt;P1791,"Dikreditkan lewat batas: periksa","Sudah dikreditkan"),IF(S1791&lt;&gt;"Boleh diproses","Titik 1: periksa status vendor",IF(OR(I1791&lt;&gt;"Cocok",J1791&lt;&gt;"Valid"),"Titik 3: faktur bermasalah",IF(K1791="Ya","Titik 2: periksa pembebanan biaya",IF(Q1791&lt;0,"Titik 2: lewat batas kredit",IF(Q1791&lt;=Parameter!$B$6,"Titik 2: segera kreditkan","Siap dikreditkan")))))))</f>
        <v/>
      </c>
    </row>
    <row r="1792" customFormat="false" ht="15" hidden="false" customHeight="false" outlineLevel="0" collapsed="false">
      <c r="A1792" s="27"/>
      <c r="B1792" s="27"/>
      <c r="C1792" s="28"/>
      <c r="D1792" s="28"/>
      <c r="E1792" s="29"/>
      <c r="F1792" s="27"/>
      <c r="G1792" s="30"/>
      <c r="H1792" s="30"/>
      <c r="I1792" s="27"/>
      <c r="J1792" s="27"/>
      <c r="K1792" s="27"/>
      <c r="L1792" s="29"/>
      <c r="M1792" s="27"/>
      <c r="N1792" s="31" t="str">
        <f aca="false">IF(E1792="","",EOMONTH(E1792,0))</f>
        <v/>
      </c>
      <c r="O1792" s="32" t="str">
        <f aca="false">IF(E1792="","",EOMONTH(E1792,0)+Parameter!$B$5)</f>
        <v/>
      </c>
      <c r="P1792" s="32" t="str">
        <f aca="false">IF(E1792="","",EOMONTH(E1792,Parameter!$B$4))</f>
        <v/>
      </c>
      <c r="Q1792" s="33" t="str">
        <f aca="false">IF(OR(E1792="",L1792&lt;&gt;""),"",P1792-Parameter!$B$9)</f>
        <v/>
      </c>
      <c r="R1792" s="34" t="str">
        <f aca="false">IF(OR(G1792="",G1792=0,H1792=""),"",H1792/G1792)</f>
        <v/>
      </c>
      <c r="S1792" s="35" t="str">
        <f aca="false">IF(C1792="","",IFERROR(INDEX('Validasi Vendor'!$J$5:$J$505,MATCH(C1792,'Validasi Vendor'!$C$5:$C$505,0)),"Belum terdaftar"))</f>
        <v/>
      </c>
      <c r="T1792" s="35" t="str">
        <f aca="false">IF(E1792="","",IF(L1792&lt;&gt;"",IF(EOMONTH(L1792,0)&gt;P1792,"Dikreditkan lewat batas: periksa","Sudah dikreditkan"),IF(S1792&lt;&gt;"Boleh diproses","Titik 1: periksa status vendor",IF(OR(I1792&lt;&gt;"Cocok",J1792&lt;&gt;"Valid"),"Titik 3: faktur bermasalah",IF(K1792="Ya","Titik 2: periksa pembebanan biaya",IF(Q1792&lt;0,"Titik 2: lewat batas kredit",IF(Q1792&lt;=Parameter!$B$6,"Titik 2: segera kreditkan","Siap dikreditkan")))))))</f>
        <v/>
      </c>
    </row>
    <row r="1793" customFormat="false" ht="15" hidden="false" customHeight="false" outlineLevel="0" collapsed="false">
      <c r="A1793" s="27"/>
      <c r="B1793" s="27"/>
      <c r="C1793" s="28"/>
      <c r="D1793" s="28"/>
      <c r="E1793" s="29"/>
      <c r="F1793" s="27"/>
      <c r="G1793" s="30"/>
      <c r="H1793" s="30"/>
      <c r="I1793" s="27"/>
      <c r="J1793" s="27"/>
      <c r="K1793" s="27"/>
      <c r="L1793" s="29"/>
      <c r="M1793" s="27"/>
      <c r="N1793" s="31" t="str">
        <f aca="false">IF(E1793="","",EOMONTH(E1793,0))</f>
        <v/>
      </c>
      <c r="O1793" s="32" t="str">
        <f aca="false">IF(E1793="","",EOMONTH(E1793,0)+Parameter!$B$5)</f>
        <v/>
      </c>
      <c r="P1793" s="32" t="str">
        <f aca="false">IF(E1793="","",EOMONTH(E1793,Parameter!$B$4))</f>
        <v/>
      </c>
      <c r="Q1793" s="33" t="str">
        <f aca="false">IF(OR(E1793="",L1793&lt;&gt;""),"",P1793-Parameter!$B$9)</f>
        <v/>
      </c>
      <c r="R1793" s="34" t="str">
        <f aca="false">IF(OR(G1793="",G1793=0,H1793=""),"",H1793/G1793)</f>
        <v/>
      </c>
      <c r="S1793" s="35" t="str">
        <f aca="false">IF(C1793="","",IFERROR(INDEX('Validasi Vendor'!$J$5:$J$505,MATCH(C1793,'Validasi Vendor'!$C$5:$C$505,0)),"Belum terdaftar"))</f>
        <v/>
      </c>
      <c r="T1793" s="35" t="str">
        <f aca="false">IF(E1793="","",IF(L1793&lt;&gt;"",IF(EOMONTH(L1793,0)&gt;P1793,"Dikreditkan lewat batas: periksa","Sudah dikreditkan"),IF(S1793&lt;&gt;"Boleh diproses","Titik 1: periksa status vendor",IF(OR(I1793&lt;&gt;"Cocok",J1793&lt;&gt;"Valid"),"Titik 3: faktur bermasalah",IF(K1793="Ya","Titik 2: periksa pembebanan biaya",IF(Q1793&lt;0,"Titik 2: lewat batas kredit",IF(Q1793&lt;=Parameter!$B$6,"Titik 2: segera kreditkan","Siap dikreditkan")))))))</f>
        <v/>
      </c>
    </row>
    <row r="1794" customFormat="false" ht="15" hidden="false" customHeight="false" outlineLevel="0" collapsed="false">
      <c r="A1794" s="27"/>
      <c r="B1794" s="27"/>
      <c r="C1794" s="28"/>
      <c r="D1794" s="28"/>
      <c r="E1794" s="29"/>
      <c r="F1794" s="27"/>
      <c r="G1794" s="30"/>
      <c r="H1794" s="30"/>
      <c r="I1794" s="27"/>
      <c r="J1794" s="27"/>
      <c r="K1794" s="27"/>
      <c r="L1794" s="29"/>
      <c r="M1794" s="27"/>
      <c r="N1794" s="31" t="str">
        <f aca="false">IF(E1794="","",EOMONTH(E1794,0))</f>
        <v/>
      </c>
      <c r="O1794" s="32" t="str">
        <f aca="false">IF(E1794="","",EOMONTH(E1794,0)+Parameter!$B$5)</f>
        <v/>
      </c>
      <c r="P1794" s="32" t="str">
        <f aca="false">IF(E1794="","",EOMONTH(E1794,Parameter!$B$4))</f>
        <v/>
      </c>
      <c r="Q1794" s="33" t="str">
        <f aca="false">IF(OR(E1794="",L1794&lt;&gt;""),"",P1794-Parameter!$B$9)</f>
        <v/>
      </c>
      <c r="R1794" s="34" t="str">
        <f aca="false">IF(OR(G1794="",G1794=0,H1794=""),"",H1794/G1794)</f>
        <v/>
      </c>
      <c r="S1794" s="35" t="str">
        <f aca="false">IF(C1794="","",IFERROR(INDEX('Validasi Vendor'!$J$5:$J$505,MATCH(C1794,'Validasi Vendor'!$C$5:$C$505,0)),"Belum terdaftar"))</f>
        <v/>
      </c>
      <c r="T1794" s="35" t="str">
        <f aca="false">IF(E1794="","",IF(L1794&lt;&gt;"",IF(EOMONTH(L1794,0)&gt;P1794,"Dikreditkan lewat batas: periksa","Sudah dikreditkan"),IF(S1794&lt;&gt;"Boleh diproses","Titik 1: periksa status vendor",IF(OR(I1794&lt;&gt;"Cocok",J1794&lt;&gt;"Valid"),"Titik 3: faktur bermasalah",IF(K1794="Ya","Titik 2: periksa pembebanan biaya",IF(Q1794&lt;0,"Titik 2: lewat batas kredit",IF(Q1794&lt;=Parameter!$B$6,"Titik 2: segera kreditkan","Siap dikreditkan")))))))</f>
        <v/>
      </c>
    </row>
    <row r="1795" customFormat="false" ht="15" hidden="false" customHeight="false" outlineLevel="0" collapsed="false">
      <c r="A1795" s="27"/>
      <c r="B1795" s="27"/>
      <c r="C1795" s="28"/>
      <c r="D1795" s="28"/>
      <c r="E1795" s="29"/>
      <c r="F1795" s="27"/>
      <c r="G1795" s="30"/>
      <c r="H1795" s="30"/>
      <c r="I1795" s="27"/>
      <c r="J1795" s="27"/>
      <c r="K1795" s="27"/>
      <c r="L1795" s="29"/>
      <c r="M1795" s="27"/>
      <c r="N1795" s="31" t="str">
        <f aca="false">IF(E1795="","",EOMONTH(E1795,0))</f>
        <v/>
      </c>
      <c r="O1795" s="32" t="str">
        <f aca="false">IF(E1795="","",EOMONTH(E1795,0)+Parameter!$B$5)</f>
        <v/>
      </c>
      <c r="P1795" s="32" t="str">
        <f aca="false">IF(E1795="","",EOMONTH(E1795,Parameter!$B$4))</f>
        <v/>
      </c>
      <c r="Q1795" s="33" t="str">
        <f aca="false">IF(OR(E1795="",L1795&lt;&gt;""),"",P1795-Parameter!$B$9)</f>
        <v/>
      </c>
      <c r="R1795" s="34" t="str">
        <f aca="false">IF(OR(G1795="",G1795=0,H1795=""),"",H1795/G1795)</f>
        <v/>
      </c>
      <c r="S1795" s="35" t="str">
        <f aca="false">IF(C1795="","",IFERROR(INDEX('Validasi Vendor'!$J$5:$J$505,MATCH(C1795,'Validasi Vendor'!$C$5:$C$505,0)),"Belum terdaftar"))</f>
        <v/>
      </c>
      <c r="T1795" s="35" t="str">
        <f aca="false">IF(E1795="","",IF(L1795&lt;&gt;"",IF(EOMONTH(L1795,0)&gt;P1795,"Dikreditkan lewat batas: periksa","Sudah dikreditkan"),IF(S1795&lt;&gt;"Boleh diproses","Titik 1: periksa status vendor",IF(OR(I1795&lt;&gt;"Cocok",J1795&lt;&gt;"Valid"),"Titik 3: faktur bermasalah",IF(K1795="Ya","Titik 2: periksa pembebanan biaya",IF(Q1795&lt;0,"Titik 2: lewat batas kredit",IF(Q1795&lt;=Parameter!$B$6,"Titik 2: segera kreditkan","Siap dikreditkan")))))))</f>
        <v/>
      </c>
    </row>
    <row r="1796" customFormat="false" ht="15" hidden="false" customHeight="false" outlineLevel="0" collapsed="false">
      <c r="A1796" s="27"/>
      <c r="B1796" s="27"/>
      <c r="C1796" s="28"/>
      <c r="D1796" s="28"/>
      <c r="E1796" s="29"/>
      <c r="F1796" s="27"/>
      <c r="G1796" s="30"/>
      <c r="H1796" s="30"/>
      <c r="I1796" s="27"/>
      <c r="J1796" s="27"/>
      <c r="K1796" s="27"/>
      <c r="L1796" s="29"/>
      <c r="M1796" s="27"/>
      <c r="N1796" s="31" t="str">
        <f aca="false">IF(E1796="","",EOMONTH(E1796,0))</f>
        <v/>
      </c>
      <c r="O1796" s="32" t="str">
        <f aca="false">IF(E1796="","",EOMONTH(E1796,0)+Parameter!$B$5)</f>
        <v/>
      </c>
      <c r="P1796" s="32" t="str">
        <f aca="false">IF(E1796="","",EOMONTH(E1796,Parameter!$B$4))</f>
        <v/>
      </c>
      <c r="Q1796" s="33" t="str">
        <f aca="false">IF(OR(E1796="",L1796&lt;&gt;""),"",P1796-Parameter!$B$9)</f>
        <v/>
      </c>
      <c r="R1796" s="34" t="str">
        <f aca="false">IF(OR(G1796="",G1796=0,H1796=""),"",H1796/G1796)</f>
        <v/>
      </c>
      <c r="S1796" s="35" t="str">
        <f aca="false">IF(C1796="","",IFERROR(INDEX('Validasi Vendor'!$J$5:$J$505,MATCH(C1796,'Validasi Vendor'!$C$5:$C$505,0)),"Belum terdaftar"))</f>
        <v/>
      </c>
      <c r="T1796" s="35" t="str">
        <f aca="false">IF(E1796="","",IF(L1796&lt;&gt;"",IF(EOMONTH(L1796,0)&gt;P1796,"Dikreditkan lewat batas: periksa","Sudah dikreditkan"),IF(S1796&lt;&gt;"Boleh diproses","Titik 1: periksa status vendor",IF(OR(I1796&lt;&gt;"Cocok",J1796&lt;&gt;"Valid"),"Titik 3: faktur bermasalah",IF(K1796="Ya","Titik 2: periksa pembebanan biaya",IF(Q1796&lt;0,"Titik 2: lewat batas kredit",IF(Q1796&lt;=Parameter!$B$6,"Titik 2: segera kreditkan","Siap dikreditkan")))))))</f>
        <v/>
      </c>
    </row>
    <row r="1797" customFormat="false" ht="15" hidden="false" customHeight="false" outlineLevel="0" collapsed="false">
      <c r="A1797" s="27"/>
      <c r="B1797" s="27"/>
      <c r="C1797" s="28"/>
      <c r="D1797" s="28"/>
      <c r="E1797" s="29"/>
      <c r="F1797" s="27"/>
      <c r="G1797" s="30"/>
      <c r="H1797" s="30"/>
      <c r="I1797" s="27"/>
      <c r="J1797" s="27"/>
      <c r="K1797" s="27"/>
      <c r="L1797" s="29"/>
      <c r="M1797" s="27"/>
      <c r="N1797" s="31" t="str">
        <f aca="false">IF(E1797="","",EOMONTH(E1797,0))</f>
        <v/>
      </c>
      <c r="O1797" s="32" t="str">
        <f aca="false">IF(E1797="","",EOMONTH(E1797,0)+Parameter!$B$5)</f>
        <v/>
      </c>
      <c r="P1797" s="32" t="str">
        <f aca="false">IF(E1797="","",EOMONTH(E1797,Parameter!$B$4))</f>
        <v/>
      </c>
      <c r="Q1797" s="33" t="str">
        <f aca="false">IF(OR(E1797="",L1797&lt;&gt;""),"",P1797-Parameter!$B$9)</f>
        <v/>
      </c>
      <c r="R1797" s="34" t="str">
        <f aca="false">IF(OR(G1797="",G1797=0,H1797=""),"",H1797/G1797)</f>
        <v/>
      </c>
      <c r="S1797" s="35" t="str">
        <f aca="false">IF(C1797="","",IFERROR(INDEX('Validasi Vendor'!$J$5:$J$505,MATCH(C1797,'Validasi Vendor'!$C$5:$C$505,0)),"Belum terdaftar"))</f>
        <v/>
      </c>
      <c r="T1797" s="35" t="str">
        <f aca="false">IF(E1797="","",IF(L1797&lt;&gt;"",IF(EOMONTH(L1797,0)&gt;P1797,"Dikreditkan lewat batas: periksa","Sudah dikreditkan"),IF(S1797&lt;&gt;"Boleh diproses","Titik 1: periksa status vendor",IF(OR(I1797&lt;&gt;"Cocok",J1797&lt;&gt;"Valid"),"Titik 3: faktur bermasalah",IF(K1797="Ya","Titik 2: periksa pembebanan biaya",IF(Q1797&lt;0,"Titik 2: lewat batas kredit",IF(Q1797&lt;=Parameter!$B$6,"Titik 2: segera kreditkan","Siap dikreditkan")))))))</f>
        <v/>
      </c>
    </row>
    <row r="1798" customFormat="false" ht="15" hidden="false" customHeight="false" outlineLevel="0" collapsed="false">
      <c r="A1798" s="27"/>
      <c r="B1798" s="27"/>
      <c r="C1798" s="28"/>
      <c r="D1798" s="28"/>
      <c r="E1798" s="29"/>
      <c r="F1798" s="27"/>
      <c r="G1798" s="30"/>
      <c r="H1798" s="30"/>
      <c r="I1798" s="27"/>
      <c r="J1798" s="27"/>
      <c r="K1798" s="27"/>
      <c r="L1798" s="29"/>
      <c r="M1798" s="27"/>
      <c r="N1798" s="31" t="str">
        <f aca="false">IF(E1798="","",EOMONTH(E1798,0))</f>
        <v/>
      </c>
      <c r="O1798" s="32" t="str">
        <f aca="false">IF(E1798="","",EOMONTH(E1798,0)+Parameter!$B$5)</f>
        <v/>
      </c>
      <c r="P1798" s="32" t="str">
        <f aca="false">IF(E1798="","",EOMONTH(E1798,Parameter!$B$4))</f>
        <v/>
      </c>
      <c r="Q1798" s="33" t="str">
        <f aca="false">IF(OR(E1798="",L1798&lt;&gt;""),"",P1798-Parameter!$B$9)</f>
        <v/>
      </c>
      <c r="R1798" s="34" t="str">
        <f aca="false">IF(OR(G1798="",G1798=0,H1798=""),"",H1798/G1798)</f>
        <v/>
      </c>
      <c r="S1798" s="35" t="str">
        <f aca="false">IF(C1798="","",IFERROR(INDEX('Validasi Vendor'!$J$5:$J$505,MATCH(C1798,'Validasi Vendor'!$C$5:$C$505,0)),"Belum terdaftar"))</f>
        <v/>
      </c>
      <c r="T1798" s="35" t="str">
        <f aca="false">IF(E1798="","",IF(L1798&lt;&gt;"",IF(EOMONTH(L1798,0)&gt;P1798,"Dikreditkan lewat batas: periksa","Sudah dikreditkan"),IF(S1798&lt;&gt;"Boleh diproses","Titik 1: periksa status vendor",IF(OR(I1798&lt;&gt;"Cocok",J1798&lt;&gt;"Valid"),"Titik 3: faktur bermasalah",IF(K1798="Ya","Titik 2: periksa pembebanan biaya",IF(Q1798&lt;0,"Titik 2: lewat batas kredit",IF(Q1798&lt;=Parameter!$B$6,"Titik 2: segera kreditkan","Siap dikreditkan")))))))</f>
        <v/>
      </c>
    </row>
    <row r="1799" customFormat="false" ht="15" hidden="false" customHeight="false" outlineLevel="0" collapsed="false">
      <c r="A1799" s="27"/>
      <c r="B1799" s="27"/>
      <c r="C1799" s="28"/>
      <c r="D1799" s="28"/>
      <c r="E1799" s="29"/>
      <c r="F1799" s="27"/>
      <c r="G1799" s="30"/>
      <c r="H1799" s="30"/>
      <c r="I1799" s="27"/>
      <c r="J1799" s="27"/>
      <c r="K1799" s="27"/>
      <c r="L1799" s="29"/>
      <c r="M1799" s="27"/>
      <c r="N1799" s="31" t="str">
        <f aca="false">IF(E1799="","",EOMONTH(E1799,0))</f>
        <v/>
      </c>
      <c r="O1799" s="32" t="str">
        <f aca="false">IF(E1799="","",EOMONTH(E1799,0)+Parameter!$B$5)</f>
        <v/>
      </c>
      <c r="P1799" s="32" t="str">
        <f aca="false">IF(E1799="","",EOMONTH(E1799,Parameter!$B$4))</f>
        <v/>
      </c>
      <c r="Q1799" s="33" t="str">
        <f aca="false">IF(OR(E1799="",L1799&lt;&gt;""),"",P1799-Parameter!$B$9)</f>
        <v/>
      </c>
      <c r="R1799" s="34" t="str">
        <f aca="false">IF(OR(G1799="",G1799=0,H1799=""),"",H1799/G1799)</f>
        <v/>
      </c>
      <c r="S1799" s="35" t="str">
        <f aca="false">IF(C1799="","",IFERROR(INDEX('Validasi Vendor'!$J$5:$J$505,MATCH(C1799,'Validasi Vendor'!$C$5:$C$505,0)),"Belum terdaftar"))</f>
        <v/>
      </c>
      <c r="T1799" s="35" t="str">
        <f aca="false">IF(E1799="","",IF(L1799&lt;&gt;"",IF(EOMONTH(L1799,0)&gt;P1799,"Dikreditkan lewat batas: periksa","Sudah dikreditkan"),IF(S1799&lt;&gt;"Boleh diproses","Titik 1: periksa status vendor",IF(OR(I1799&lt;&gt;"Cocok",J1799&lt;&gt;"Valid"),"Titik 3: faktur bermasalah",IF(K1799="Ya","Titik 2: periksa pembebanan biaya",IF(Q1799&lt;0,"Titik 2: lewat batas kredit",IF(Q1799&lt;=Parameter!$B$6,"Titik 2: segera kreditkan","Siap dikreditkan")))))))</f>
        <v/>
      </c>
    </row>
    <row r="1800" customFormat="false" ht="15" hidden="false" customHeight="false" outlineLevel="0" collapsed="false">
      <c r="A1800" s="27"/>
      <c r="B1800" s="27"/>
      <c r="C1800" s="28"/>
      <c r="D1800" s="28"/>
      <c r="E1800" s="29"/>
      <c r="F1800" s="27"/>
      <c r="G1800" s="30"/>
      <c r="H1800" s="30"/>
      <c r="I1800" s="27"/>
      <c r="J1800" s="27"/>
      <c r="K1800" s="27"/>
      <c r="L1800" s="29"/>
      <c r="M1800" s="27"/>
      <c r="N1800" s="31" t="str">
        <f aca="false">IF(E1800="","",EOMONTH(E1800,0))</f>
        <v/>
      </c>
      <c r="O1800" s="32" t="str">
        <f aca="false">IF(E1800="","",EOMONTH(E1800,0)+Parameter!$B$5)</f>
        <v/>
      </c>
      <c r="P1800" s="32" t="str">
        <f aca="false">IF(E1800="","",EOMONTH(E1800,Parameter!$B$4))</f>
        <v/>
      </c>
      <c r="Q1800" s="33" t="str">
        <f aca="false">IF(OR(E1800="",L1800&lt;&gt;""),"",P1800-Parameter!$B$9)</f>
        <v/>
      </c>
      <c r="R1800" s="34" t="str">
        <f aca="false">IF(OR(G1800="",G1800=0,H1800=""),"",H1800/G1800)</f>
        <v/>
      </c>
      <c r="S1800" s="35" t="str">
        <f aca="false">IF(C1800="","",IFERROR(INDEX('Validasi Vendor'!$J$5:$J$505,MATCH(C1800,'Validasi Vendor'!$C$5:$C$505,0)),"Belum terdaftar"))</f>
        <v/>
      </c>
      <c r="T1800" s="35" t="str">
        <f aca="false">IF(E1800="","",IF(L1800&lt;&gt;"",IF(EOMONTH(L1800,0)&gt;P1800,"Dikreditkan lewat batas: periksa","Sudah dikreditkan"),IF(S1800&lt;&gt;"Boleh diproses","Titik 1: periksa status vendor",IF(OR(I1800&lt;&gt;"Cocok",J1800&lt;&gt;"Valid"),"Titik 3: faktur bermasalah",IF(K1800="Ya","Titik 2: periksa pembebanan biaya",IF(Q1800&lt;0,"Titik 2: lewat batas kredit",IF(Q1800&lt;=Parameter!$B$6,"Titik 2: segera kreditkan","Siap dikreditkan")))))))</f>
        <v/>
      </c>
    </row>
    <row r="1801" customFormat="false" ht="15" hidden="false" customHeight="false" outlineLevel="0" collapsed="false">
      <c r="A1801" s="27"/>
      <c r="B1801" s="27"/>
      <c r="C1801" s="28"/>
      <c r="D1801" s="28"/>
      <c r="E1801" s="29"/>
      <c r="F1801" s="27"/>
      <c r="G1801" s="30"/>
      <c r="H1801" s="30"/>
      <c r="I1801" s="27"/>
      <c r="J1801" s="27"/>
      <c r="K1801" s="27"/>
      <c r="L1801" s="29"/>
      <c r="M1801" s="27"/>
      <c r="N1801" s="31" t="str">
        <f aca="false">IF(E1801="","",EOMONTH(E1801,0))</f>
        <v/>
      </c>
      <c r="O1801" s="32" t="str">
        <f aca="false">IF(E1801="","",EOMONTH(E1801,0)+Parameter!$B$5)</f>
        <v/>
      </c>
      <c r="P1801" s="32" t="str">
        <f aca="false">IF(E1801="","",EOMONTH(E1801,Parameter!$B$4))</f>
        <v/>
      </c>
      <c r="Q1801" s="33" t="str">
        <f aca="false">IF(OR(E1801="",L1801&lt;&gt;""),"",P1801-Parameter!$B$9)</f>
        <v/>
      </c>
      <c r="R1801" s="34" t="str">
        <f aca="false">IF(OR(G1801="",G1801=0,H1801=""),"",H1801/G1801)</f>
        <v/>
      </c>
      <c r="S1801" s="35" t="str">
        <f aca="false">IF(C1801="","",IFERROR(INDEX('Validasi Vendor'!$J$5:$J$505,MATCH(C1801,'Validasi Vendor'!$C$5:$C$505,0)),"Belum terdaftar"))</f>
        <v/>
      </c>
      <c r="T1801" s="35" t="str">
        <f aca="false">IF(E1801="","",IF(L1801&lt;&gt;"",IF(EOMONTH(L1801,0)&gt;P1801,"Dikreditkan lewat batas: periksa","Sudah dikreditkan"),IF(S1801&lt;&gt;"Boleh diproses","Titik 1: periksa status vendor",IF(OR(I1801&lt;&gt;"Cocok",J1801&lt;&gt;"Valid"),"Titik 3: faktur bermasalah",IF(K1801="Ya","Titik 2: periksa pembebanan biaya",IF(Q1801&lt;0,"Titik 2: lewat batas kredit",IF(Q1801&lt;=Parameter!$B$6,"Titik 2: segera kreditkan","Siap dikreditkan")))))))</f>
        <v/>
      </c>
    </row>
    <row r="1802" customFormat="false" ht="15" hidden="false" customHeight="false" outlineLevel="0" collapsed="false">
      <c r="A1802" s="27"/>
      <c r="B1802" s="27"/>
      <c r="C1802" s="28"/>
      <c r="D1802" s="28"/>
      <c r="E1802" s="29"/>
      <c r="F1802" s="27"/>
      <c r="G1802" s="30"/>
      <c r="H1802" s="30"/>
      <c r="I1802" s="27"/>
      <c r="J1802" s="27"/>
      <c r="K1802" s="27"/>
      <c r="L1802" s="29"/>
      <c r="M1802" s="27"/>
      <c r="N1802" s="31" t="str">
        <f aca="false">IF(E1802="","",EOMONTH(E1802,0))</f>
        <v/>
      </c>
      <c r="O1802" s="32" t="str">
        <f aca="false">IF(E1802="","",EOMONTH(E1802,0)+Parameter!$B$5)</f>
        <v/>
      </c>
      <c r="P1802" s="32" t="str">
        <f aca="false">IF(E1802="","",EOMONTH(E1802,Parameter!$B$4))</f>
        <v/>
      </c>
      <c r="Q1802" s="33" t="str">
        <f aca="false">IF(OR(E1802="",L1802&lt;&gt;""),"",P1802-Parameter!$B$9)</f>
        <v/>
      </c>
      <c r="R1802" s="34" t="str">
        <f aca="false">IF(OR(G1802="",G1802=0,H1802=""),"",H1802/G1802)</f>
        <v/>
      </c>
      <c r="S1802" s="35" t="str">
        <f aca="false">IF(C1802="","",IFERROR(INDEX('Validasi Vendor'!$J$5:$J$505,MATCH(C1802,'Validasi Vendor'!$C$5:$C$505,0)),"Belum terdaftar"))</f>
        <v/>
      </c>
      <c r="T1802" s="35" t="str">
        <f aca="false">IF(E1802="","",IF(L1802&lt;&gt;"",IF(EOMONTH(L1802,0)&gt;P1802,"Dikreditkan lewat batas: periksa","Sudah dikreditkan"),IF(S1802&lt;&gt;"Boleh diproses","Titik 1: periksa status vendor",IF(OR(I1802&lt;&gt;"Cocok",J1802&lt;&gt;"Valid"),"Titik 3: faktur bermasalah",IF(K1802="Ya","Titik 2: periksa pembebanan biaya",IF(Q1802&lt;0,"Titik 2: lewat batas kredit",IF(Q1802&lt;=Parameter!$B$6,"Titik 2: segera kreditkan","Siap dikreditkan")))))))</f>
        <v/>
      </c>
    </row>
    <row r="1803" customFormat="false" ht="15" hidden="false" customHeight="false" outlineLevel="0" collapsed="false">
      <c r="A1803" s="27"/>
      <c r="B1803" s="27"/>
      <c r="C1803" s="28"/>
      <c r="D1803" s="28"/>
      <c r="E1803" s="29"/>
      <c r="F1803" s="27"/>
      <c r="G1803" s="30"/>
      <c r="H1803" s="30"/>
      <c r="I1803" s="27"/>
      <c r="J1803" s="27"/>
      <c r="K1803" s="27"/>
      <c r="L1803" s="29"/>
      <c r="M1803" s="27"/>
      <c r="N1803" s="31" t="str">
        <f aca="false">IF(E1803="","",EOMONTH(E1803,0))</f>
        <v/>
      </c>
      <c r="O1803" s="32" t="str">
        <f aca="false">IF(E1803="","",EOMONTH(E1803,0)+Parameter!$B$5)</f>
        <v/>
      </c>
      <c r="P1803" s="32" t="str">
        <f aca="false">IF(E1803="","",EOMONTH(E1803,Parameter!$B$4))</f>
        <v/>
      </c>
      <c r="Q1803" s="33" t="str">
        <f aca="false">IF(OR(E1803="",L1803&lt;&gt;""),"",P1803-Parameter!$B$9)</f>
        <v/>
      </c>
      <c r="R1803" s="34" t="str">
        <f aca="false">IF(OR(G1803="",G1803=0,H1803=""),"",H1803/G1803)</f>
        <v/>
      </c>
      <c r="S1803" s="35" t="str">
        <f aca="false">IF(C1803="","",IFERROR(INDEX('Validasi Vendor'!$J$5:$J$505,MATCH(C1803,'Validasi Vendor'!$C$5:$C$505,0)),"Belum terdaftar"))</f>
        <v/>
      </c>
      <c r="T1803" s="35" t="str">
        <f aca="false">IF(E1803="","",IF(L1803&lt;&gt;"",IF(EOMONTH(L1803,0)&gt;P1803,"Dikreditkan lewat batas: periksa","Sudah dikreditkan"),IF(S1803&lt;&gt;"Boleh diproses","Titik 1: periksa status vendor",IF(OR(I1803&lt;&gt;"Cocok",J1803&lt;&gt;"Valid"),"Titik 3: faktur bermasalah",IF(K1803="Ya","Titik 2: periksa pembebanan biaya",IF(Q1803&lt;0,"Titik 2: lewat batas kredit",IF(Q1803&lt;=Parameter!$B$6,"Titik 2: segera kreditkan","Siap dikreditkan")))))))</f>
        <v/>
      </c>
    </row>
    <row r="1804" customFormat="false" ht="15" hidden="false" customHeight="false" outlineLevel="0" collapsed="false">
      <c r="A1804" s="27"/>
      <c r="B1804" s="27"/>
      <c r="C1804" s="28"/>
      <c r="D1804" s="28"/>
      <c r="E1804" s="29"/>
      <c r="F1804" s="27"/>
      <c r="G1804" s="30"/>
      <c r="H1804" s="30"/>
      <c r="I1804" s="27"/>
      <c r="J1804" s="27"/>
      <c r="K1804" s="27"/>
      <c r="L1804" s="29"/>
      <c r="M1804" s="27"/>
      <c r="N1804" s="31" t="str">
        <f aca="false">IF(E1804="","",EOMONTH(E1804,0))</f>
        <v/>
      </c>
      <c r="O1804" s="32" t="str">
        <f aca="false">IF(E1804="","",EOMONTH(E1804,0)+Parameter!$B$5)</f>
        <v/>
      </c>
      <c r="P1804" s="32" t="str">
        <f aca="false">IF(E1804="","",EOMONTH(E1804,Parameter!$B$4))</f>
        <v/>
      </c>
      <c r="Q1804" s="33" t="str">
        <f aca="false">IF(OR(E1804="",L1804&lt;&gt;""),"",P1804-Parameter!$B$9)</f>
        <v/>
      </c>
      <c r="R1804" s="34" t="str">
        <f aca="false">IF(OR(G1804="",G1804=0,H1804=""),"",H1804/G1804)</f>
        <v/>
      </c>
      <c r="S1804" s="35" t="str">
        <f aca="false">IF(C1804="","",IFERROR(INDEX('Validasi Vendor'!$J$5:$J$505,MATCH(C1804,'Validasi Vendor'!$C$5:$C$505,0)),"Belum terdaftar"))</f>
        <v/>
      </c>
      <c r="T1804" s="35" t="str">
        <f aca="false">IF(E1804="","",IF(L1804&lt;&gt;"",IF(EOMONTH(L1804,0)&gt;P1804,"Dikreditkan lewat batas: periksa","Sudah dikreditkan"),IF(S1804&lt;&gt;"Boleh diproses","Titik 1: periksa status vendor",IF(OR(I1804&lt;&gt;"Cocok",J1804&lt;&gt;"Valid"),"Titik 3: faktur bermasalah",IF(K1804="Ya","Titik 2: periksa pembebanan biaya",IF(Q1804&lt;0,"Titik 2: lewat batas kredit",IF(Q1804&lt;=Parameter!$B$6,"Titik 2: segera kreditkan","Siap dikreditkan")))))))</f>
        <v/>
      </c>
    </row>
    <row r="1805" customFormat="false" ht="15" hidden="false" customHeight="false" outlineLevel="0" collapsed="false">
      <c r="A1805" s="27"/>
      <c r="B1805" s="27"/>
      <c r="C1805" s="28"/>
      <c r="D1805" s="28"/>
      <c r="E1805" s="29"/>
      <c r="F1805" s="27"/>
      <c r="G1805" s="30"/>
      <c r="H1805" s="30"/>
      <c r="I1805" s="27"/>
      <c r="J1805" s="27"/>
      <c r="K1805" s="27"/>
      <c r="L1805" s="29"/>
      <c r="M1805" s="27"/>
      <c r="N1805" s="31" t="str">
        <f aca="false">IF(E1805="","",EOMONTH(E1805,0))</f>
        <v/>
      </c>
      <c r="O1805" s="32" t="str">
        <f aca="false">IF(E1805="","",EOMONTH(E1805,0)+Parameter!$B$5)</f>
        <v/>
      </c>
      <c r="P1805" s="32" t="str">
        <f aca="false">IF(E1805="","",EOMONTH(E1805,Parameter!$B$4))</f>
        <v/>
      </c>
      <c r="Q1805" s="33" t="str">
        <f aca="false">IF(OR(E1805="",L1805&lt;&gt;""),"",P1805-Parameter!$B$9)</f>
        <v/>
      </c>
      <c r="R1805" s="34" t="str">
        <f aca="false">IF(OR(G1805="",G1805=0,H1805=""),"",H1805/G1805)</f>
        <v/>
      </c>
      <c r="S1805" s="35" t="str">
        <f aca="false">IF(C1805="","",IFERROR(INDEX('Validasi Vendor'!$J$5:$J$505,MATCH(C1805,'Validasi Vendor'!$C$5:$C$505,0)),"Belum terdaftar"))</f>
        <v/>
      </c>
      <c r="T1805" s="35" t="str">
        <f aca="false">IF(E1805="","",IF(L1805&lt;&gt;"",IF(EOMONTH(L1805,0)&gt;P1805,"Dikreditkan lewat batas: periksa","Sudah dikreditkan"),IF(S1805&lt;&gt;"Boleh diproses","Titik 1: periksa status vendor",IF(OR(I1805&lt;&gt;"Cocok",J1805&lt;&gt;"Valid"),"Titik 3: faktur bermasalah",IF(K1805="Ya","Titik 2: periksa pembebanan biaya",IF(Q1805&lt;0,"Titik 2: lewat batas kredit",IF(Q1805&lt;=Parameter!$B$6,"Titik 2: segera kreditkan","Siap dikreditkan")))))))</f>
        <v/>
      </c>
    </row>
    <row r="1806" customFormat="false" ht="15" hidden="false" customHeight="false" outlineLevel="0" collapsed="false">
      <c r="A1806" s="27"/>
      <c r="B1806" s="27"/>
      <c r="C1806" s="28"/>
      <c r="D1806" s="28"/>
      <c r="E1806" s="29"/>
      <c r="F1806" s="27"/>
      <c r="G1806" s="30"/>
      <c r="H1806" s="30"/>
      <c r="I1806" s="27"/>
      <c r="J1806" s="27"/>
      <c r="K1806" s="27"/>
      <c r="L1806" s="29"/>
      <c r="M1806" s="27"/>
      <c r="N1806" s="31" t="str">
        <f aca="false">IF(E1806="","",EOMONTH(E1806,0))</f>
        <v/>
      </c>
      <c r="O1806" s="32" t="str">
        <f aca="false">IF(E1806="","",EOMONTH(E1806,0)+Parameter!$B$5)</f>
        <v/>
      </c>
      <c r="P1806" s="32" t="str">
        <f aca="false">IF(E1806="","",EOMONTH(E1806,Parameter!$B$4))</f>
        <v/>
      </c>
      <c r="Q1806" s="33" t="str">
        <f aca="false">IF(OR(E1806="",L1806&lt;&gt;""),"",P1806-Parameter!$B$9)</f>
        <v/>
      </c>
      <c r="R1806" s="34" t="str">
        <f aca="false">IF(OR(G1806="",G1806=0,H1806=""),"",H1806/G1806)</f>
        <v/>
      </c>
      <c r="S1806" s="35" t="str">
        <f aca="false">IF(C1806="","",IFERROR(INDEX('Validasi Vendor'!$J$5:$J$505,MATCH(C1806,'Validasi Vendor'!$C$5:$C$505,0)),"Belum terdaftar"))</f>
        <v/>
      </c>
      <c r="T1806" s="35" t="str">
        <f aca="false">IF(E1806="","",IF(L1806&lt;&gt;"",IF(EOMONTH(L1806,0)&gt;P1806,"Dikreditkan lewat batas: periksa","Sudah dikreditkan"),IF(S1806&lt;&gt;"Boleh diproses","Titik 1: periksa status vendor",IF(OR(I1806&lt;&gt;"Cocok",J1806&lt;&gt;"Valid"),"Titik 3: faktur bermasalah",IF(K1806="Ya","Titik 2: periksa pembebanan biaya",IF(Q1806&lt;0,"Titik 2: lewat batas kredit",IF(Q1806&lt;=Parameter!$B$6,"Titik 2: segera kreditkan","Siap dikreditkan")))))))</f>
        <v/>
      </c>
    </row>
    <row r="1807" customFormat="false" ht="15" hidden="false" customHeight="false" outlineLevel="0" collapsed="false">
      <c r="A1807" s="27"/>
      <c r="B1807" s="27"/>
      <c r="C1807" s="28"/>
      <c r="D1807" s="28"/>
      <c r="E1807" s="29"/>
      <c r="F1807" s="27"/>
      <c r="G1807" s="30"/>
      <c r="H1807" s="30"/>
      <c r="I1807" s="27"/>
      <c r="J1807" s="27"/>
      <c r="K1807" s="27"/>
      <c r="L1807" s="29"/>
      <c r="M1807" s="27"/>
      <c r="N1807" s="31" t="str">
        <f aca="false">IF(E1807="","",EOMONTH(E1807,0))</f>
        <v/>
      </c>
      <c r="O1807" s="32" t="str">
        <f aca="false">IF(E1807="","",EOMONTH(E1807,0)+Parameter!$B$5)</f>
        <v/>
      </c>
      <c r="P1807" s="32" t="str">
        <f aca="false">IF(E1807="","",EOMONTH(E1807,Parameter!$B$4))</f>
        <v/>
      </c>
      <c r="Q1807" s="33" t="str">
        <f aca="false">IF(OR(E1807="",L1807&lt;&gt;""),"",P1807-Parameter!$B$9)</f>
        <v/>
      </c>
      <c r="R1807" s="34" t="str">
        <f aca="false">IF(OR(G1807="",G1807=0,H1807=""),"",H1807/G1807)</f>
        <v/>
      </c>
      <c r="S1807" s="35" t="str">
        <f aca="false">IF(C1807="","",IFERROR(INDEX('Validasi Vendor'!$J$5:$J$505,MATCH(C1807,'Validasi Vendor'!$C$5:$C$505,0)),"Belum terdaftar"))</f>
        <v/>
      </c>
      <c r="T1807" s="35" t="str">
        <f aca="false">IF(E1807="","",IF(L1807&lt;&gt;"",IF(EOMONTH(L1807,0)&gt;P1807,"Dikreditkan lewat batas: periksa","Sudah dikreditkan"),IF(S1807&lt;&gt;"Boleh diproses","Titik 1: periksa status vendor",IF(OR(I1807&lt;&gt;"Cocok",J1807&lt;&gt;"Valid"),"Titik 3: faktur bermasalah",IF(K1807="Ya","Titik 2: periksa pembebanan biaya",IF(Q1807&lt;0,"Titik 2: lewat batas kredit",IF(Q1807&lt;=Parameter!$B$6,"Titik 2: segera kreditkan","Siap dikreditkan")))))))</f>
        <v/>
      </c>
    </row>
    <row r="1808" customFormat="false" ht="15" hidden="false" customHeight="false" outlineLevel="0" collapsed="false">
      <c r="A1808" s="27"/>
      <c r="B1808" s="27"/>
      <c r="C1808" s="28"/>
      <c r="D1808" s="28"/>
      <c r="E1808" s="29"/>
      <c r="F1808" s="27"/>
      <c r="G1808" s="30"/>
      <c r="H1808" s="30"/>
      <c r="I1808" s="27"/>
      <c r="J1808" s="27"/>
      <c r="K1808" s="27"/>
      <c r="L1808" s="29"/>
      <c r="M1808" s="27"/>
      <c r="N1808" s="31" t="str">
        <f aca="false">IF(E1808="","",EOMONTH(E1808,0))</f>
        <v/>
      </c>
      <c r="O1808" s="32" t="str">
        <f aca="false">IF(E1808="","",EOMONTH(E1808,0)+Parameter!$B$5)</f>
        <v/>
      </c>
      <c r="P1808" s="32" t="str">
        <f aca="false">IF(E1808="","",EOMONTH(E1808,Parameter!$B$4))</f>
        <v/>
      </c>
      <c r="Q1808" s="33" t="str">
        <f aca="false">IF(OR(E1808="",L1808&lt;&gt;""),"",P1808-Parameter!$B$9)</f>
        <v/>
      </c>
      <c r="R1808" s="34" t="str">
        <f aca="false">IF(OR(G1808="",G1808=0,H1808=""),"",H1808/G1808)</f>
        <v/>
      </c>
      <c r="S1808" s="35" t="str">
        <f aca="false">IF(C1808="","",IFERROR(INDEX('Validasi Vendor'!$J$5:$J$505,MATCH(C1808,'Validasi Vendor'!$C$5:$C$505,0)),"Belum terdaftar"))</f>
        <v/>
      </c>
      <c r="T1808" s="35" t="str">
        <f aca="false">IF(E1808="","",IF(L1808&lt;&gt;"",IF(EOMONTH(L1808,0)&gt;P1808,"Dikreditkan lewat batas: periksa","Sudah dikreditkan"),IF(S1808&lt;&gt;"Boleh diproses","Titik 1: periksa status vendor",IF(OR(I1808&lt;&gt;"Cocok",J1808&lt;&gt;"Valid"),"Titik 3: faktur bermasalah",IF(K1808="Ya","Titik 2: periksa pembebanan biaya",IF(Q1808&lt;0,"Titik 2: lewat batas kredit",IF(Q1808&lt;=Parameter!$B$6,"Titik 2: segera kreditkan","Siap dikreditkan")))))))</f>
        <v/>
      </c>
    </row>
    <row r="1809" customFormat="false" ht="15" hidden="false" customHeight="false" outlineLevel="0" collapsed="false">
      <c r="A1809" s="27"/>
      <c r="B1809" s="27"/>
      <c r="C1809" s="28"/>
      <c r="D1809" s="28"/>
      <c r="E1809" s="29"/>
      <c r="F1809" s="27"/>
      <c r="G1809" s="30"/>
      <c r="H1809" s="30"/>
      <c r="I1809" s="27"/>
      <c r="J1809" s="27"/>
      <c r="K1809" s="27"/>
      <c r="L1809" s="29"/>
      <c r="M1809" s="27"/>
      <c r="N1809" s="31" t="str">
        <f aca="false">IF(E1809="","",EOMONTH(E1809,0))</f>
        <v/>
      </c>
      <c r="O1809" s="32" t="str">
        <f aca="false">IF(E1809="","",EOMONTH(E1809,0)+Parameter!$B$5)</f>
        <v/>
      </c>
      <c r="P1809" s="32" t="str">
        <f aca="false">IF(E1809="","",EOMONTH(E1809,Parameter!$B$4))</f>
        <v/>
      </c>
      <c r="Q1809" s="33" t="str">
        <f aca="false">IF(OR(E1809="",L1809&lt;&gt;""),"",P1809-Parameter!$B$9)</f>
        <v/>
      </c>
      <c r="R1809" s="34" t="str">
        <f aca="false">IF(OR(G1809="",G1809=0,H1809=""),"",H1809/G1809)</f>
        <v/>
      </c>
      <c r="S1809" s="35" t="str">
        <f aca="false">IF(C1809="","",IFERROR(INDEX('Validasi Vendor'!$J$5:$J$505,MATCH(C1809,'Validasi Vendor'!$C$5:$C$505,0)),"Belum terdaftar"))</f>
        <v/>
      </c>
      <c r="T1809" s="35" t="str">
        <f aca="false">IF(E1809="","",IF(L1809&lt;&gt;"",IF(EOMONTH(L1809,0)&gt;P1809,"Dikreditkan lewat batas: periksa","Sudah dikreditkan"),IF(S1809&lt;&gt;"Boleh diproses","Titik 1: periksa status vendor",IF(OR(I1809&lt;&gt;"Cocok",J1809&lt;&gt;"Valid"),"Titik 3: faktur bermasalah",IF(K1809="Ya","Titik 2: periksa pembebanan biaya",IF(Q1809&lt;0,"Titik 2: lewat batas kredit",IF(Q1809&lt;=Parameter!$B$6,"Titik 2: segera kreditkan","Siap dikreditkan")))))))</f>
        <v/>
      </c>
    </row>
    <row r="1810" customFormat="false" ht="15" hidden="false" customHeight="false" outlineLevel="0" collapsed="false">
      <c r="A1810" s="27"/>
      <c r="B1810" s="27"/>
      <c r="C1810" s="28"/>
      <c r="D1810" s="28"/>
      <c r="E1810" s="29"/>
      <c r="F1810" s="27"/>
      <c r="G1810" s="30"/>
      <c r="H1810" s="30"/>
      <c r="I1810" s="27"/>
      <c r="J1810" s="27"/>
      <c r="K1810" s="27"/>
      <c r="L1810" s="29"/>
      <c r="M1810" s="27"/>
      <c r="N1810" s="31" t="str">
        <f aca="false">IF(E1810="","",EOMONTH(E1810,0))</f>
        <v/>
      </c>
      <c r="O1810" s="32" t="str">
        <f aca="false">IF(E1810="","",EOMONTH(E1810,0)+Parameter!$B$5)</f>
        <v/>
      </c>
      <c r="P1810" s="32" t="str">
        <f aca="false">IF(E1810="","",EOMONTH(E1810,Parameter!$B$4))</f>
        <v/>
      </c>
      <c r="Q1810" s="33" t="str">
        <f aca="false">IF(OR(E1810="",L1810&lt;&gt;""),"",P1810-Parameter!$B$9)</f>
        <v/>
      </c>
      <c r="R1810" s="34" t="str">
        <f aca="false">IF(OR(G1810="",G1810=0,H1810=""),"",H1810/G1810)</f>
        <v/>
      </c>
      <c r="S1810" s="35" t="str">
        <f aca="false">IF(C1810="","",IFERROR(INDEX('Validasi Vendor'!$J$5:$J$505,MATCH(C1810,'Validasi Vendor'!$C$5:$C$505,0)),"Belum terdaftar"))</f>
        <v/>
      </c>
      <c r="T1810" s="35" t="str">
        <f aca="false">IF(E1810="","",IF(L1810&lt;&gt;"",IF(EOMONTH(L1810,0)&gt;P1810,"Dikreditkan lewat batas: periksa","Sudah dikreditkan"),IF(S1810&lt;&gt;"Boleh diproses","Titik 1: periksa status vendor",IF(OR(I1810&lt;&gt;"Cocok",J1810&lt;&gt;"Valid"),"Titik 3: faktur bermasalah",IF(K1810="Ya","Titik 2: periksa pembebanan biaya",IF(Q1810&lt;0,"Titik 2: lewat batas kredit",IF(Q1810&lt;=Parameter!$B$6,"Titik 2: segera kreditkan","Siap dikreditkan")))))))</f>
        <v/>
      </c>
    </row>
    <row r="1811" customFormat="false" ht="15" hidden="false" customHeight="false" outlineLevel="0" collapsed="false">
      <c r="A1811" s="27"/>
      <c r="B1811" s="27"/>
      <c r="C1811" s="28"/>
      <c r="D1811" s="28"/>
      <c r="E1811" s="29"/>
      <c r="F1811" s="27"/>
      <c r="G1811" s="30"/>
      <c r="H1811" s="30"/>
      <c r="I1811" s="27"/>
      <c r="J1811" s="27"/>
      <c r="K1811" s="27"/>
      <c r="L1811" s="29"/>
      <c r="M1811" s="27"/>
      <c r="N1811" s="31" t="str">
        <f aca="false">IF(E1811="","",EOMONTH(E1811,0))</f>
        <v/>
      </c>
      <c r="O1811" s="32" t="str">
        <f aca="false">IF(E1811="","",EOMONTH(E1811,0)+Parameter!$B$5)</f>
        <v/>
      </c>
      <c r="P1811" s="32" t="str">
        <f aca="false">IF(E1811="","",EOMONTH(E1811,Parameter!$B$4))</f>
        <v/>
      </c>
      <c r="Q1811" s="33" t="str">
        <f aca="false">IF(OR(E1811="",L1811&lt;&gt;""),"",P1811-Parameter!$B$9)</f>
        <v/>
      </c>
      <c r="R1811" s="34" t="str">
        <f aca="false">IF(OR(G1811="",G1811=0,H1811=""),"",H1811/G1811)</f>
        <v/>
      </c>
      <c r="S1811" s="35" t="str">
        <f aca="false">IF(C1811="","",IFERROR(INDEX('Validasi Vendor'!$J$5:$J$505,MATCH(C1811,'Validasi Vendor'!$C$5:$C$505,0)),"Belum terdaftar"))</f>
        <v/>
      </c>
      <c r="T1811" s="35" t="str">
        <f aca="false">IF(E1811="","",IF(L1811&lt;&gt;"",IF(EOMONTH(L1811,0)&gt;P1811,"Dikreditkan lewat batas: periksa","Sudah dikreditkan"),IF(S1811&lt;&gt;"Boleh diproses","Titik 1: periksa status vendor",IF(OR(I1811&lt;&gt;"Cocok",J1811&lt;&gt;"Valid"),"Titik 3: faktur bermasalah",IF(K1811="Ya","Titik 2: periksa pembebanan biaya",IF(Q1811&lt;0,"Titik 2: lewat batas kredit",IF(Q1811&lt;=Parameter!$B$6,"Titik 2: segera kreditkan","Siap dikreditkan")))))))</f>
        <v/>
      </c>
    </row>
    <row r="1812" customFormat="false" ht="15" hidden="false" customHeight="false" outlineLevel="0" collapsed="false">
      <c r="A1812" s="27"/>
      <c r="B1812" s="27"/>
      <c r="C1812" s="28"/>
      <c r="D1812" s="28"/>
      <c r="E1812" s="29"/>
      <c r="F1812" s="27"/>
      <c r="G1812" s="30"/>
      <c r="H1812" s="30"/>
      <c r="I1812" s="27"/>
      <c r="J1812" s="27"/>
      <c r="K1812" s="27"/>
      <c r="L1812" s="29"/>
      <c r="M1812" s="27"/>
      <c r="N1812" s="31" t="str">
        <f aca="false">IF(E1812="","",EOMONTH(E1812,0))</f>
        <v/>
      </c>
      <c r="O1812" s="32" t="str">
        <f aca="false">IF(E1812="","",EOMONTH(E1812,0)+Parameter!$B$5)</f>
        <v/>
      </c>
      <c r="P1812" s="32" t="str">
        <f aca="false">IF(E1812="","",EOMONTH(E1812,Parameter!$B$4))</f>
        <v/>
      </c>
      <c r="Q1812" s="33" t="str">
        <f aca="false">IF(OR(E1812="",L1812&lt;&gt;""),"",P1812-Parameter!$B$9)</f>
        <v/>
      </c>
      <c r="R1812" s="34" t="str">
        <f aca="false">IF(OR(G1812="",G1812=0,H1812=""),"",H1812/G1812)</f>
        <v/>
      </c>
      <c r="S1812" s="35" t="str">
        <f aca="false">IF(C1812="","",IFERROR(INDEX('Validasi Vendor'!$J$5:$J$505,MATCH(C1812,'Validasi Vendor'!$C$5:$C$505,0)),"Belum terdaftar"))</f>
        <v/>
      </c>
      <c r="T1812" s="35" t="str">
        <f aca="false">IF(E1812="","",IF(L1812&lt;&gt;"",IF(EOMONTH(L1812,0)&gt;P1812,"Dikreditkan lewat batas: periksa","Sudah dikreditkan"),IF(S1812&lt;&gt;"Boleh diproses","Titik 1: periksa status vendor",IF(OR(I1812&lt;&gt;"Cocok",J1812&lt;&gt;"Valid"),"Titik 3: faktur bermasalah",IF(K1812="Ya","Titik 2: periksa pembebanan biaya",IF(Q1812&lt;0,"Titik 2: lewat batas kredit",IF(Q1812&lt;=Parameter!$B$6,"Titik 2: segera kreditkan","Siap dikreditkan")))))))</f>
        <v/>
      </c>
    </row>
    <row r="1813" customFormat="false" ht="15" hidden="false" customHeight="false" outlineLevel="0" collapsed="false">
      <c r="A1813" s="27"/>
      <c r="B1813" s="27"/>
      <c r="C1813" s="28"/>
      <c r="D1813" s="28"/>
      <c r="E1813" s="29"/>
      <c r="F1813" s="27"/>
      <c r="G1813" s="30"/>
      <c r="H1813" s="30"/>
      <c r="I1813" s="27"/>
      <c r="J1813" s="27"/>
      <c r="K1813" s="27"/>
      <c r="L1813" s="29"/>
      <c r="M1813" s="27"/>
      <c r="N1813" s="31" t="str">
        <f aca="false">IF(E1813="","",EOMONTH(E1813,0))</f>
        <v/>
      </c>
      <c r="O1813" s="32" t="str">
        <f aca="false">IF(E1813="","",EOMONTH(E1813,0)+Parameter!$B$5)</f>
        <v/>
      </c>
      <c r="P1813" s="32" t="str">
        <f aca="false">IF(E1813="","",EOMONTH(E1813,Parameter!$B$4))</f>
        <v/>
      </c>
      <c r="Q1813" s="33" t="str">
        <f aca="false">IF(OR(E1813="",L1813&lt;&gt;""),"",P1813-Parameter!$B$9)</f>
        <v/>
      </c>
      <c r="R1813" s="34" t="str">
        <f aca="false">IF(OR(G1813="",G1813=0,H1813=""),"",H1813/G1813)</f>
        <v/>
      </c>
      <c r="S1813" s="35" t="str">
        <f aca="false">IF(C1813="","",IFERROR(INDEX('Validasi Vendor'!$J$5:$J$505,MATCH(C1813,'Validasi Vendor'!$C$5:$C$505,0)),"Belum terdaftar"))</f>
        <v/>
      </c>
      <c r="T1813" s="35" t="str">
        <f aca="false">IF(E1813="","",IF(L1813&lt;&gt;"",IF(EOMONTH(L1813,0)&gt;P1813,"Dikreditkan lewat batas: periksa","Sudah dikreditkan"),IF(S1813&lt;&gt;"Boleh diproses","Titik 1: periksa status vendor",IF(OR(I1813&lt;&gt;"Cocok",J1813&lt;&gt;"Valid"),"Titik 3: faktur bermasalah",IF(K1813="Ya","Titik 2: periksa pembebanan biaya",IF(Q1813&lt;0,"Titik 2: lewat batas kredit",IF(Q1813&lt;=Parameter!$B$6,"Titik 2: segera kreditkan","Siap dikreditkan")))))))</f>
        <v/>
      </c>
    </row>
    <row r="1814" customFormat="false" ht="15" hidden="false" customHeight="false" outlineLevel="0" collapsed="false">
      <c r="A1814" s="27"/>
      <c r="B1814" s="27"/>
      <c r="C1814" s="28"/>
      <c r="D1814" s="28"/>
      <c r="E1814" s="29"/>
      <c r="F1814" s="27"/>
      <c r="G1814" s="30"/>
      <c r="H1814" s="30"/>
      <c r="I1814" s="27"/>
      <c r="J1814" s="27"/>
      <c r="K1814" s="27"/>
      <c r="L1814" s="29"/>
      <c r="M1814" s="27"/>
      <c r="N1814" s="31" t="str">
        <f aca="false">IF(E1814="","",EOMONTH(E1814,0))</f>
        <v/>
      </c>
      <c r="O1814" s="32" t="str">
        <f aca="false">IF(E1814="","",EOMONTH(E1814,0)+Parameter!$B$5)</f>
        <v/>
      </c>
      <c r="P1814" s="32" t="str">
        <f aca="false">IF(E1814="","",EOMONTH(E1814,Parameter!$B$4))</f>
        <v/>
      </c>
      <c r="Q1814" s="33" t="str">
        <f aca="false">IF(OR(E1814="",L1814&lt;&gt;""),"",P1814-Parameter!$B$9)</f>
        <v/>
      </c>
      <c r="R1814" s="34" t="str">
        <f aca="false">IF(OR(G1814="",G1814=0,H1814=""),"",H1814/G1814)</f>
        <v/>
      </c>
      <c r="S1814" s="35" t="str">
        <f aca="false">IF(C1814="","",IFERROR(INDEX('Validasi Vendor'!$J$5:$J$505,MATCH(C1814,'Validasi Vendor'!$C$5:$C$505,0)),"Belum terdaftar"))</f>
        <v/>
      </c>
      <c r="T1814" s="35" t="str">
        <f aca="false">IF(E1814="","",IF(L1814&lt;&gt;"",IF(EOMONTH(L1814,0)&gt;P1814,"Dikreditkan lewat batas: periksa","Sudah dikreditkan"),IF(S1814&lt;&gt;"Boleh diproses","Titik 1: periksa status vendor",IF(OR(I1814&lt;&gt;"Cocok",J1814&lt;&gt;"Valid"),"Titik 3: faktur bermasalah",IF(K1814="Ya","Titik 2: periksa pembebanan biaya",IF(Q1814&lt;0,"Titik 2: lewat batas kredit",IF(Q1814&lt;=Parameter!$B$6,"Titik 2: segera kreditkan","Siap dikreditkan")))))))</f>
        <v/>
      </c>
    </row>
    <row r="1815" customFormat="false" ht="15" hidden="false" customHeight="false" outlineLevel="0" collapsed="false">
      <c r="A1815" s="27"/>
      <c r="B1815" s="27"/>
      <c r="C1815" s="28"/>
      <c r="D1815" s="28"/>
      <c r="E1815" s="29"/>
      <c r="F1815" s="27"/>
      <c r="G1815" s="30"/>
      <c r="H1815" s="30"/>
      <c r="I1815" s="27"/>
      <c r="J1815" s="27"/>
      <c r="K1815" s="27"/>
      <c r="L1815" s="29"/>
      <c r="M1815" s="27"/>
      <c r="N1815" s="31" t="str">
        <f aca="false">IF(E1815="","",EOMONTH(E1815,0))</f>
        <v/>
      </c>
      <c r="O1815" s="32" t="str">
        <f aca="false">IF(E1815="","",EOMONTH(E1815,0)+Parameter!$B$5)</f>
        <v/>
      </c>
      <c r="P1815" s="32" t="str">
        <f aca="false">IF(E1815="","",EOMONTH(E1815,Parameter!$B$4))</f>
        <v/>
      </c>
      <c r="Q1815" s="33" t="str">
        <f aca="false">IF(OR(E1815="",L1815&lt;&gt;""),"",P1815-Parameter!$B$9)</f>
        <v/>
      </c>
      <c r="R1815" s="34" t="str">
        <f aca="false">IF(OR(G1815="",G1815=0,H1815=""),"",H1815/G1815)</f>
        <v/>
      </c>
      <c r="S1815" s="35" t="str">
        <f aca="false">IF(C1815="","",IFERROR(INDEX('Validasi Vendor'!$J$5:$J$505,MATCH(C1815,'Validasi Vendor'!$C$5:$C$505,0)),"Belum terdaftar"))</f>
        <v/>
      </c>
      <c r="T1815" s="35" t="str">
        <f aca="false">IF(E1815="","",IF(L1815&lt;&gt;"",IF(EOMONTH(L1815,0)&gt;P1815,"Dikreditkan lewat batas: periksa","Sudah dikreditkan"),IF(S1815&lt;&gt;"Boleh diproses","Titik 1: periksa status vendor",IF(OR(I1815&lt;&gt;"Cocok",J1815&lt;&gt;"Valid"),"Titik 3: faktur bermasalah",IF(K1815="Ya","Titik 2: periksa pembebanan biaya",IF(Q1815&lt;0,"Titik 2: lewat batas kredit",IF(Q1815&lt;=Parameter!$B$6,"Titik 2: segera kreditkan","Siap dikreditkan")))))))</f>
        <v/>
      </c>
    </row>
    <row r="1816" customFormat="false" ht="15" hidden="false" customHeight="false" outlineLevel="0" collapsed="false">
      <c r="A1816" s="27"/>
      <c r="B1816" s="27"/>
      <c r="C1816" s="28"/>
      <c r="D1816" s="28"/>
      <c r="E1816" s="29"/>
      <c r="F1816" s="27"/>
      <c r="G1816" s="30"/>
      <c r="H1816" s="30"/>
      <c r="I1816" s="27"/>
      <c r="J1816" s="27"/>
      <c r="K1816" s="27"/>
      <c r="L1816" s="29"/>
      <c r="M1816" s="27"/>
      <c r="N1816" s="31" t="str">
        <f aca="false">IF(E1816="","",EOMONTH(E1816,0))</f>
        <v/>
      </c>
      <c r="O1816" s="32" t="str">
        <f aca="false">IF(E1816="","",EOMONTH(E1816,0)+Parameter!$B$5)</f>
        <v/>
      </c>
      <c r="P1816" s="32" t="str">
        <f aca="false">IF(E1816="","",EOMONTH(E1816,Parameter!$B$4))</f>
        <v/>
      </c>
      <c r="Q1816" s="33" t="str">
        <f aca="false">IF(OR(E1816="",L1816&lt;&gt;""),"",P1816-Parameter!$B$9)</f>
        <v/>
      </c>
      <c r="R1816" s="34" t="str">
        <f aca="false">IF(OR(G1816="",G1816=0,H1816=""),"",H1816/G1816)</f>
        <v/>
      </c>
      <c r="S1816" s="35" t="str">
        <f aca="false">IF(C1816="","",IFERROR(INDEX('Validasi Vendor'!$J$5:$J$505,MATCH(C1816,'Validasi Vendor'!$C$5:$C$505,0)),"Belum terdaftar"))</f>
        <v/>
      </c>
      <c r="T1816" s="35" t="str">
        <f aca="false">IF(E1816="","",IF(L1816&lt;&gt;"",IF(EOMONTH(L1816,0)&gt;P1816,"Dikreditkan lewat batas: periksa","Sudah dikreditkan"),IF(S1816&lt;&gt;"Boleh diproses","Titik 1: periksa status vendor",IF(OR(I1816&lt;&gt;"Cocok",J1816&lt;&gt;"Valid"),"Titik 3: faktur bermasalah",IF(K1816="Ya","Titik 2: periksa pembebanan biaya",IF(Q1816&lt;0,"Titik 2: lewat batas kredit",IF(Q1816&lt;=Parameter!$B$6,"Titik 2: segera kreditkan","Siap dikreditkan")))))))</f>
        <v/>
      </c>
    </row>
    <row r="1817" customFormat="false" ht="15" hidden="false" customHeight="false" outlineLevel="0" collapsed="false">
      <c r="A1817" s="27"/>
      <c r="B1817" s="27"/>
      <c r="C1817" s="28"/>
      <c r="D1817" s="28"/>
      <c r="E1817" s="29"/>
      <c r="F1817" s="27"/>
      <c r="G1817" s="30"/>
      <c r="H1817" s="30"/>
      <c r="I1817" s="27"/>
      <c r="J1817" s="27"/>
      <c r="K1817" s="27"/>
      <c r="L1817" s="29"/>
      <c r="M1817" s="27"/>
      <c r="N1817" s="31" t="str">
        <f aca="false">IF(E1817="","",EOMONTH(E1817,0))</f>
        <v/>
      </c>
      <c r="O1817" s="32" t="str">
        <f aca="false">IF(E1817="","",EOMONTH(E1817,0)+Parameter!$B$5)</f>
        <v/>
      </c>
      <c r="P1817" s="32" t="str">
        <f aca="false">IF(E1817="","",EOMONTH(E1817,Parameter!$B$4))</f>
        <v/>
      </c>
      <c r="Q1817" s="33" t="str">
        <f aca="false">IF(OR(E1817="",L1817&lt;&gt;""),"",P1817-Parameter!$B$9)</f>
        <v/>
      </c>
      <c r="R1817" s="34" t="str">
        <f aca="false">IF(OR(G1817="",G1817=0,H1817=""),"",H1817/G1817)</f>
        <v/>
      </c>
      <c r="S1817" s="35" t="str">
        <f aca="false">IF(C1817="","",IFERROR(INDEX('Validasi Vendor'!$J$5:$J$505,MATCH(C1817,'Validasi Vendor'!$C$5:$C$505,0)),"Belum terdaftar"))</f>
        <v/>
      </c>
      <c r="T1817" s="35" t="str">
        <f aca="false">IF(E1817="","",IF(L1817&lt;&gt;"",IF(EOMONTH(L1817,0)&gt;P1817,"Dikreditkan lewat batas: periksa","Sudah dikreditkan"),IF(S1817&lt;&gt;"Boleh diproses","Titik 1: periksa status vendor",IF(OR(I1817&lt;&gt;"Cocok",J1817&lt;&gt;"Valid"),"Titik 3: faktur bermasalah",IF(K1817="Ya","Titik 2: periksa pembebanan biaya",IF(Q1817&lt;0,"Titik 2: lewat batas kredit",IF(Q1817&lt;=Parameter!$B$6,"Titik 2: segera kreditkan","Siap dikreditkan")))))))</f>
        <v/>
      </c>
    </row>
    <row r="1818" customFormat="false" ht="15" hidden="false" customHeight="false" outlineLevel="0" collapsed="false">
      <c r="A1818" s="27"/>
      <c r="B1818" s="27"/>
      <c r="C1818" s="28"/>
      <c r="D1818" s="28"/>
      <c r="E1818" s="29"/>
      <c r="F1818" s="27"/>
      <c r="G1818" s="30"/>
      <c r="H1818" s="30"/>
      <c r="I1818" s="27"/>
      <c r="J1818" s="27"/>
      <c r="K1818" s="27"/>
      <c r="L1818" s="29"/>
      <c r="M1818" s="27"/>
      <c r="N1818" s="31" t="str">
        <f aca="false">IF(E1818="","",EOMONTH(E1818,0))</f>
        <v/>
      </c>
      <c r="O1818" s="32" t="str">
        <f aca="false">IF(E1818="","",EOMONTH(E1818,0)+Parameter!$B$5)</f>
        <v/>
      </c>
      <c r="P1818" s="32" t="str">
        <f aca="false">IF(E1818="","",EOMONTH(E1818,Parameter!$B$4))</f>
        <v/>
      </c>
      <c r="Q1818" s="33" t="str">
        <f aca="false">IF(OR(E1818="",L1818&lt;&gt;""),"",P1818-Parameter!$B$9)</f>
        <v/>
      </c>
      <c r="R1818" s="34" t="str">
        <f aca="false">IF(OR(G1818="",G1818=0,H1818=""),"",H1818/G1818)</f>
        <v/>
      </c>
      <c r="S1818" s="35" t="str">
        <f aca="false">IF(C1818="","",IFERROR(INDEX('Validasi Vendor'!$J$5:$J$505,MATCH(C1818,'Validasi Vendor'!$C$5:$C$505,0)),"Belum terdaftar"))</f>
        <v/>
      </c>
      <c r="T1818" s="35" t="str">
        <f aca="false">IF(E1818="","",IF(L1818&lt;&gt;"",IF(EOMONTH(L1818,0)&gt;P1818,"Dikreditkan lewat batas: periksa","Sudah dikreditkan"),IF(S1818&lt;&gt;"Boleh diproses","Titik 1: periksa status vendor",IF(OR(I1818&lt;&gt;"Cocok",J1818&lt;&gt;"Valid"),"Titik 3: faktur bermasalah",IF(K1818="Ya","Titik 2: periksa pembebanan biaya",IF(Q1818&lt;0,"Titik 2: lewat batas kredit",IF(Q1818&lt;=Parameter!$B$6,"Titik 2: segera kreditkan","Siap dikreditkan")))))))</f>
        <v/>
      </c>
    </row>
    <row r="1819" customFormat="false" ht="15" hidden="false" customHeight="false" outlineLevel="0" collapsed="false">
      <c r="A1819" s="27"/>
      <c r="B1819" s="27"/>
      <c r="C1819" s="28"/>
      <c r="D1819" s="28"/>
      <c r="E1819" s="29"/>
      <c r="F1819" s="27"/>
      <c r="G1819" s="30"/>
      <c r="H1819" s="30"/>
      <c r="I1819" s="27"/>
      <c r="J1819" s="27"/>
      <c r="K1819" s="27"/>
      <c r="L1819" s="29"/>
      <c r="M1819" s="27"/>
      <c r="N1819" s="31" t="str">
        <f aca="false">IF(E1819="","",EOMONTH(E1819,0))</f>
        <v/>
      </c>
      <c r="O1819" s="32" t="str">
        <f aca="false">IF(E1819="","",EOMONTH(E1819,0)+Parameter!$B$5)</f>
        <v/>
      </c>
      <c r="P1819" s="32" t="str">
        <f aca="false">IF(E1819="","",EOMONTH(E1819,Parameter!$B$4))</f>
        <v/>
      </c>
      <c r="Q1819" s="33" t="str">
        <f aca="false">IF(OR(E1819="",L1819&lt;&gt;""),"",P1819-Parameter!$B$9)</f>
        <v/>
      </c>
      <c r="R1819" s="34" t="str">
        <f aca="false">IF(OR(G1819="",G1819=0,H1819=""),"",H1819/G1819)</f>
        <v/>
      </c>
      <c r="S1819" s="35" t="str">
        <f aca="false">IF(C1819="","",IFERROR(INDEX('Validasi Vendor'!$J$5:$J$505,MATCH(C1819,'Validasi Vendor'!$C$5:$C$505,0)),"Belum terdaftar"))</f>
        <v/>
      </c>
      <c r="T1819" s="35" t="str">
        <f aca="false">IF(E1819="","",IF(L1819&lt;&gt;"",IF(EOMONTH(L1819,0)&gt;P1819,"Dikreditkan lewat batas: periksa","Sudah dikreditkan"),IF(S1819&lt;&gt;"Boleh diproses","Titik 1: periksa status vendor",IF(OR(I1819&lt;&gt;"Cocok",J1819&lt;&gt;"Valid"),"Titik 3: faktur bermasalah",IF(K1819="Ya","Titik 2: periksa pembebanan biaya",IF(Q1819&lt;0,"Titik 2: lewat batas kredit",IF(Q1819&lt;=Parameter!$B$6,"Titik 2: segera kreditkan","Siap dikreditkan")))))))</f>
        <v/>
      </c>
    </row>
    <row r="1820" customFormat="false" ht="15" hidden="false" customHeight="false" outlineLevel="0" collapsed="false">
      <c r="A1820" s="27"/>
      <c r="B1820" s="27"/>
      <c r="C1820" s="28"/>
      <c r="D1820" s="28"/>
      <c r="E1820" s="29"/>
      <c r="F1820" s="27"/>
      <c r="G1820" s="30"/>
      <c r="H1820" s="30"/>
      <c r="I1820" s="27"/>
      <c r="J1820" s="27"/>
      <c r="K1820" s="27"/>
      <c r="L1820" s="29"/>
      <c r="M1820" s="27"/>
      <c r="N1820" s="31" t="str">
        <f aca="false">IF(E1820="","",EOMONTH(E1820,0))</f>
        <v/>
      </c>
      <c r="O1820" s="32" t="str">
        <f aca="false">IF(E1820="","",EOMONTH(E1820,0)+Parameter!$B$5)</f>
        <v/>
      </c>
      <c r="P1820" s="32" t="str">
        <f aca="false">IF(E1820="","",EOMONTH(E1820,Parameter!$B$4))</f>
        <v/>
      </c>
      <c r="Q1820" s="33" t="str">
        <f aca="false">IF(OR(E1820="",L1820&lt;&gt;""),"",P1820-Parameter!$B$9)</f>
        <v/>
      </c>
      <c r="R1820" s="34" t="str">
        <f aca="false">IF(OR(G1820="",G1820=0,H1820=""),"",H1820/G1820)</f>
        <v/>
      </c>
      <c r="S1820" s="35" t="str">
        <f aca="false">IF(C1820="","",IFERROR(INDEX('Validasi Vendor'!$J$5:$J$505,MATCH(C1820,'Validasi Vendor'!$C$5:$C$505,0)),"Belum terdaftar"))</f>
        <v/>
      </c>
      <c r="T1820" s="35" t="str">
        <f aca="false">IF(E1820="","",IF(L1820&lt;&gt;"",IF(EOMONTH(L1820,0)&gt;P1820,"Dikreditkan lewat batas: periksa","Sudah dikreditkan"),IF(S1820&lt;&gt;"Boleh diproses","Titik 1: periksa status vendor",IF(OR(I1820&lt;&gt;"Cocok",J1820&lt;&gt;"Valid"),"Titik 3: faktur bermasalah",IF(K1820="Ya","Titik 2: periksa pembebanan biaya",IF(Q1820&lt;0,"Titik 2: lewat batas kredit",IF(Q1820&lt;=Parameter!$B$6,"Titik 2: segera kreditkan","Siap dikreditkan")))))))</f>
        <v/>
      </c>
    </row>
    <row r="1821" customFormat="false" ht="15" hidden="false" customHeight="false" outlineLevel="0" collapsed="false">
      <c r="A1821" s="27"/>
      <c r="B1821" s="27"/>
      <c r="C1821" s="28"/>
      <c r="D1821" s="28"/>
      <c r="E1821" s="29"/>
      <c r="F1821" s="27"/>
      <c r="G1821" s="30"/>
      <c r="H1821" s="30"/>
      <c r="I1821" s="27"/>
      <c r="J1821" s="27"/>
      <c r="K1821" s="27"/>
      <c r="L1821" s="29"/>
      <c r="M1821" s="27"/>
      <c r="N1821" s="31" t="str">
        <f aca="false">IF(E1821="","",EOMONTH(E1821,0))</f>
        <v/>
      </c>
      <c r="O1821" s="32" t="str">
        <f aca="false">IF(E1821="","",EOMONTH(E1821,0)+Parameter!$B$5)</f>
        <v/>
      </c>
      <c r="P1821" s="32" t="str">
        <f aca="false">IF(E1821="","",EOMONTH(E1821,Parameter!$B$4))</f>
        <v/>
      </c>
      <c r="Q1821" s="33" t="str">
        <f aca="false">IF(OR(E1821="",L1821&lt;&gt;""),"",P1821-Parameter!$B$9)</f>
        <v/>
      </c>
      <c r="R1821" s="34" t="str">
        <f aca="false">IF(OR(G1821="",G1821=0,H1821=""),"",H1821/G1821)</f>
        <v/>
      </c>
      <c r="S1821" s="35" t="str">
        <f aca="false">IF(C1821="","",IFERROR(INDEX('Validasi Vendor'!$J$5:$J$505,MATCH(C1821,'Validasi Vendor'!$C$5:$C$505,0)),"Belum terdaftar"))</f>
        <v/>
      </c>
      <c r="T1821" s="35" t="str">
        <f aca="false">IF(E1821="","",IF(L1821&lt;&gt;"",IF(EOMONTH(L1821,0)&gt;P1821,"Dikreditkan lewat batas: periksa","Sudah dikreditkan"),IF(S1821&lt;&gt;"Boleh diproses","Titik 1: periksa status vendor",IF(OR(I1821&lt;&gt;"Cocok",J1821&lt;&gt;"Valid"),"Titik 3: faktur bermasalah",IF(K1821="Ya","Titik 2: periksa pembebanan biaya",IF(Q1821&lt;0,"Titik 2: lewat batas kredit",IF(Q1821&lt;=Parameter!$B$6,"Titik 2: segera kreditkan","Siap dikreditkan")))))))</f>
        <v/>
      </c>
    </row>
    <row r="1822" customFormat="false" ht="15" hidden="false" customHeight="false" outlineLevel="0" collapsed="false">
      <c r="A1822" s="27"/>
      <c r="B1822" s="27"/>
      <c r="C1822" s="28"/>
      <c r="D1822" s="28"/>
      <c r="E1822" s="29"/>
      <c r="F1822" s="27"/>
      <c r="G1822" s="30"/>
      <c r="H1822" s="30"/>
      <c r="I1822" s="27"/>
      <c r="J1822" s="27"/>
      <c r="K1822" s="27"/>
      <c r="L1822" s="29"/>
      <c r="M1822" s="27"/>
      <c r="N1822" s="31" t="str">
        <f aca="false">IF(E1822="","",EOMONTH(E1822,0))</f>
        <v/>
      </c>
      <c r="O1822" s="32" t="str">
        <f aca="false">IF(E1822="","",EOMONTH(E1822,0)+Parameter!$B$5)</f>
        <v/>
      </c>
      <c r="P1822" s="32" t="str">
        <f aca="false">IF(E1822="","",EOMONTH(E1822,Parameter!$B$4))</f>
        <v/>
      </c>
      <c r="Q1822" s="33" t="str">
        <f aca="false">IF(OR(E1822="",L1822&lt;&gt;""),"",P1822-Parameter!$B$9)</f>
        <v/>
      </c>
      <c r="R1822" s="34" t="str">
        <f aca="false">IF(OR(G1822="",G1822=0,H1822=""),"",H1822/G1822)</f>
        <v/>
      </c>
      <c r="S1822" s="35" t="str">
        <f aca="false">IF(C1822="","",IFERROR(INDEX('Validasi Vendor'!$J$5:$J$505,MATCH(C1822,'Validasi Vendor'!$C$5:$C$505,0)),"Belum terdaftar"))</f>
        <v/>
      </c>
      <c r="T1822" s="35" t="str">
        <f aca="false">IF(E1822="","",IF(L1822&lt;&gt;"",IF(EOMONTH(L1822,0)&gt;P1822,"Dikreditkan lewat batas: periksa","Sudah dikreditkan"),IF(S1822&lt;&gt;"Boleh diproses","Titik 1: periksa status vendor",IF(OR(I1822&lt;&gt;"Cocok",J1822&lt;&gt;"Valid"),"Titik 3: faktur bermasalah",IF(K1822="Ya","Titik 2: periksa pembebanan biaya",IF(Q1822&lt;0,"Titik 2: lewat batas kredit",IF(Q1822&lt;=Parameter!$B$6,"Titik 2: segera kreditkan","Siap dikreditkan")))))))</f>
        <v/>
      </c>
    </row>
    <row r="1823" customFormat="false" ht="15" hidden="false" customHeight="false" outlineLevel="0" collapsed="false">
      <c r="A1823" s="27"/>
      <c r="B1823" s="27"/>
      <c r="C1823" s="28"/>
      <c r="D1823" s="28"/>
      <c r="E1823" s="29"/>
      <c r="F1823" s="27"/>
      <c r="G1823" s="30"/>
      <c r="H1823" s="30"/>
      <c r="I1823" s="27"/>
      <c r="J1823" s="27"/>
      <c r="K1823" s="27"/>
      <c r="L1823" s="29"/>
      <c r="M1823" s="27"/>
      <c r="N1823" s="31" t="str">
        <f aca="false">IF(E1823="","",EOMONTH(E1823,0))</f>
        <v/>
      </c>
      <c r="O1823" s="32" t="str">
        <f aca="false">IF(E1823="","",EOMONTH(E1823,0)+Parameter!$B$5)</f>
        <v/>
      </c>
      <c r="P1823" s="32" t="str">
        <f aca="false">IF(E1823="","",EOMONTH(E1823,Parameter!$B$4))</f>
        <v/>
      </c>
      <c r="Q1823" s="33" t="str">
        <f aca="false">IF(OR(E1823="",L1823&lt;&gt;""),"",P1823-Parameter!$B$9)</f>
        <v/>
      </c>
      <c r="R1823" s="34" t="str">
        <f aca="false">IF(OR(G1823="",G1823=0,H1823=""),"",H1823/G1823)</f>
        <v/>
      </c>
      <c r="S1823" s="35" t="str">
        <f aca="false">IF(C1823="","",IFERROR(INDEX('Validasi Vendor'!$J$5:$J$505,MATCH(C1823,'Validasi Vendor'!$C$5:$C$505,0)),"Belum terdaftar"))</f>
        <v/>
      </c>
      <c r="T1823" s="35" t="str">
        <f aca="false">IF(E1823="","",IF(L1823&lt;&gt;"",IF(EOMONTH(L1823,0)&gt;P1823,"Dikreditkan lewat batas: periksa","Sudah dikreditkan"),IF(S1823&lt;&gt;"Boleh diproses","Titik 1: periksa status vendor",IF(OR(I1823&lt;&gt;"Cocok",J1823&lt;&gt;"Valid"),"Titik 3: faktur bermasalah",IF(K1823="Ya","Titik 2: periksa pembebanan biaya",IF(Q1823&lt;0,"Titik 2: lewat batas kredit",IF(Q1823&lt;=Parameter!$B$6,"Titik 2: segera kreditkan","Siap dikreditkan")))))))</f>
        <v/>
      </c>
    </row>
    <row r="1824" customFormat="false" ht="15" hidden="false" customHeight="false" outlineLevel="0" collapsed="false">
      <c r="A1824" s="27"/>
      <c r="B1824" s="27"/>
      <c r="C1824" s="28"/>
      <c r="D1824" s="28"/>
      <c r="E1824" s="29"/>
      <c r="F1824" s="27"/>
      <c r="G1824" s="30"/>
      <c r="H1824" s="30"/>
      <c r="I1824" s="27"/>
      <c r="J1824" s="27"/>
      <c r="K1824" s="27"/>
      <c r="L1824" s="29"/>
      <c r="M1824" s="27"/>
      <c r="N1824" s="31" t="str">
        <f aca="false">IF(E1824="","",EOMONTH(E1824,0))</f>
        <v/>
      </c>
      <c r="O1824" s="32" t="str">
        <f aca="false">IF(E1824="","",EOMONTH(E1824,0)+Parameter!$B$5)</f>
        <v/>
      </c>
      <c r="P1824" s="32" t="str">
        <f aca="false">IF(E1824="","",EOMONTH(E1824,Parameter!$B$4))</f>
        <v/>
      </c>
      <c r="Q1824" s="33" t="str">
        <f aca="false">IF(OR(E1824="",L1824&lt;&gt;""),"",P1824-Parameter!$B$9)</f>
        <v/>
      </c>
      <c r="R1824" s="34" t="str">
        <f aca="false">IF(OR(G1824="",G1824=0,H1824=""),"",H1824/G1824)</f>
        <v/>
      </c>
      <c r="S1824" s="35" t="str">
        <f aca="false">IF(C1824="","",IFERROR(INDEX('Validasi Vendor'!$J$5:$J$505,MATCH(C1824,'Validasi Vendor'!$C$5:$C$505,0)),"Belum terdaftar"))</f>
        <v/>
      </c>
      <c r="T1824" s="35" t="str">
        <f aca="false">IF(E1824="","",IF(L1824&lt;&gt;"",IF(EOMONTH(L1824,0)&gt;P1824,"Dikreditkan lewat batas: periksa","Sudah dikreditkan"),IF(S1824&lt;&gt;"Boleh diproses","Titik 1: periksa status vendor",IF(OR(I1824&lt;&gt;"Cocok",J1824&lt;&gt;"Valid"),"Titik 3: faktur bermasalah",IF(K1824="Ya","Titik 2: periksa pembebanan biaya",IF(Q1824&lt;0,"Titik 2: lewat batas kredit",IF(Q1824&lt;=Parameter!$B$6,"Titik 2: segera kreditkan","Siap dikreditkan")))))))</f>
        <v/>
      </c>
    </row>
    <row r="1825" customFormat="false" ht="15" hidden="false" customHeight="false" outlineLevel="0" collapsed="false">
      <c r="A1825" s="27"/>
      <c r="B1825" s="27"/>
      <c r="C1825" s="28"/>
      <c r="D1825" s="28"/>
      <c r="E1825" s="29"/>
      <c r="F1825" s="27"/>
      <c r="G1825" s="30"/>
      <c r="H1825" s="30"/>
      <c r="I1825" s="27"/>
      <c r="J1825" s="27"/>
      <c r="K1825" s="27"/>
      <c r="L1825" s="29"/>
      <c r="M1825" s="27"/>
      <c r="N1825" s="31" t="str">
        <f aca="false">IF(E1825="","",EOMONTH(E1825,0))</f>
        <v/>
      </c>
      <c r="O1825" s="32" t="str">
        <f aca="false">IF(E1825="","",EOMONTH(E1825,0)+Parameter!$B$5)</f>
        <v/>
      </c>
      <c r="P1825" s="32" t="str">
        <f aca="false">IF(E1825="","",EOMONTH(E1825,Parameter!$B$4))</f>
        <v/>
      </c>
      <c r="Q1825" s="33" t="str">
        <f aca="false">IF(OR(E1825="",L1825&lt;&gt;""),"",P1825-Parameter!$B$9)</f>
        <v/>
      </c>
      <c r="R1825" s="34" t="str">
        <f aca="false">IF(OR(G1825="",G1825=0,H1825=""),"",H1825/G1825)</f>
        <v/>
      </c>
      <c r="S1825" s="35" t="str">
        <f aca="false">IF(C1825="","",IFERROR(INDEX('Validasi Vendor'!$J$5:$J$505,MATCH(C1825,'Validasi Vendor'!$C$5:$C$505,0)),"Belum terdaftar"))</f>
        <v/>
      </c>
      <c r="T1825" s="35" t="str">
        <f aca="false">IF(E1825="","",IF(L1825&lt;&gt;"",IF(EOMONTH(L1825,0)&gt;P1825,"Dikreditkan lewat batas: periksa","Sudah dikreditkan"),IF(S1825&lt;&gt;"Boleh diproses","Titik 1: periksa status vendor",IF(OR(I1825&lt;&gt;"Cocok",J1825&lt;&gt;"Valid"),"Titik 3: faktur bermasalah",IF(K1825="Ya","Titik 2: periksa pembebanan biaya",IF(Q1825&lt;0,"Titik 2: lewat batas kredit",IF(Q1825&lt;=Parameter!$B$6,"Titik 2: segera kreditkan","Siap dikreditkan")))))))</f>
        <v/>
      </c>
    </row>
    <row r="1826" customFormat="false" ht="15" hidden="false" customHeight="false" outlineLevel="0" collapsed="false">
      <c r="A1826" s="27"/>
      <c r="B1826" s="27"/>
      <c r="C1826" s="28"/>
      <c r="D1826" s="28"/>
      <c r="E1826" s="29"/>
      <c r="F1826" s="27"/>
      <c r="G1826" s="30"/>
      <c r="H1826" s="30"/>
      <c r="I1826" s="27"/>
      <c r="J1826" s="27"/>
      <c r="K1826" s="27"/>
      <c r="L1826" s="29"/>
      <c r="M1826" s="27"/>
      <c r="N1826" s="31" t="str">
        <f aca="false">IF(E1826="","",EOMONTH(E1826,0))</f>
        <v/>
      </c>
      <c r="O1826" s="32" t="str">
        <f aca="false">IF(E1826="","",EOMONTH(E1826,0)+Parameter!$B$5)</f>
        <v/>
      </c>
      <c r="P1826" s="32" t="str">
        <f aca="false">IF(E1826="","",EOMONTH(E1826,Parameter!$B$4))</f>
        <v/>
      </c>
      <c r="Q1826" s="33" t="str">
        <f aca="false">IF(OR(E1826="",L1826&lt;&gt;""),"",P1826-Parameter!$B$9)</f>
        <v/>
      </c>
      <c r="R1826" s="34" t="str">
        <f aca="false">IF(OR(G1826="",G1826=0,H1826=""),"",H1826/G1826)</f>
        <v/>
      </c>
      <c r="S1826" s="35" t="str">
        <f aca="false">IF(C1826="","",IFERROR(INDEX('Validasi Vendor'!$J$5:$J$505,MATCH(C1826,'Validasi Vendor'!$C$5:$C$505,0)),"Belum terdaftar"))</f>
        <v/>
      </c>
      <c r="T1826" s="35" t="str">
        <f aca="false">IF(E1826="","",IF(L1826&lt;&gt;"",IF(EOMONTH(L1826,0)&gt;P1826,"Dikreditkan lewat batas: periksa","Sudah dikreditkan"),IF(S1826&lt;&gt;"Boleh diproses","Titik 1: periksa status vendor",IF(OR(I1826&lt;&gt;"Cocok",J1826&lt;&gt;"Valid"),"Titik 3: faktur bermasalah",IF(K1826="Ya","Titik 2: periksa pembebanan biaya",IF(Q1826&lt;0,"Titik 2: lewat batas kredit",IF(Q1826&lt;=Parameter!$B$6,"Titik 2: segera kreditkan","Siap dikreditkan")))))))</f>
        <v/>
      </c>
    </row>
    <row r="1827" customFormat="false" ht="15" hidden="false" customHeight="false" outlineLevel="0" collapsed="false">
      <c r="A1827" s="27"/>
      <c r="B1827" s="27"/>
      <c r="C1827" s="28"/>
      <c r="D1827" s="28"/>
      <c r="E1827" s="29"/>
      <c r="F1827" s="27"/>
      <c r="G1827" s="30"/>
      <c r="H1827" s="30"/>
      <c r="I1827" s="27"/>
      <c r="J1827" s="27"/>
      <c r="K1827" s="27"/>
      <c r="L1827" s="29"/>
      <c r="M1827" s="27"/>
      <c r="N1827" s="31" t="str">
        <f aca="false">IF(E1827="","",EOMONTH(E1827,0))</f>
        <v/>
      </c>
      <c r="O1827" s="32" t="str">
        <f aca="false">IF(E1827="","",EOMONTH(E1827,0)+Parameter!$B$5)</f>
        <v/>
      </c>
      <c r="P1827" s="32" t="str">
        <f aca="false">IF(E1827="","",EOMONTH(E1827,Parameter!$B$4))</f>
        <v/>
      </c>
      <c r="Q1827" s="33" t="str">
        <f aca="false">IF(OR(E1827="",L1827&lt;&gt;""),"",P1827-Parameter!$B$9)</f>
        <v/>
      </c>
      <c r="R1827" s="34" t="str">
        <f aca="false">IF(OR(G1827="",G1827=0,H1827=""),"",H1827/G1827)</f>
        <v/>
      </c>
      <c r="S1827" s="35" t="str">
        <f aca="false">IF(C1827="","",IFERROR(INDEX('Validasi Vendor'!$J$5:$J$505,MATCH(C1827,'Validasi Vendor'!$C$5:$C$505,0)),"Belum terdaftar"))</f>
        <v/>
      </c>
      <c r="T1827" s="35" t="str">
        <f aca="false">IF(E1827="","",IF(L1827&lt;&gt;"",IF(EOMONTH(L1827,0)&gt;P1827,"Dikreditkan lewat batas: periksa","Sudah dikreditkan"),IF(S1827&lt;&gt;"Boleh diproses","Titik 1: periksa status vendor",IF(OR(I1827&lt;&gt;"Cocok",J1827&lt;&gt;"Valid"),"Titik 3: faktur bermasalah",IF(K1827="Ya","Titik 2: periksa pembebanan biaya",IF(Q1827&lt;0,"Titik 2: lewat batas kredit",IF(Q1827&lt;=Parameter!$B$6,"Titik 2: segera kreditkan","Siap dikreditkan")))))))</f>
        <v/>
      </c>
    </row>
    <row r="1828" customFormat="false" ht="15" hidden="false" customHeight="false" outlineLevel="0" collapsed="false">
      <c r="A1828" s="27"/>
      <c r="B1828" s="27"/>
      <c r="C1828" s="28"/>
      <c r="D1828" s="28"/>
      <c r="E1828" s="29"/>
      <c r="F1828" s="27"/>
      <c r="G1828" s="30"/>
      <c r="H1828" s="30"/>
      <c r="I1828" s="27"/>
      <c r="J1828" s="27"/>
      <c r="K1828" s="27"/>
      <c r="L1828" s="29"/>
      <c r="M1828" s="27"/>
      <c r="N1828" s="31" t="str">
        <f aca="false">IF(E1828="","",EOMONTH(E1828,0))</f>
        <v/>
      </c>
      <c r="O1828" s="32" t="str">
        <f aca="false">IF(E1828="","",EOMONTH(E1828,0)+Parameter!$B$5)</f>
        <v/>
      </c>
      <c r="P1828" s="32" t="str">
        <f aca="false">IF(E1828="","",EOMONTH(E1828,Parameter!$B$4))</f>
        <v/>
      </c>
      <c r="Q1828" s="33" t="str">
        <f aca="false">IF(OR(E1828="",L1828&lt;&gt;""),"",P1828-Parameter!$B$9)</f>
        <v/>
      </c>
      <c r="R1828" s="34" t="str">
        <f aca="false">IF(OR(G1828="",G1828=0,H1828=""),"",H1828/G1828)</f>
        <v/>
      </c>
      <c r="S1828" s="35" t="str">
        <f aca="false">IF(C1828="","",IFERROR(INDEX('Validasi Vendor'!$J$5:$J$505,MATCH(C1828,'Validasi Vendor'!$C$5:$C$505,0)),"Belum terdaftar"))</f>
        <v/>
      </c>
      <c r="T1828" s="35" t="str">
        <f aca="false">IF(E1828="","",IF(L1828&lt;&gt;"",IF(EOMONTH(L1828,0)&gt;P1828,"Dikreditkan lewat batas: periksa","Sudah dikreditkan"),IF(S1828&lt;&gt;"Boleh diproses","Titik 1: periksa status vendor",IF(OR(I1828&lt;&gt;"Cocok",J1828&lt;&gt;"Valid"),"Titik 3: faktur bermasalah",IF(K1828="Ya","Titik 2: periksa pembebanan biaya",IF(Q1828&lt;0,"Titik 2: lewat batas kredit",IF(Q1828&lt;=Parameter!$B$6,"Titik 2: segera kreditkan","Siap dikreditkan")))))))</f>
        <v/>
      </c>
    </row>
    <row r="1829" customFormat="false" ht="15" hidden="false" customHeight="false" outlineLevel="0" collapsed="false">
      <c r="A1829" s="27"/>
      <c r="B1829" s="27"/>
      <c r="C1829" s="28"/>
      <c r="D1829" s="28"/>
      <c r="E1829" s="29"/>
      <c r="F1829" s="27"/>
      <c r="G1829" s="30"/>
      <c r="H1829" s="30"/>
      <c r="I1829" s="27"/>
      <c r="J1829" s="27"/>
      <c r="K1829" s="27"/>
      <c r="L1829" s="29"/>
      <c r="M1829" s="27"/>
      <c r="N1829" s="31" t="str">
        <f aca="false">IF(E1829="","",EOMONTH(E1829,0))</f>
        <v/>
      </c>
      <c r="O1829" s="32" t="str">
        <f aca="false">IF(E1829="","",EOMONTH(E1829,0)+Parameter!$B$5)</f>
        <v/>
      </c>
      <c r="P1829" s="32" t="str">
        <f aca="false">IF(E1829="","",EOMONTH(E1829,Parameter!$B$4))</f>
        <v/>
      </c>
      <c r="Q1829" s="33" t="str">
        <f aca="false">IF(OR(E1829="",L1829&lt;&gt;""),"",P1829-Parameter!$B$9)</f>
        <v/>
      </c>
      <c r="R1829" s="34" t="str">
        <f aca="false">IF(OR(G1829="",G1829=0,H1829=""),"",H1829/G1829)</f>
        <v/>
      </c>
      <c r="S1829" s="35" t="str">
        <f aca="false">IF(C1829="","",IFERROR(INDEX('Validasi Vendor'!$J$5:$J$505,MATCH(C1829,'Validasi Vendor'!$C$5:$C$505,0)),"Belum terdaftar"))</f>
        <v/>
      </c>
      <c r="T1829" s="35" t="str">
        <f aca="false">IF(E1829="","",IF(L1829&lt;&gt;"",IF(EOMONTH(L1829,0)&gt;P1829,"Dikreditkan lewat batas: periksa","Sudah dikreditkan"),IF(S1829&lt;&gt;"Boleh diproses","Titik 1: periksa status vendor",IF(OR(I1829&lt;&gt;"Cocok",J1829&lt;&gt;"Valid"),"Titik 3: faktur bermasalah",IF(K1829="Ya","Titik 2: periksa pembebanan biaya",IF(Q1829&lt;0,"Titik 2: lewat batas kredit",IF(Q1829&lt;=Parameter!$B$6,"Titik 2: segera kreditkan","Siap dikreditkan")))))))</f>
        <v/>
      </c>
    </row>
    <row r="1830" customFormat="false" ht="15" hidden="false" customHeight="false" outlineLevel="0" collapsed="false">
      <c r="A1830" s="27"/>
      <c r="B1830" s="27"/>
      <c r="C1830" s="28"/>
      <c r="D1830" s="28"/>
      <c r="E1830" s="29"/>
      <c r="F1830" s="27"/>
      <c r="G1830" s="30"/>
      <c r="H1830" s="30"/>
      <c r="I1830" s="27"/>
      <c r="J1830" s="27"/>
      <c r="K1830" s="27"/>
      <c r="L1830" s="29"/>
      <c r="M1830" s="27"/>
      <c r="N1830" s="31" t="str">
        <f aca="false">IF(E1830="","",EOMONTH(E1830,0))</f>
        <v/>
      </c>
      <c r="O1830" s="32" t="str">
        <f aca="false">IF(E1830="","",EOMONTH(E1830,0)+Parameter!$B$5)</f>
        <v/>
      </c>
      <c r="P1830" s="32" t="str">
        <f aca="false">IF(E1830="","",EOMONTH(E1830,Parameter!$B$4))</f>
        <v/>
      </c>
      <c r="Q1830" s="33" t="str">
        <f aca="false">IF(OR(E1830="",L1830&lt;&gt;""),"",P1830-Parameter!$B$9)</f>
        <v/>
      </c>
      <c r="R1830" s="34" t="str">
        <f aca="false">IF(OR(G1830="",G1830=0,H1830=""),"",H1830/G1830)</f>
        <v/>
      </c>
      <c r="S1830" s="35" t="str">
        <f aca="false">IF(C1830="","",IFERROR(INDEX('Validasi Vendor'!$J$5:$J$505,MATCH(C1830,'Validasi Vendor'!$C$5:$C$505,0)),"Belum terdaftar"))</f>
        <v/>
      </c>
      <c r="T1830" s="35" t="str">
        <f aca="false">IF(E1830="","",IF(L1830&lt;&gt;"",IF(EOMONTH(L1830,0)&gt;P1830,"Dikreditkan lewat batas: periksa","Sudah dikreditkan"),IF(S1830&lt;&gt;"Boleh diproses","Titik 1: periksa status vendor",IF(OR(I1830&lt;&gt;"Cocok",J1830&lt;&gt;"Valid"),"Titik 3: faktur bermasalah",IF(K1830="Ya","Titik 2: periksa pembebanan biaya",IF(Q1830&lt;0,"Titik 2: lewat batas kredit",IF(Q1830&lt;=Parameter!$B$6,"Titik 2: segera kreditkan","Siap dikreditkan")))))))</f>
        <v/>
      </c>
    </row>
    <row r="1831" customFormat="false" ht="15" hidden="false" customHeight="false" outlineLevel="0" collapsed="false">
      <c r="A1831" s="27"/>
      <c r="B1831" s="27"/>
      <c r="C1831" s="28"/>
      <c r="D1831" s="28"/>
      <c r="E1831" s="29"/>
      <c r="F1831" s="27"/>
      <c r="G1831" s="30"/>
      <c r="H1831" s="30"/>
      <c r="I1831" s="27"/>
      <c r="J1831" s="27"/>
      <c r="K1831" s="27"/>
      <c r="L1831" s="29"/>
      <c r="M1831" s="27"/>
      <c r="N1831" s="31" t="str">
        <f aca="false">IF(E1831="","",EOMONTH(E1831,0))</f>
        <v/>
      </c>
      <c r="O1831" s="32" t="str">
        <f aca="false">IF(E1831="","",EOMONTH(E1831,0)+Parameter!$B$5)</f>
        <v/>
      </c>
      <c r="P1831" s="32" t="str">
        <f aca="false">IF(E1831="","",EOMONTH(E1831,Parameter!$B$4))</f>
        <v/>
      </c>
      <c r="Q1831" s="33" t="str">
        <f aca="false">IF(OR(E1831="",L1831&lt;&gt;""),"",P1831-Parameter!$B$9)</f>
        <v/>
      </c>
      <c r="R1831" s="34" t="str">
        <f aca="false">IF(OR(G1831="",G1831=0,H1831=""),"",H1831/G1831)</f>
        <v/>
      </c>
      <c r="S1831" s="35" t="str">
        <f aca="false">IF(C1831="","",IFERROR(INDEX('Validasi Vendor'!$J$5:$J$505,MATCH(C1831,'Validasi Vendor'!$C$5:$C$505,0)),"Belum terdaftar"))</f>
        <v/>
      </c>
      <c r="T1831" s="35" t="str">
        <f aca="false">IF(E1831="","",IF(L1831&lt;&gt;"",IF(EOMONTH(L1831,0)&gt;P1831,"Dikreditkan lewat batas: periksa","Sudah dikreditkan"),IF(S1831&lt;&gt;"Boleh diproses","Titik 1: periksa status vendor",IF(OR(I1831&lt;&gt;"Cocok",J1831&lt;&gt;"Valid"),"Titik 3: faktur bermasalah",IF(K1831="Ya","Titik 2: periksa pembebanan biaya",IF(Q1831&lt;0,"Titik 2: lewat batas kredit",IF(Q1831&lt;=Parameter!$B$6,"Titik 2: segera kreditkan","Siap dikreditkan")))))))</f>
        <v/>
      </c>
    </row>
    <row r="1832" customFormat="false" ht="15" hidden="false" customHeight="false" outlineLevel="0" collapsed="false">
      <c r="A1832" s="27"/>
      <c r="B1832" s="27"/>
      <c r="C1832" s="28"/>
      <c r="D1832" s="28"/>
      <c r="E1832" s="29"/>
      <c r="F1832" s="27"/>
      <c r="G1832" s="30"/>
      <c r="H1832" s="30"/>
      <c r="I1832" s="27"/>
      <c r="J1832" s="27"/>
      <c r="K1832" s="27"/>
      <c r="L1832" s="29"/>
      <c r="M1832" s="27"/>
      <c r="N1832" s="31" t="str">
        <f aca="false">IF(E1832="","",EOMONTH(E1832,0))</f>
        <v/>
      </c>
      <c r="O1832" s="32" t="str">
        <f aca="false">IF(E1832="","",EOMONTH(E1832,0)+Parameter!$B$5)</f>
        <v/>
      </c>
      <c r="P1832" s="32" t="str">
        <f aca="false">IF(E1832="","",EOMONTH(E1832,Parameter!$B$4))</f>
        <v/>
      </c>
      <c r="Q1832" s="33" t="str">
        <f aca="false">IF(OR(E1832="",L1832&lt;&gt;""),"",P1832-Parameter!$B$9)</f>
        <v/>
      </c>
      <c r="R1832" s="34" t="str">
        <f aca="false">IF(OR(G1832="",G1832=0,H1832=""),"",H1832/G1832)</f>
        <v/>
      </c>
      <c r="S1832" s="35" t="str">
        <f aca="false">IF(C1832="","",IFERROR(INDEX('Validasi Vendor'!$J$5:$J$505,MATCH(C1832,'Validasi Vendor'!$C$5:$C$505,0)),"Belum terdaftar"))</f>
        <v/>
      </c>
      <c r="T1832" s="35" t="str">
        <f aca="false">IF(E1832="","",IF(L1832&lt;&gt;"",IF(EOMONTH(L1832,0)&gt;P1832,"Dikreditkan lewat batas: periksa","Sudah dikreditkan"),IF(S1832&lt;&gt;"Boleh diproses","Titik 1: periksa status vendor",IF(OR(I1832&lt;&gt;"Cocok",J1832&lt;&gt;"Valid"),"Titik 3: faktur bermasalah",IF(K1832="Ya","Titik 2: periksa pembebanan biaya",IF(Q1832&lt;0,"Titik 2: lewat batas kredit",IF(Q1832&lt;=Parameter!$B$6,"Titik 2: segera kreditkan","Siap dikreditkan")))))))</f>
        <v/>
      </c>
    </row>
    <row r="1833" customFormat="false" ht="15" hidden="false" customHeight="false" outlineLevel="0" collapsed="false">
      <c r="A1833" s="27"/>
      <c r="B1833" s="27"/>
      <c r="C1833" s="28"/>
      <c r="D1833" s="28"/>
      <c r="E1833" s="29"/>
      <c r="F1833" s="27"/>
      <c r="G1833" s="30"/>
      <c r="H1833" s="30"/>
      <c r="I1833" s="27"/>
      <c r="J1833" s="27"/>
      <c r="K1833" s="27"/>
      <c r="L1833" s="29"/>
      <c r="M1833" s="27"/>
      <c r="N1833" s="31" t="str">
        <f aca="false">IF(E1833="","",EOMONTH(E1833,0))</f>
        <v/>
      </c>
      <c r="O1833" s="32" t="str">
        <f aca="false">IF(E1833="","",EOMONTH(E1833,0)+Parameter!$B$5)</f>
        <v/>
      </c>
      <c r="P1833" s="32" t="str">
        <f aca="false">IF(E1833="","",EOMONTH(E1833,Parameter!$B$4))</f>
        <v/>
      </c>
      <c r="Q1833" s="33" t="str">
        <f aca="false">IF(OR(E1833="",L1833&lt;&gt;""),"",P1833-Parameter!$B$9)</f>
        <v/>
      </c>
      <c r="R1833" s="34" t="str">
        <f aca="false">IF(OR(G1833="",G1833=0,H1833=""),"",H1833/G1833)</f>
        <v/>
      </c>
      <c r="S1833" s="35" t="str">
        <f aca="false">IF(C1833="","",IFERROR(INDEX('Validasi Vendor'!$J$5:$J$505,MATCH(C1833,'Validasi Vendor'!$C$5:$C$505,0)),"Belum terdaftar"))</f>
        <v/>
      </c>
      <c r="T1833" s="35" t="str">
        <f aca="false">IF(E1833="","",IF(L1833&lt;&gt;"",IF(EOMONTH(L1833,0)&gt;P1833,"Dikreditkan lewat batas: periksa","Sudah dikreditkan"),IF(S1833&lt;&gt;"Boleh diproses","Titik 1: periksa status vendor",IF(OR(I1833&lt;&gt;"Cocok",J1833&lt;&gt;"Valid"),"Titik 3: faktur bermasalah",IF(K1833="Ya","Titik 2: periksa pembebanan biaya",IF(Q1833&lt;0,"Titik 2: lewat batas kredit",IF(Q1833&lt;=Parameter!$B$6,"Titik 2: segera kreditkan","Siap dikreditkan")))))))</f>
        <v/>
      </c>
    </row>
    <row r="1834" customFormat="false" ht="15" hidden="false" customHeight="false" outlineLevel="0" collapsed="false">
      <c r="A1834" s="27"/>
      <c r="B1834" s="27"/>
      <c r="C1834" s="28"/>
      <c r="D1834" s="28"/>
      <c r="E1834" s="29"/>
      <c r="F1834" s="27"/>
      <c r="G1834" s="30"/>
      <c r="H1834" s="30"/>
      <c r="I1834" s="27"/>
      <c r="J1834" s="27"/>
      <c r="K1834" s="27"/>
      <c r="L1834" s="29"/>
      <c r="M1834" s="27"/>
      <c r="N1834" s="31" t="str">
        <f aca="false">IF(E1834="","",EOMONTH(E1834,0))</f>
        <v/>
      </c>
      <c r="O1834" s="32" t="str">
        <f aca="false">IF(E1834="","",EOMONTH(E1834,0)+Parameter!$B$5)</f>
        <v/>
      </c>
      <c r="P1834" s="32" t="str">
        <f aca="false">IF(E1834="","",EOMONTH(E1834,Parameter!$B$4))</f>
        <v/>
      </c>
      <c r="Q1834" s="33" t="str">
        <f aca="false">IF(OR(E1834="",L1834&lt;&gt;""),"",P1834-Parameter!$B$9)</f>
        <v/>
      </c>
      <c r="R1834" s="34" t="str">
        <f aca="false">IF(OR(G1834="",G1834=0,H1834=""),"",H1834/G1834)</f>
        <v/>
      </c>
      <c r="S1834" s="35" t="str">
        <f aca="false">IF(C1834="","",IFERROR(INDEX('Validasi Vendor'!$J$5:$J$505,MATCH(C1834,'Validasi Vendor'!$C$5:$C$505,0)),"Belum terdaftar"))</f>
        <v/>
      </c>
      <c r="T1834" s="35" t="str">
        <f aca="false">IF(E1834="","",IF(L1834&lt;&gt;"",IF(EOMONTH(L1834,0)&gt;P1834,"Dikreditkan lewat batas: periksa","Sudah dikreditkan"),IF(S1834&lt;&gt;"Boleh diproses","Titik 1: periksa status vendor",IF(OR(I1834&lt;&gt;"Cocok",J1834&lt;&gt;"Valid"),"Titik 3: faktur bermasalah",IF(K1834="Ya","Titik 2: periksa pembebanan biaya",IF(Q1834&lt;0,"Titik 2: lewat batas kredit",IF(Q1834&lt;=Parameter!$B$6,"Titik 2: segera kreditkan","Siap dikreditkan")))))))</f>
        <v/>
      </c>
    </row>
    <row r="1835" customFormat="false" ht="15" hidden="false" customHeight="false" outlineLevel="0" collapsed="false">
      <c r="A1835" s="27"/>
      <c r="B1835" s="27"/>
      <c r="C1835" s="28"/>
      <c r="D1835" s="28"/>
      <c r="E1835" s="29"/>
      <c r="F1835" s="27"/>
      <c r="G1835" s="30"/>
      <c r="H1835" s="30"/>
      <c r="I1835" s="27"/>
      <c r="J1835" s="27"/>
      <c r="K1835" s="27"/>
      <c r="L1835" s="29"/>
      <c r="M1835" s="27"/>
      <c r="N1835" s="31" t="str">
        <f aca="false">IF(E1835="","",EOMONTH(E1835,0))</f>
        <v/>
      </c>
      <c r="O1835" s="32" t="str">
        <f aca="false">IF(E1835="","",EOMONTH(E1835,0)+Parameter!$B$5)</f>
        <v/>
      </c>
      <c r="P1835" s="32" t="str">
        <f aca="false">IF(E1835="","",EOMONTH(E1835,Parameter!$B$4))</f>
        <v/>
      </c>
      <c r="Q1835" s="33" t="str">
        <f aca="false">IF(OR(E1835="",L1835&lt;&gt;""),"",P1835-Parameter!$B$9)</f>
        <v/>
      </c>
      <c r="R1835" s="34" t="str">
        <f aca="false">IF(OR(G1835="",G1835=0,H1835=""),"",H1835/G1835)</f>
        <v/>
      </c>
      <c r="S1835" s="35" t="str">
        <f aca="false">IF(C1835="","",IFERROR(INDEX('Validasi Vendor'!$J$5:$J$505,MATCH(C1835,'Validasi Vendor'!$C$5:$C$505,0)),"Belum terdaftar"))</f>
        <v/>
      </c>
      <c r="T1835" s="35" t="str">
        <f aca="false">IF(E1835="","",IF(L1835&lt;&gt;"",IF(EOMONTH(L1835,0)&gt;P1835,"Dikreditkan lewat batas: periksa","Sudah dikreditkan"),IF(S1835&lt;&gt;"Boleh diproses","Titik 1: periksa status vendor",IF(OR(I1835&lt;&gt;"Cocok",J1835&lt;&gt;"Valid"),"Titik 3: faktur bermasalah",IF(K1835="Ya","Titik 2: periksa pembebanan biaya",IF(Q1835&lt;0,"Titik 2: lewat batas kredit",IF(Q1835&lt;=Parameter!$B$6,"Titik 2: segera kreditkan","Siap dikreditkan")))))))</f>
        <v/>
      </c>
    </row>
    <row r="1836" customFormat="false" ht="15" hidden="false" customHeight="false" outlineLevel="0" collapsed="false">
      <c r="A1836" s="27"/>
      <c r="B1836" s="27"/>
      <c r="C1836" s="28"/>
      <c r="D1836" s="28"/>
      <c r="E1836" s="29"/>
      <c r="F1836" s="27"/>
      <c r="G1836" s="30"/>
      <c r="H1836" s="30"/>
      <c r="I1836" s="27"/>
      <c r="J1836" s="27"/>
      <c r="K1836" s="27"/>
      <c r="L1836" s="29"/>
      <c r="M1836" s="27"/>
      <c r="N1836" s="31" t="str">
        <f aca="false">IF(E1836="","",EOMONTH(E1836,0))</f>
        <v/>
      </c>
      <c r="O1836" s="32" t="str">
        <f aca="false">IF(E1836="","",EOMONTH(E1836,0)+Parameter!$B$5)</f>
        <v/>
      </c>
      <c r="P1836" s="32" t="str">
        <f aca="false">IF(E1836="","",EOMONTH(E1836,Parameter!$B$4))</f>
        <v/>
      </c>
      <c r="Q1836" s="33" t="str">
        <f aca="false">IF(OR(E1836="",L1836&lt;&gt;""),"",P1836-Parameter!$B$9)</f>
        <v/>
      </c>
      <c r="R1836" s="34" t="str">
        <f aca="false">IF(OR(G1836="",G1836=0,H1836=""),"",H1836/G1836)</f>
        <v/>
      </c>
      <c r="S1836" s="35" t="str">
        <f aca="false">IF(C1836="","",IFERROR(INDEX('Validasi Vendor'!$J$5:$J$505,MATCH(C1836,'Validasi Vendor'!$C$5:$C$505,0)),"Belum terdaftar"))</f>
        <v/>
      </c>
      <c r="T1836" s="35" t="str">
        <f aca="false">IF(E1836="","",IF(L1836&lt;&gt;"",IF(EOMONTH(L1836,0)&gt;P1836,"Dikreditkan lewat batas: periksa","Sudah dikreditkan"),IF(S1836&lt;&gt;"Boleh diproses","Titik 1: periksa status vendor",IF(OR(I1836&lt;&gt;"Cocok",J1836&lt;&gt;"Valid"),"Titik 3: faktur bermasalah",IF(K1836="Ya","Titik 2: periksa pembebanan biaya",IF(Q1836&lt;0,"Titik 2: lewat batas kredit",IF(Q1836&lt;=Parameter!$B$6,"Titik 2: segera kreditkan","Siap dikreditkan")))))))</f>
        <v/>
      </c>
    </row>
    <row r="1837" customFormat="false" ht="15" hidden="false" customHeight="false" outlineLevel="0" collapsed="false">
      <c r="A1837" s="27"/>
      <c r="B1837" s="27"/>
      <c r="C1837" s="28"/>
      <c r="D1837" s="28"/>
      <c r="E1837" s="29"/>
      <c r="F1837" s="27"/>
      <c r="G1837" s="30"/>
      <c r="H1837" s="30"/>
      <c r="I1837" s="27"/>
      <c r="J1837" s="27"/>
      <c r="K1837" s="27"/>
      <c r="L1837" s="29"/>
      <c r="M1837" s="27"/>
      <c r="N1837" s="31" t="str">
        <f aca="false">IF(E1837="","",EOMONTH(E1837,0))</f>
        <v/>
      </c>
      <c r="O1837" s="32" t="str">
        <f aca="false">IF(E1837="","",EOMONTH(E1837,0)+Parameter!$B$5)</f>
        <v/>
      </c>
      <c r="P1837" s="32" t="str">
        <f aca="false">IF(E1837="","",EOMONTH(E1837,Parameter!$B$4))</f>
        <v/>
      </c>
      <c r="Q1837" s="33" t="str">
        <f aca="false">IF(OR(E1837="",L1837&lt;&gt;""),"",P1837-Parameter!$B$9)</f>
        <v/>
      </c>
      <c r="R1837" s="34" t="str">
        <f aca="false">IF(OR(G1837="",G1837=0,H1837=""),"",H1837/G1837)</f>
        <v/>
      </c>
      <c r="S1837" s="35" t="str">
        <f aca="false">IF(C1837="","",IFERROR(INDEX('Validasi Vendor'!$J$5:$J$505,MATCH(C1837,'Validasi Vendor'!$C$5:$C$505,0)),"Belum terdaftar"))</f>
        <v/>
      </c>
      <c r="T1837" s="35" t="str">
        <f aca="false">IF(E1837="","",IF(L1837&lt;&gt;"",IF(EOMONTH(L1837,0)&gt;P1837,"Dikreditkan lewat batas: periksa","Sudah dikreditkan"),IF(S1837&lt;&gt;"Boleh diproses","Titik 1: periksa status vendor",IF(OR(I1837&lt;&gt;"Cocok",J1837&lt;&gt;"Valid"),"Titik 3: faktur bermasalah",IF(K1837="Ya","Titik 2: periksa pembebanan biaya",IF(Q1837&lt;0,"Titik 2: lewat batas kredit",IF(Q1837&lt;=Parameter!$B$6,"Titik 2: segera kreditkan","Siap dikreditkan")))))))</f>
        <v/>
      </c>
    </row>
    <row r="1838" customFormat="false" ht="15" hidden="false" customHeight="false" outlineLevel="0" collapsed="false">
      <c r="A1838" s="27"/>
      <c r="B1838" s="27"/>
      <c r="C1838" s="28"/>
      <c r="D1838" s="28"/>
      <c r="E1838" s="29"/>
      <c r="F1838" s="27"/>
      <c r="G1838" s="30"/>
      <c r="H1838" s="30"/>
      <c r="I1838" s="27"/>
      <c r="J1838" s="27"/>
      <c r="K1838" s="27"/>
      <c r="L1838" s="29"/>
      <c r="M1838" s="27"/>
      <c r="N1838" s="31" t="str">
        <f aca="false">IF(E1838="","",EOMONTH(E1838,0))</f>
        <v/>
      </c>
      <c r="O1838" s="32" t="str">
        <f aca="false">IF(E1838="","",EOMONTH(E1838,0)+Parameter!$B$5)</f>
        <v/>
      </c>
      <c r="P1838" s="32" t="str">
        <f aca="false">IF(E1838="","",EOMONTH(E1838,Parameter!$B$4))</f>
        <v/>
      </c>
      <c r="Q1838" s="33" t="str">
        <f aca="false">IF(OR(E1838="",L1838&lt;&gt;""),"",P1838-Parameter!$B$9)</f>
        <v/>
      </c>
      <c r="R1838" s="34" t="str">
        <f aca="false">IF(OR(G1838="",G1838=0,H1838=""),"",H1838/G1838)</f>
        <v/>
      </c>
      <c r="S1838" s="35" t="str">
        <f aca="false">IF(C1838="","",IFERROR(INDEX('Validasi Vendor'!$J$5:$J$505,MATCH(C1838,'Validasi Vendor'!$C$5:$C$505,0)),"Belum terdaftar"))</f>
        <v/>
      </c>
      <c r="T1838" s="35" t="str">
        <f aca="false">IF(E1838="","",IF(L1838&lt;&gt;"",IF(EOMONTH(L1838,0)&gt;P1838,"Dikreditkan lewat batas: periksa","Sudah dikreditkan"),IF(S1838&lt;&gt;"Boleh diproses","Titik 1: periksa status vendor",IF(OR(I1838&lt;&gt;"Cocok",J1838&lt;&gt;"Valid"),"Titik 3: faktur bermasalah",IF(K1838="Ya","Titik 2: periksa pembebanan biaya",IF(Q1838&lt;0,"Titik 2: lewat batas kredit",IF(Q1838&lt;=Parameter!$B$6,"Titik 2: segera kreditkan","Siap dikreditkan")))))))</f>
        <v/>
      </c>
    </row>
    <row r="1839" customFormat="false" ht="15" hidden="false" customHeight="false" outlineLevel="0" collapsed="false">
      <c r="A1839" s="27"/>
      <c r="B1839" s="27"/>
      <c r="C1839" s="28"/>
      <c r="D1839" s="28"/>
      <c r="E1839" s="29"/>
      <c r="F1839" s="27"/>
      <c r="G1839" s="30"/>
      <c r="H1839" s="30"/>
      <c r="I1839" s="27"/>
      <c r="J1839" s="27"/>
      <c r="K1839" s="27"/>
      <c r="L1839" s="29"/>
      <c r="M1839" s="27"/>
      <c r="N1839" s="31" t="str">
        <f aca="false">IF(E1839="","",EOMONTH(E1839,0))</f>
        <v/>
      </c>
      <c r="O1839" s="32" t="str">
        <f aca="false">IF(E1839="","",EOMONTH(E1839,0)+Parameter!$B$5)</f>
        <v/>
      </c>
      <c r="P1839" s="32" t="str">
        <f aca="false">IF(E1839="","",EOMONTH(E1839,Parameter!$B$4))</f>
        <v/>
      </c>
      <c r="Q1839" s="33" t="str">
        <f aca="false">IF(OR(E1839="",L1839&lt;&gt;""),"",P1839-Parameter!$B$9)</f>
        <v/>
      </c>
      <c r="R1839" s="34" t="str">
        <f aca="false">IF(OR(G1839="",G1839=0,H1839=""),"",H1839/G1839)</f>
        <v/>
      </c>
      <c r="S1839" s="35" t="str">
        <f aca="false">IF(C1839="","",IFERROR(INDEX('Validasi Vendor'!$J$5:$J$505,MATCH(C1839,'Validasi Vendor'!$C$5:$C$505,0)),"Belum terdaftar"))</f>
        <v/>
      </c>
      <c r="T1839" s="35" t="str">
        <f aca="false">IF(E1839="","",IF(L1839&lt;&gt;"",IF(EOMONTH(L1839,0)&gt;P1839,"Dikreditkan lewat batas: periksa","Sudah dikreditkan"),IF(S1839&lt;&gt;"Boleh diproses","Titik 1: periksa status vendor",IF(OR(I1839&lt;&gt;"Cocok",J1839&lt;&gt;"Valid"),"Titik 3: faktur bermasalah",IF(K1839="Ya","Titik 2: periksa pembebanan biaya",IF(Q1839&lt;0,"Titik 2: lewat batas kredit",IF(Q1839&lt;=Parameter!$B$6,"Titik 2: segera kreditkan","Siap dikreditkan")))))))</f>
        <v/>
      </c>
    </row>
    <row r="1840" customFormat="false" ht="15" hidden="false" customHeight="false" outlineLevel="0" collapsed="false">
      <c r="A1840" s="27"/>
      <c r="B1840" s="27"/>
      <c r="C1840" s="28"/>
      <c r="D1840" s="28"/>
      <c r="E1840" s="29"/>
      <c r="F1840" s="27"/>
      <c r="G1840" s="30"/>
      <c r="H1840" s="30"/>
      <c r="I1840" s="27"/>
      <c r="J1840" s="27"/>
      <c r="K1840" s="27"/>
      <c r="L1840" s="29"/>
      <c r="M1840" s="27"/>
      <c r="N1840" s="31" t="str">
        <f aca="false">IF(E1840="","",EOMONTH(E1840,0))</f>
        <v/>
      </c>
      <c r="O1840" s="32" t="str">
        <f aca="false">IF(E1840="","",EOMONTH(E1840,0)+Parameter!$B$5)</f>
        <v/>
      </c>
      <c r="P1840" s="32" t="str">
        <f aca="false">IF(E1840="","",EOMONTH(E1840,Parameter!$B$4))</f>
        <v/>
      </c>
      <c r="Q1840" s="33" t="str">
        <f aca="false">IF(OR(E1840="",L1840&lt;&gt;""),"",P1840-Parameter!$B$9)</f>
        <v/>
      </c>
      <c r="R1840" s="34" t="str">
        <f aca="false">IF(OR(G1840="",G1840=0,H1840=""),"",H1840/G1840)</f>
        <v/>
      </c>
      <c r="S1840" s="35" t="str">
        <f aca="false">IF(C1840="","",IFERROR(INDEX('Validasi Vendor'!$J$5:$J$505,MATCH(C1840,'Validasi Vendor'!$C$5:$C$505,0)),"Belum terdaftar"))</f>
        <v/>
      </c>
      <c r="T1840" s="35" t="str">
        <f aca="false">IF(E1840="","",IF(L1840&lt;&gt;"",IF(EOMONTH(L1840,0)&gt;P1840,"Dikreditkan lewat batas: periksa","Sudah dikreditkan"),IF(S1840&lt;&gt;"Boleh diproses","Titik 1: periksa status vendor",IF(OR(I1840&lt;&gt;"Cocok",J1840&lt;&gt;"Valid"),"Titik 3: faktur bermasalah",IF(K1840="Ya","Titik 2: periksa pembebanan biaya",IF(Q1840&lt;0,"Titik 2: lewat batas kredit",IF(Q1840&lt;=Parameter!$B$6,"Titik 2: segera kreditkan","Siap dikreditkan")))))))</f>
        <v/>
      </c>
    </row>
    <row r="1841" customFormat="false" ht="15" hidden="false" customHeight="false" outlineLevel="0" collapsed="false">
      <c r="A1841" s="27"/>
      <c r="B1841" s="27"/>
      <c r="C1841" s="28"/>
      <c r="D1841" s="28"/>
      <c r="E1841" s="29"/>
      <c r="F1841" s="27"/>
      <c r="G1841" s="30"/>
      <c r="H1841" s="30"/>
      <c r="I1841" s="27"/>
      <c r="J1841" s="27"/>
      <c r="K1841" s="27"/>
      <c r="L1841" s="29"/>
      <c r="M1841" s="27"/>
      <c r="N1841" s="31" t="str">
        <f aca="false">IF(E1841="","",EOMONTH(E1841,0))</f>
        <v/>
      </c>
      <c r="O1841" s="32" t="str">
        <f aca="false">IF(E1841="","",EOMONTH(E1841,0)+Parameter!$B$5)</f>
        <v/>
      </c>
      <c r="P1841" s="32" t="str">
        <f aca="false">IF(E1841="","",EOMONTH(E1841,Parameter!$B$4))</f>
        <v/>
      </c>
      <c r="Q1841" s="33" t="str">
        <f aca="false">IF(OR(E1841="",L1841&lt;&gt;""),"",P1841-Parameter!$B$9)</f>
        <v/>
      </c>
      <c r="R1841" s="34" t="str">
        <f aca="false">IF(OR(G1841="",G1841=0,H1841=""),"",H1841/G1841)</f>
        <v/>
      </c>
      <c r="S1841" s="35" t="str">
        <f aca="false">IF(C1841="","",IFERROR(INDEX('Validasi Vendor'!$J$5:$J$505,MATCH(C1841,'Validasi Vendor'!$C$5:$C$505,0)),"Belum terdaftar"))</f>
        <v/>
      </c>
      <c r="T1841" s="35" t="str">
        <f aca="false">IF(E1841="","",IF(L1841&lt;&gt;"",IF(EOMONTH(L1841,0)&gt;P1841,"Dikreditkan lewat batas: periksa","Sudah dikreditkan"),IF(S1841&lt;&gt;"Boleh diproses","Titik 1: periksa status vendor",IF(OR(I1841&lt;&gt;"Cocok",J1841&lt;&gt;"Valid"),"Titik 3: faktur bermasalah",IF(K1841="Ya","Titik 2: periksa pembebanan biaya",IF(Q1841&lt;0,"Titik 2: lewat batas kredit",IF(Q1841&lt;=Parameter!$B$6,"Titik 2: segera kreditkan","Siap dikreditkan")))))))</f>
        <v/>
      </c>
    </row>
    <row r="1842" customFormat="false" ht="15" hidden="false" customHeight="false" outlineLevel="0" collapsed="false">
      <c r="A1842" s="27"/>
      <c r="B1842" s="27"/>
      <c r="C1842" s="28"/>
      <c r="D1842" s="28"/>
      <c r="E1842" s="29"/>
      <c r="F1842" s="27"/>
      <c r="G1842" s="30"/>
      <c r="H1842" s="30"/>
      <c r="I1842" s="27"/>
      <c r="J1842" s="27"/>
      <c r="K1842" s="27"/>
      <c r="L1842" s="29"/>
      <c r="M1842" s="27"/>
      <c r="N1842" s="31" t="str">
        <f aca="false">IF(E1842="","",EOMONTH(E1842,0))</f>
        <v/>
      </c>
      <c r="O1842" s="32" t="str">
        <f aca="false">IF(E1842="","",EOMONTH(E1842,0)+Parameter!$B$5)</f>
        <v/>
      </c>
      <c r="P1842" s="32" t="str">
        <f aca="false">IF(E1842="","",EOMONTH(E1842,Parameter!$B$4))</f>
        <v/>
      </c>
      <c r="Q1842" s="33" t="str">
        <f aca="false">IF(OR(E1842="",L1842&lt;&gt;""),"",P1842-Parameter!$B$9)</f>
        <v/>
      </c>
      <c r="R1842" s="34" t="str">
        <f aca="false">IF(OR(G1842="",G1842=0,H1842=""),"",H1842/G1842)</f>
        <v/>
      </c>
      <c r="S1842" s="35" t="str">
        <f aca="false">IF(C1842="","",IFERROR(INDEX('Validasi Vendor'!$J$5:$J$505,MATCH(C1842,'Validasi Vendor'!$C$5:$C$505,0)),"Belum terdaftar"))</f>
        <v/>
      </c>
      <c r="T1842" s="35" t="str">
        <f aca="false">IF(E1842="","",IF(L1842&lt;&gt;"",IF(EOMONTH(L1842,0)&gt;P1842,"Dikreditkan lewat batas: periksa","Sudah dikreditkan"),IF(S1842&lt;&gt;"Boleh diproses","Titik 1: periksa status vendor",IF(OR(I1842&lt;&gt;"Cocok",J1842&lt;&gt;"Valid"),"Titik 3: faktur bermasalah",IF(K1842="Ya","Titik 2: periksa pembebanan biaya",IF(Q1842&lt;0,"Titik 2: lewat batas kredit",IF(Q1842&lt;=Parameter!$B$6,"Titik 2: segera kreditkan","Siap dikreditkan")))))))</f>
        <v/>
      </c>
    </row>
    <row r="1843" customFormat="false" ht="15" hidden="false" customHeight="false" outlineLevel="0" collapsed="false">
      <c r="A1843" s="27"/>
      <c r="B1843" s="27"/>
      <c r="C1843" s="28"/>
      <c r="D1843" s="28"/>
      <c r="E1843" s="29"/>
      <c r="F1843" s="27"/>
      <c r="G1843" s="30"/>
      <c r="H1843" s="30"/>
      <c r="I1843" s="27"/>
      <c r="J1843" s="27"/>
      <c r="K1843" s="27"/>
      <c r="L1843" s="29"/>
      <c r="M1843" s="27"/>
      <c r="N1843" s="31" t="str">
        <f aca="false">IF(E1843="","",EOMONTH(E1843,0))</f>
        <v/>
      </c>
      <c r="O1843" s="32" t="str">
        <f aca="false">IF(E1843="","",EOMONTH(E1843,0)+Parameter!$B$5)</f>
        <v/>
      </c>
      <c r="P1843" s="32" t="str">
        <f aca="false">IF(E1843="","",EOMONTH(E1843,Parameter!$B$4))</f>
        <v/>
      </c>
      <c r="Q1843" s="33" t="str">
        <f aca="false">IF(OR(E1843="",L1843&lt;&gt;""),"",P1843-Parameter!$B$9)</f>
        <v/>
      </c>
      <c r="R1843" s="34" t="str">
        <f aca="false">IF(OR(G1843="",G1843=0,H1843=""),"",H1843/G1843)</f>
        <v/>
      </c>
      <c r="S1843" s="35" t="str">
        <f aca="false">IF(C1843="","",IFERROR(INDEX('Validasi Vendor'!$J$5:$J$505,MATCH(C1843,'Validasi Vendor'!$C$5:$C$505,0)),"Belum terdaftar"))</f>
        <v/>
      </c>
      <c r="T1843" s="35" t="str">
        <f aca="false">IF(E1843="","",IF(L1843&lt;&gt;"",IF(EOMONTH(L1843,0)&gt;P1843,"Dikreditkan lewat batas: periksa","Sudah dikreditkan"),IF(S1843&lt;&gt;"Boleh diproses","Titik 1: periksa status vendor",IF(OR(I1843&lt;&gt;"Cocok",J1843&lt;&gt;"Valid"),"Titik 3: faktur bermasalah",IF(K1843="Ya","Titik 2: periksa pembebanan biaya",IF(Q1843&lt;0,"Titik 2: lewat batas kredit",IF(Q1843&lt;=Parameter!$B$6,"Titik 2: segera kreditkan","Siap dikreditkan")))))))</f>
        <v/>
      </c>
    </row>
    <row r="1844" customFormat="false" ht="15" hidden="false" customHeight="false" outlineLevel="0" collapsed="false">
      <c r="A1844" s="27"/>
      <c r="B1844" s="27"/>
      <c r="C1844" s="28"/>
      <c r="D1844" s="28"/>
      <c r="E1844" s="29"/>
      <c r="F1844" s="27"/>
      <c r="G1844" s="30"/>
      <c r="H1844" s="30"/>
      <c r="I1844" s="27"/>
      <c r="J1844" s="27"/>
      <c r="K1844" s="27"/>
      <c r="L1844" s="29"/>
      <c r="M1844" s="27"/>
      <c r="N1844" s="31" t="str">
        <f aca="false">IF(E1844="","",EOMONTH(E1844,0))</f>
        <v/>
      </c>
      <c r="O1844" s="32" t="str">
        <f aca="false">IF(E1844="","",EOMONTH(E1844,0)+Parameter!$B$5)</f>
        <v/>
      </c>
      <c r="P1844" s="32" t="str">
        <f aca="false">IF(E1844="","",EOMONTH(E1844,Parameter!$B$4))</f>
        <v/>
      </c>
      <c r="Q1844" s="33" t="str">
        <f aca="false">IF(OR(E1844="",L1844&lt;&gt;""),"",P1844-Parameter!$B$9)</f>
        <v/>
      </c>
      <c r="R1844" s="34" t="str">
        <f aca="false">IF(OR(G1844="",G1844=0,H1844=""),"",H1844/G1844)</f>
        <v/>
      </c>
      <c r="S1844" s="35" t="str">
        <f aca="false">IF(C1844="","",IFERROR(INDEX('Validasi Vendor'!$J$5:$J$505,MATCH(C1844,'Validasi Vendor'!$C$5:$C$505,0)),"Belum terdaftar"))</f>
        <v/>
      </c>
      <c r="T1844" s="35" t="str">
        <f aca="false">IF(E1844="","",IF(L1844&lt;&gt;"",IF(EOMONTH(L1844,0)&gt;P1844,"Dikreditkan lewat batas: periksa","Sudah dikreditkan"),IF(S1844&lt;&gt;"Boleh diproses","Titik 1: periksa status vendor",IF(OR(I1844&lt;&gt;"Cocok",J1844&lt;&gt;"Valid"),"Titik 3: faktur bermasalah",IF(K1844="Ya","Titik 2: periksa pembebanan biaya",IF(Q1844&lt;0,"Titik 2: lewat batas kredit",IF(Q1844&lt;=Parameter!$B$6,"Titik 2: segera kreditkan","Siap dikreditkan")))))))</f>
        <v/>
      </c>
    </row>
    <row r="1845" customFormat="false" ht="15" hidden="false" customHeight="false" outlineLevel="0" collapsed="false">
      <c r="A1845" s="27"/>
      <c r="B1845" s="27"/>
      <c r="C1845" s="28"/>
      <c r="D1845" s="28"/>
      <c r="E1845" s="29"/>
      <c r="F1845" s="27"/>
      <c r="G1845" s="30"/>
      <c r="H1845" s="30"/>
      <c r="I1845" s="27"/>
      <c r="J1845" s="27"/>
      <c r="K1845" s="27"/>
      <c r="L1845" s="29"/>
      <c r="M1845" s="27"/>
      <c r="N1845" s="31" t="str">
        <f aca="false">IF(E1845="","",EOMONTH(E1845,0))</f>
        <v/>
      </c>
      <c r="O1845" s="32" t="str">
        <f aca="false">IF(E1845="","",EOMONTH(E1845,0)+Parameter!$B$5)</f>
        <v/>
      </c>
      <c r="P1845" s="32" t="str">
        <f aca="false">IF(E1845="","",EOMONTH(E1845,Parameter!$B$4))</f>
        <v/>
      </c>
      <c r="Q1845" s="33" t="str">
        <f aca="false">IF(OR(E1845="",L1845&lt;&gt;""),"",P1845-Parameter!$B$9)</f>
        <v/>
      </c>
      <c r="R1845" s="34" t="str">
        <f aca="false">IF(OR(G1845="",G1845=0,H1845=""),"",H1845/G1845)</f>
        <v/>
      </c>
      <c r="S1845" s="35" t="str">
        <f aca="false">IF(C1845="","",IFERROR(INDEX('Validasi Vendor'!$J$5:$J$505,MATCH(C1845,'Validasi Vendor'!$C$5:$C$505,0)),"Belum terdaftar"))</f>
        <v/>
      </c>
      <c r="T1845" s="35" t="str">
        <f aca="false">IF(E1845="","",IF(L1845&lt;&gt;"",IF(EOMONTH(L1845,0)&gt;P1845,"Dikreditkan lewat batas: periksa","Sudah dikreditkan"),IF(S1845&lt;&gt;"Boleh diproses","Titik 1: periksa status vendor",IF(OR(I1845&lt;&gt;"Cocok",J1845&lt;&gt;"Valid"),"Titik 3: faktur bermasalah",IF(K1845="Ya","Titik 2: periksa pembebanan biaya",IF(Q1845&lt;0,"Titik 2: lewat batas kredit",IF(Q1845&lt;=Parameter!$B$6,"Titik 2: segera kreditkan","Siap dikreditkan")))))))</f>
        <v/>
      </c>
    </row>
    <row r="1846" customFormat="false" ht="15" hidden="false" customHeight="false" outlineLevel="0" collapsed="false">
      <c r="A1846" s="27"/>
      <c r="B1846" s="27"/>
      <c r="C1846" s="28"/>
      <c r="D1846" s="28"/>
      <c r="E1846" s="29"/>
      <c r="F1846" s="27"/>
      <c r="G1846" s="30"/>
      <c r="H1846" s="30"/>
      <c r="I1846" s="27"/>
      <c r="J1846" s="27"/>
      <c r="K1846" s="27"/>
      <c r="L1846" s="29"/>
      <c r="M1846" s="27"/>
      <c r="N1846" s="31" t="str">
        <f aca="false">IF(E1846="","",EOMONTH(E1846,0))</f>
        <v/>
      </c>
      <c r="O1846" s="32" t="str">
        <f aca="false">IF(E1846="","",EOMONTH(E1846,0)+Parameter!$B$5)</f>
        <v/>
      </c>
      <c r="P1846" s="32" t="str">
        <f aca="false">IF(E1846="","",EOMONTH(E1846,Parameter!$B$4))</f>
        <v/>
      </c>
      <c r="Q1846" s="33" t="str">
        <f aca="false">IF(OR(E1846="",L1846&lt;&gt;""),"",P1846-Parameter!$B$9)</f>
        <v/>
      </c>
      <c r="R1846" s="34" t="str">
        <f aca="false">IF(OR(G1846="",G1846=0,H1846=""),"",H1846/G1846)</f>
        <v/>
      </c>
      <c r="S1846" s="35" t="str">
        <f aca="false">IF(C1846="","",IFERROR(INDEX('Validasi Vendor'!$J$5:$J$505,MATCH(C1846,'Validasi Vendor'!$C$5:$C$505,0)),"Belum terdaftar"))</f>
        <v/>
      </c>
      <c r="T1846" s="35" t="str">
        <f aca="false">IF(E1846="","",IF(L1846&lt;&gt;"",IF(EOMONTH(L1846,0)&gt;P1846,"Dikreditkan lewat batas: periksa","Sudah dikreditkan"),IF(S1846&lt;&gt;"Boleh diproses","Titik 1: periksa status vendor",IF(OR(I1846&lt;&gt;"Cocok",J1846&lt;&gt;"Valid"),"Titik 3: faktur bermasalah",IF(K1846="Ya","Titik 2: periksa pembebanan biaya",IF(Q1846&lt;0,"Titik 2: lewat batas kredit",IF(Q1846&lt;=Parameter!$B$6,"Titik 2: segera kreditkan","Siap dikreditkan")))))))</f>
        <v/>
      </c>
    </row>
    <row r="1847" customFormat="false" ht="15" hidden="false" customHeight="false" outlineLevel="0" collapsed="false">
      <c r="A1847" s="27"/>
      <c r="B1847" s="27"/>
      <c r="C1847" s="28"/>
      <c r="D1847" s="28"/>
      <c r="E1847" s="29"/>
      <c r="F1847" s="27"/>
      <c r="G1847" s="30"/>
      <c r="H1847" s="30"/>
      <c r="I1847" s="27"/>
      <c r="J1847" s="27"/>
      <c r="K1847" s="27"/>
      <c r="L1847" s="29"/>
      <c r="M1847" s="27"/>
      <c r="N1847" s="31" t="str">
        <f aca="false">IF(E1847="","",EOMONTH(E1847,0))</f>
        <v/>
      </c>
      <c r="O1847" s="32" t="str">
        <f aca="false">IF(E1847="","",EOMONTH(E1847,0)+Parameter!$B$5)</f>
        <v/>
      </c>
      <c r="P1847" s="32" t="str">
        <f aca="false">IF(E1847="","",EOMONTH(E1847,Parameter!$B$4))</f>
        <v/>
      </c>
      <c r="Q1847" s="33" t="str">
        <f aca="false">IF(OR(E1847="",L1847&lt;&gt;""),"",P1847-Parameter!$B$9)</f>
        <v/>
      </c>
      <c r="R1847" s="34" t="str">
        <f aca="false">IF(OR(G1847="",G1847=0,H1847=""),"",H1847/G1847)</f>
        <v/>
      </c>
      <c r="S1847" s="35" t="str">
        <f aca="false">IF(C1847="","",IFERROR(INDEX('Validasi Vendor'!$J$5:$J$505,MATCH(C1847,'Validasi Vendor'!$C$5:$C$505,0)),"Belum terdaftar"))</f>
        <v/>
      </c>
      <c r="T1847" s="35" t="str">
        <f aca="false">IF(E1847="","",IF(L1847&lt;&gt;"",IF(EOMONTH(L1847,0)&gt;P1847,"Dikreditkan lewat batas: periksa","Sudah dikreditkan"),IF(S1847&lt;&gt;"Boleh diproses","Titik 1: periksa status vendor",IF(OR(I1847&lt;&gt;"Cocok",J1847&lt;&gt;"Valid"),"Titik 3: faktur bermasalah",IF(K1847="Ya","Titik 2: periksa pembebanan biaya",IF(Q1847&lt;0,"Titik 2: lewat batas kredit",IF(Q1847&lt;=Parameter!$B$6,"Titik 2: segera kreditkan","Siap dikreditkan")))))))</f>
        <v/>
      </c>
    </row>
    <row r="1848" customFormat="false" ht="15" hidden="false" customHeight="false" outlineLevel="0" collapsed="false">
      <c r="A1848" s="27"/>
      <c r="B1848" s="27"/>
      <c r="C1848" s="28"/>
      <c r="D1848" s="28"/>
      <c r="E1848" s="29"/>
      <c r="F1848" s="27"/>
      <c r="G1848" s="30"/>
      <c r="H1848" s="30"/>
      <c r="I1848" s="27"/>
      <c r="J1848" s="27"/>
      <c r="K1848" s="27"/>
      <c r="L1848" s="29"/>
      <c r="M1848" s="27"/>
      <c r="N1848" s="31" t="str">
        <f aca="false">IF(E1848="","",EOMONTH(E1848,0))</f>
        <v/>
      </c>
      <c r="O1848" s="32" t="str">
        <f aca="false">IF(E1848="","",EOMONTH(E1848,0)+Parameter!$B$5)</f>
        <v/>
      </c>
      <c r="P1848" s="32" t="str">
        <f aca="false">IF(E1848="","",EOMONTH(E1848,Parameter!$B$4))</f>
        <v/>
      </c>
      <c r="Q1848" s="33" t="str">
        <f aca="false">IF(OR(E1848="",L1848&lt;&gt;""),"",P1848-Parameter!$B$9)</f>
        <v/>
      </c>
      <c r="R1848" s="34" t="str">
        <f aca="false">IF(OR(G1848="",G1848=0,H1848=""),"",H1848/G1848)</f>
        <v/>
      </c>
      <c r="S1848" s="35" t="str">
        <f aca="false">IF(C1848="","",IFERROR(INDEX('Validasi Vendor'!$J$5:$J$505,MATCH(C1848,'Validasi Vendor'!$C$5:$C$505,0)),"Belum terdaftar"))</f>
        <v/>
      </c>
      <c r="T1848" s="35" t="str">
        <f aca="false">IF(E1848="","",IF(L1848&lt;&gt;"",IF(EOMONTH(L1848,0)&gt;P1848,"Dikreditkan lewat batas: periksa","Sudah dikreditkan"),IF(S1848&lt;&gt;"Boleh diproses","Titik 1: periksa status vendor",IF(OR(I1848&lt;&gt;"Cocok",J1848&lt;&gt;"Valid"),"Titik 3: faktur bermasalah",IF(K1848="Ya","Titik 2: periksa pembebanan biaya",IF(Q1848&lt;0,"Titik 2: lewat batas kredit",IF(Q1848&lt;=Parameter!$B$6,"Titik 2: segera kreditkan","Siap dikreditkan")))))))</f>
        <v/>
      </c>
    </row>
    <row r="1849" customFormat="false" ht="15" hidden="false" customHeight="false" outlineLevel="0" collapsed="false">
      <c r="A1849" s="27"/>
      <c r="B1849" s="27"/>
      <c r="C1849" s="28"/>
      <c r="D1849" s="28"/>
      <c r="E1849" s="29"/>
      <c r="F1849" s="27"/>
      <c r="G1849" s="30"/>
      <c r="H1849" s="30"/>
      <c r="I1849" s="27"/>
      <c r="J1849" s="27"/>
      <c r="K1849" s="27"/>
      <c r="L1849" s="29"/>
      <c r="M1849" s="27"/>
      <c r="N1849" s="31" t="str">
        <f aca="false">IF(E1849="","",EOMONTH(E1849,0))</f>
        <v/>
      </c>
      <c r="O1849" s="32" t="str">
        <f aca="false">IF(E1849="","",EOMONTH(E1849,0)+Parameter!$B$5)</f>
        <v/>
      </c>
      <c r="P1849" s="32" t="str">
        <f aca="false">IF(E1849="","",EOMONTH(E1849,Parameter!$B$4))</f>
        <v/>
      </c>
      <c r="Q1849" s="33" t="str">
        <f aca="false">IF(OR(E1849="",L1849&lt;&gt;""),"",P1849-Parameter!$B$9)</f>
        <v/>
      </c>
      <c r="R1849" s="34" t="str">
        <f aca="false">IF(OR(G1849="",G1849=0,H1849=""),"",H1849/G1849)</f>
        <v/>
      </c>
      <c r="S1849" s="35" t="str">
        <f aca="false">IF(C1849="","",IFERROR(INDEX('Validasi Vendor'!$J$5:$J$505,MATCH(C1849,'Validasi Vendor'!$C$5:$C$505,0)),"Belum terdaftar"))</f>
        <v/>
      </c>
      <c r="T1849" s="35" t="str">
        <f aca="false">IF(E1849="","",IF(L1849&lt;&gt;"",IF(EOMONTH(L1849,0)&gt;P1849,"Dikreditkan lewat batas: periksa","Sudah dikreditkan"),IF(S1849&lt;&gt;"Boleh diproses","Titik 1: periksa status vendor",IF(OR(I1849&lt;&gt;"Cocok",J1849&lt;&gt;"Valid"),"Titik 3: faktur bermasalah",IF(K1849="Ya","Titik 2: periksa pembebanan biaya",IF(Q1849&lt;0,"Titik 2: lewat batas kredit",IF(Q1849&lt;=Parameter!$B$6,"Titik 2: segera kreditkan","Siap dikreditkan")))))))</f>
        <v/>
      </c>
    </row>
    <row r="1850" customFormat="false" ht="15" hidden="false" customHeight="false" outlineLevel="0" collapsed="false">
      <c r="A1850" s="27"/>
      <c r="B1850" s="27"/>
      <c r="C1850" s="28"/>
      <c r="D1850" s="28"/>
      <c r="E1850" s="29"/>
      <c r="F1850" s="27"/>
      <c r="G1850" s="30"/>
      <c r="H1850" s="30"/>
      <c r="I1850" s="27"/>
      <c r="J1850" s="27"/>
      <c r="K1850" s="27"/>
      <c r="L1850" s="29"/>
      <c r="M1850" s="27"/>
      <c r="N1850" s="31" t="str">
        <f aca="false">IF(E1850="","",EOMONTH(E1850,0))</f>
        <v/>
      </c>
      <c r="O1850" s="32" t="str">
        <f aca="false">IF(E1850="","",EOMONTH(E1850,0)+Parameter!$B$5)</f>
        <v/>
      </c>
      <c r="P1850" s="32" t="str">
        <f aca="false">IF(E1850="","",EOMONTH(E1850,Parameter!$B$4))</f>
        <v/>
      </c>
      <c r="Q1850" s="33" t="str">
        <f aca="false">IF(OR(E1850="",L1850&lt;&gt;""),"",P1850-Parameter!$B$9)</f>
        <v/>
      </c>
      <c r="R1850" s="34" t="str">
        <f aca="false">IF(OR(G1850="",G1850=0,H1850=""),"",H1850/G1850)</f>
        <v/>
      </c>
      <c r="S1850" s="35" t="str">
        <f aca="false">IF(C1850="","",IFERROR(INDEX('Validasi Vendor'!$J$5:$J$505,MATCH(C1850,'Validasi Vendor'!$C$5:$C$505,0)),"Belum terdaftar"))</f>
        <v/>
      </c>
      <c r="T1850" s="35" t="str">
        <f aca="false">IF(E1850="","",IF(L1850&lt;&gt;"",IF(EOMONTH(L1850,0)&gt;P1850,"Dikreditkan lewat batas: periksa","Sudah dikreditkan"),IF(S1850&lt;&gt;"Boleh diproses","Titik 1: periksa status vendor",IF(OR(I1850&lt;&gt;"Cocok",J1850&lt;&gt;"Valid"),"Titik 3: faktur bermasalah",IF(K1850="Ya","Titik 2: periksa pembebanan biaya",IF(Q1850&lt;0,"Titik 2: lewat batas kredit",IF(Q1850&lt;=Parameter!$B$6,"Titik 2: segera kreditkan","Siap dikreditkan")))))))</f>
        <v/>
      </c>
    </row>
    <row r="1851" customFormat="false" ht="15" hidden="false" customHeight="false" outlineLevel="0" collapsed="false">
      <c r="A1851" s="27"/>
      <c r="B1851" s="27"/>
      <c r="C1851" s="28"/>
      <c r="D1851" s="28"/>
      <c r="E1851" s="29"/>
      <c r="F1851" s="27"/>
      <c r="G1851" s="30"/>
      <c r="H1851" s="30"/>
      <c r="I1851" s="27"/>
      <c r="J1851" s="27"/>
      <c r="K1851" s="27"/>
      <c r="L1851" s="29"/>
      <c r="M1851" s="27"/>
      <c r="N1851" s="31" t="str">
        <f aca="false">IF(E1851="","",EOMONTH(E1851,0))</f>
        <v/>
      </c>
      <c r="O1851" s="32" t="str">
        <f aca="false">IF(E1851="","",EOMONTH(E1851,0)+Parameter!$B$5)</f>
        <v/>
      </c>
      <c r="P1851" s="32" t="str">
        <f aca="false">IF(E1851="","",EOMONTH(E1851,Parameter!$B$4))</f>
        <v/>
      </c>
      <c r="Q1851" s="33" t="str">
        <f aca="false">IF(OR(E1851="",L1851&lt;&gt;""),"",P1851-Parameter!$B$9)</f>
        <v/>
      </c>
      <c r="R1851" s="34" t="str">
        <f aca="false">IF(OR(G1851="",G1851=0,H1851=""),"",H1851/G1851)</f>
        <v/>
      </c>
      <c r="S1851" s="35" t="str">
        <f aca="false">IF(C1851="","",IFERROR(INDEX('Validasi Vendor'!$J$5:$J$505,MATCH(C1851,'Validasi Vendor'!$C$5:$C$505,0)),"Belum terdaftar"))</f>
        <v/>
      </c>
      <c r="T1851" s="35" t="str">
        <f aca="false">IF(E1851="","",IF(L1851&lt;&gt;"",IF(EOMONTH(L1851,0)&gt;P1851,"Dikreditkan lewat batas: periksa","Sudah dikreditkan"),IF(S1851&lt;&gt;"Boleh diproses","Titik 1: periksa status vendor",IF(OR(I1851&lt;&gt;"Cocok",J1851&lt;&gt;"Valid"),"Titik 3: faktur bermasalah",IF(K1851="Ya","Titik 2: periksa pembebanan biaya",IF(Q1851&lt;0,"Titik 2: lewat batas kredit",IF(Q1851&lt;=Parameter!$B$6,"Titik 2: segera kreditkan","Siap dikreditkan")))))))</f>
        <v/>
      </c>
    </row>
    <row r="1852" customFormat="false" ht="15" hidden="false" customHeight="false" outlineLevel="0" collapsed="false">
      <c r="A1852" s="27"/>
      <c r="B1852" s="27"/>
      <c r="C1852" s="28"/>
      <c r="D1852" s="28"/>
      <c r="E1852" s="29"/>
      <c r="F1852" s="27"/>
      <c r="G1852" s="30"/>
      <c r="H1852" s="30"/>
      <c r="I1852" s="27"/>
      <c r="J1852" s="27"/>
      <c r="K1852" s="27"/>
      <c r="L1852" s="29"/>
      <c r="M1852" s="27"/>
      <c r="N1852" s="31" t="str">
        <f aca="false">IF(E1852="","",EOMONTH(E1852,0))</f>
        <v/>
      </c>
      <c r="O1852" s="32" t="str">
        <f aca="false">IF(E1852="","",EOMONTH(E1852,0)+Parameter!$B$5)</f>
        <v/>
      </c>
      <c r="P1852" s="32" t="str">
        <f aca="false">IF(E1852="","",EOMONTH(E1852,Parameter!$B$4))</f>
        <v/>
      </c>
      <c r="Q1852" s="33" t="str">
        <f aca="false">IF(OR(E1852="",L1852&lt;&gt;""),"",P1852-Parameter!$B$9)</f>
        <v/>
      </c>
      <c r="R1852" s="34" t="str">
        <f aca="false">IF(OR(G1852="",G1852=0,H1852=""),"",H1852/G1852)</f>
        <v/>
      </c>
      <c r="S1852" s="35" t="str">
        <f aca="false">IF(C1852="","",IFERROR(INDEX('Validasi Vendor'!$J$5:$J$505,MATCH(C1852,'Validasi Vendor'!$C$5:$C$505,0)),"Belum terdaftar"))</f>
        <v/>
      </c>
      <c r="T1852" s="35" t="str">
        <f aca="false">IF(E1852="","",IF(L1852&lt;&gt;"",IF(EOMONTH(L1852,0)&gt;P1852,"Dikreditkan lewat batas: periksa","Sudah dikreditkan"),IF(S1852&lt;&gt;"Boleh diproses","Titik 1: periksa status vendor",IF(OR(I1852&lt;&gt;"Cocok",J1852&lt;&gt;"Valid"),"Titik 3: faktur bermasalah",IF(K1852="Ya","Titik 2: periksa pembebanan biaya",IF(Q1852&lt;0,"Titik 2: lewat batas kredit",IF(Q1852&lt;=Parameter!$B$6,"Titik 2: segera kreditkan","Siap dikreditkan")))))))</f>
        <v/>
      </c>
    </row>
    <row r="1853" customFormat="false" ht="15" hidden="false" customHeight="false" outlineLevel="0" collapsed="false">
      <c r="A1853" s="27"/>
      <c r="B1853" s="27"/>
      <c r="C1853" s="28"/>
      <c r="D1853" s="28"/>
      <c r="E1853" s="29"/>
      <c r="F1853" s="27"/>
      <c r="G1853" s="30"/>
      <c r="H1853" s="30"/>
      <c r="I1853" s="27"/>
      <c r="J1853" s="27"/>
      <c r="K1853" s="27"/>
      <c r="L1853" s="29"/>
      <c r="M1853" s="27"/>
      <c r="N1853" s="31" t="str">
        <f aca="false">IF(E1853="","",EOMONTH(E1853,0))</f>
        <v/>
      </c>
      <c r="O1853" s="32" t="str">
        <f aca="false">IF(E1853="","",EOMONTH(E1853,0)+Parameter!$B$5)</f>
        <v/>
      </c>
      <c r="P1853" s="32" t="str">
        <f aca="false">IF(E1853="","",EOMONTH(E1853,Parameter!$B$4))</f>
        <v/>
      </c>
      <c r="Q1853" s="33" t="str">
        <f aca="false">IF(OR(E1853="",L1853&lt;&gt;""),"",P1853-Parameter!$B$9)</f>
        <v/>
      </c>
      <c r="R1853" s="34" t="str">
        <f aca="false">IF(OR(G1853="",G1853=0,H1853=""),"",H1853/G1853)</f>
        <v/>
      </c>
      <c r="S1853" s="35" t="str">
        <f aca="false">IF(C1853="","",IFERROR(INDEX('Validasi Vendor'!$J$5:$J$505,MATCH(C1853,'Validasi Vendor'!$C$5:$C$505,0)),"Belum terdaftar"))</f>
        <v/>
      </c>
      <c r="T1853" s="35" t="str">
        <f aca="false">IF(E1853="","",IF(L1853&lt;&gt;"",IF(EOMONTH(L1853,0)&gt;P1853,"Dikreditkan lewat batas: periksa","Sudah dikreditkan"),IF(S1853&lt;&gt;"Boleh diproses","Titik 1: periksa status vendor",IF(OR(I1853&lt;&gt;"Cocok",J1853&lt;&gt;"Valid"),"Titik 3: faktur bermasalah",IF(K1853="Ya","Titik 2: periksa pembebanan biaya",IF(Q1853&lt;0,"Titik 2: lewat batas kredit",IF(Q1853&lt;=Parameter!$B$6,"Titik 2: segera kreditkan","Siap dikreditkan")))))))</f>
        <v/>
      </c>
    </row>
    <row r="1854" customFormat="false" ht="15" hidden="false" customHeight="false" outlineLevel="0" collapsed="false">
      <c r="A1854" s="27"/>
      <c r="B1854" s="27"/>
      <c r="C1854" s="28"/>
      <c r="D1854" s="28"/>
      <c r="E1854" s="29"/>
      <c r="F1854" s="27"/>
      <c r="G1854" s="30"/>
      <c r="H1854" s="30"/>
      <c r="I1854" s="27"/>
      <c r="J1854" s="27"/>
      <c r="K1854" s="27"/>
      <c r="L1854" s="29"/>
      <c r="M1854" s="27"/>
      <c r="N1854" s="31" t="str">
        <f aca="false">IF(E1854="","",EOMONTH(E1854,0))</f>
        <v/>
      </c>
      <c r="O1854" s="32" t="str">
        <f aca="false">IF(E1854="","",EOMONTH(E1854,0)+Parameter!$B$5)</f>
        <v/>
      </c>
      <c r="P1854" s="32" t="str">
        <f aca="false">IF(E1854="","",EOMONTH(E1854,Parameter!$B$4))</f>
        <v/>
      </c>
      <c r="Q1854" s="33" t="str">
        <f aca="false">IF(OR(E1854="",L1854&lt;&gt;""),"",P1854-Parameter!$B$9)</f>
        <v/>
      </c>
      <c r="R1854" s="34" t="str">
        <f aca="false">IF(OR(G1854="",G1854=0,H1854=""),"",H1854/G1854)</f>
        <v/>
      </c>
      <c r="S1854" s="35" t="str">
        <f aca="false">IF(C1854="","",IFERROR(INDEX('Validasi Vendor'!$J$5:$J$505,MATCH(C1854,'Validasi Vendor'!$C$5:$C$505,0)),"Belum terdaftar"))</f>
        <v/>
      </c>
      <c r="T1854" s="35" t="str">
        <f aca="false">IF(E1854="","",IF(L1854&lt;&gt;"",IF(EOMONTH(L1854,0)&gt;P1854,"Dikreditkan lewat batas: periksa","Sudah dikreditkan"),IF(S1854&lt;&gt;"Boleh diproses","Titik 1: periksa status vendor",IF(OR(I1854&lt;&gt;"Cocok",J1854&lt;&gt;"Valid"),"Titik 3: faktur bermasalah",IF(K1854="Ya","Titik 2: periksa pembebanan biaya",IF(Q1854&lt;0,"Titik 2: lewat batas kredit",IF(Q1854&lt;=Parameter!$B$6,"Titik 2: segera kreditkan","Siap dikreditkan")))))))</f>
        <v/>
      </c>
    </row>
    <row r="1855" customFormat="false" ht="15" hidden="false" customHeight="false" outlineLevel="0" collapsed="false">
      <c r="A1855" s="27"/>
      <c r="B1855" s="27"/>
      <c r="C1855" s="28"/>
      <c r="D1855" s="28"/>
      <c r="E1855" s="29"/>
      <c r="F1855" s="27"/>
      <c r="G1855" s="30"/>
      <c r="H1855" s="30"/>
      <c r="I1855" s="27"/>
      <c r="J1855" s="27"/>
      <c r="K1855" s="27"/>
      <c r="L1855" s="29"/>
      <c r="M1855" s="27"/>
      <c r="N1855" s="31" t="str">
        <f aca="false">IF(E1855="","",EOMONTH(E1855,0))</f>
        <v/>
      </c>
      <c r="O1855" s="32" t="str">
        <f aca="false">IF(E1855="","",EOMONTH(E1855,0)+Parameter!$B$5)</f>
        <v/>
      </c>
      <c r="P1855" s="32" t="str">
        <f aca="false">IF(E1855="","",EOMONTH(E1855,Parameter!$B$4))</f>
        <v/>
      </c>
      <c r="Q1855" s="33" t="str">
        <f aca="false">IF(OR(E1855="",L1855&lt;&gt;""),"",P1855-Parameter!$B$9)</f>
        <v/>
      </c>
      <c r="R1855" s="34" t="str">
        <f aca="false">IF(OR(G1855="",G1855=0,H1855=""),"",H1855/G1855)</f>
        <v/>
      </c>
      <c r="S1855" s="35" t="str">
        <f aca="false">IF(C1855="","",IFERROR(INDEX('Validasi Vendor'!$J$5:$J$505,MATCH(C1855,'Validasi Vendor'!$C$5:$C$505,0)),"Belum terdaftar"))</f>
        <v/>
      </c>
      <c r="T1855" s="35" t="str">
        <f aca="false">IF(E1855="","",IF(L1855&lt;&gt;"",IF(EOMONTH(L1855,0)&gt;P1855,"Dikreditkan lewat batas: periksa","Sudah dikreditkan"),IF(S1855&lt;&gt;"Boleh diproses","Titik 1: periksa status vendor",IF(OR(I1855&lt;&gt;"Cocok",J1855&lt;&gt;"Valid"),"Titik 3: faktur bermasalah",IF(K1855="Ya","Titik 2: periksa pembebanan biaya",IF(Q1855&lt;0,"Titik 2: lewat batas kredit",IF(Q1855&lt;=Parameter!$B$6,"Titik 2: segera kreditkan","Siap dikreditkan")))))))</f>
        <v/>
      </c>
    </row>
    <row r="1856" customFormat="false" ht="15" hidden="false" customHeight="false" outlineLevel="0" collapsed="false">
      <c r="A1856" s="27"/>
      <c r="B1856" s="27"/>
      <c r="C1856" s="28"/>
      <c r="D1856" s="28"/>
      <c r="E1856" s="29"/>
      <c r="F1856" s="27"/>
      <c r="G1856" s="30"/>
      <c r="H1856" s="30"/>
      <c r="I1856" s="27"/>
      <c r="J1856" s="27"/>
      <c r="K1856" s="27"/>
      <c r="L1856" s="29"/>
      <c r="M1856" s="27"/>
      <c r="N1856" s="31" t="str">
        <f aca="false">IF(E1856="","",EOMONTH(E1856,0))</f>
        <v/>
      </c>
      <c r="O1856" s="32" t="str">
        <f aca="false">IF(E1856="","",EOMONTH(E1856,0)+Parameter!$B$5)</f>
        <v/>
      </c>
      <c r="P1856" s="32" t="str">
        <f aca="false">IF(E1856="","",EOMONTH(E1856,Parameter!$B$4))</f>
        <v/>
      </c>
      <c r="Q1856" s="33" t="str">
        <f aca="false">IF(OR(E1856="",L1856&lt;&gt;""),"",P1856-Parameter!$B$9)</f>
        <v/>
      </c>
      <c r="R1856" s="34" t="str">
        <f aca="false">IF(OR(G1856="",G1856=0,H1856=""),"",H1856/G1856)</f>
        <v/>
      </c>
      <c r="S1856" s="35" t="str">
        <f aca="false">IF(C1856="","",IFERROR(INDEX('Validasi Vendor'!$J$5:$J$505,MATCH(C1856,'Validasi Vendor'!$C$5:$C$505,0)),"Belum terdaftar"))</f>
        <v/>
      </c>
      <c r="T1856" s="35" t="str">
        <f aca="false">IF(E1856="","",IF(L1856&lt;&gt;"",IF(EOMONTH(L1856,0)&gt;P1856,"Dikreditkan lewat batas: periksa","Sudah dikreditkan"),IF(S1856&lt;&gt;"Boleh diproses","Titik 1: periksa status vendor",IF(OR(I1856&lt;&gt;"Cocok",J1856&lt;&gt;"Valid"),"Titik 3: faktur bermasalah",IF(K1856="Ya","Titik 2: periksa pembebanan biaya",IF(Q1856&lt;0,"Titik 2: lewat batas kredit",IF(Q1856&lt;=Parameter!$B$6,"Titik 2: segera kreditkan","Siap dikreditkan")))))))</f>
        <v/>
      </c>
    </row>
    <row r="1857" customFormat="false" ht="15" hidden="false" customHeight="false" outlineLevel="0" collapsed="false">
      <c r="A1857" s="27"/>
      <c r="B1857" s="27"/>
      <c r="C1857" s="28"/>
      <c r="D1857" s="28"/>
      <c r="E1857" s="29"/>
      <c r="F1857" s="27"/>
      <c r="G1857" s="30"/>
      <c r="H1857" s="30"/>
      <c r="I1857" s="27"/>
      <c r="J1857" s="27"/>
      <c r="K1857" s="27"/>
      <c r="L1857" s="29"/>
      <c r="M1857" s="27"/>
      <c r="N1857" s="31" t="str">
        <f aca="false">IF(E1857="","",EOMONTH(E1857,0))</f>
        <v/>
      </c>
      <c r="O1857" s="32" t="str">
        <f aca="false">IF(E1857="","",EOMONTH(E1857,0)+Parameter!$B$5)</f>
        <v/>
      </c>
      <c r="P1857" s="32" t="str">
        <f aca="false">IF(E1857="","",EOMONTH(E1857,Parameter!$B$4))</f>
        <v/>
      </c>
      <c r="Q1857" s="33" t="str">
        <f aca="false">IF(OR(E1857="",L1857&lt;&gt;""),"",P1857-Parameter!$B$9)</f>
        <v/>
      </c>
      <c r="R1857" s="34" t="str">
        <f aca="false">IF(OR(G1857="",G1857=0,H1857=""),"",H1857/G1857)</f>
        <v/>
      </c>
      <c r="S1857" s="35" t="str">
        <f aca="false">IF(C1857="","",IFERROR(INDEX('Validasi Vendor'!$J$5:$J$505,MATCH(C1857,'Validasi Vendor'!$C$5:$C$505,0)),"Belum terdaftar"))</f>
        <v/>
      </c>
      <c r="T1857" s="35" t="str">
        <f aca="false">IF(E1857="","",IF(L1857&lt;&gt;"",IF(EOMONTH(L1857,0)&gt;P1857,"Dikreditkan lewat batas: periksa","Sudah dikreditkan"),IF(S1857&lt;&gt;"Boleh diproses","Titik 1: periksa status vendor",IF(OR(I1857&lt;&gt;"Cocok",J1857&lt;&gt;"Valid"),"Titik 3: faktur bermasalah",IF(K1857="Ya","Titik 2: periksa pembebanan biaya",IF(Q1857&lt;0,"Titik 2: lewat batas kredit",IF(Q1857&lt;=Parameter!$B$6,"Titik 2: segera kreditkan","Siap dikreditkan")))))))</f>
        <v/>
      </c>
    </row>
    <row r="1858" customFormat="false" ht="15" hidden="false" customHeight="false" outlineLevel="0" collapsed="false">
      <c r="A1858" s="27"/>
      <c r="B1858" s="27"/>
      <c r="C1858" s="28"/>
      <c r="D1858" s="28"/>
      <c r="E1858" s="29"/>
      <c r="F1858" s="27"/>
      <c r="G1858" s="30"/>
      <c r="H1858" s="30"/>
      <c r="I1858" s="27"/>
      <c r="J1858" s="27"/>
      <c r="K1858" s="27"/>
      <c r="L1858" s="29"/>
      <c r="M1858" s="27"/>
      <c r="N1858" s="31" t="str">
        <f aca="false">IF(E1858="","",EOMONTH(E1858,0))</f>
        <v/>
      </c>
      <c r="O1858" s="32" t="str">
        <f aca="false">IF(E1858="","",EOMONTH(E1858,0)+Parameter!$B$5)</f>
        <v/>
      </c>
      <c r="P1858" s="32" t="str">
        <f aca="false">IF(E1858="","",EOMONTH(E1858,Parameter!$B$4))</f>
        <v/>
      </c>
      <c r="Q1858" s="33" t="str">
        <f aca="false">IF(OR(E1858="",L1858&lt;&gt;""),"",P1858-Parameter!$B$9)</f>
        <v/>
      </c>
      <c r="R1858" s="34" t="str">
        <f aca="false">IF(OR(G1858="",G1858=0,H1858=""),"",H1858/G1858)</f>
        <v/>
      </c>
      <c r="S1858" s="35" t="str">
        <f aca="false">IF(C1858="","",IFERROR(INDEX('Validasi Vendor'!$J$5:$J$505,MATCH(C1858,'Validasi Vendor'!$C$5:$C$505,0)),"Belum terdaftar"))</f>
        <v/>
      </c>
      <c r="T1858" s="35" t="str">
        <f aca="false">IF(E1858="","",IF(L1858&lt;&gt;"",IF(EOMONTH(L1858,0)&gt;P1858,"Dikreditkan lewat batas: periksa","Sudah dikreditkan"),IF(S1858&lt;&gt;"Boleh diproses","Titik 1: periksa status vendor",IF(OR(I1858&lt;&gt;"Cocok",J1858&lt;&gt;"Valid"),"Titik 3: faktur bermasalah",IF(K1858="Ya","Titik 2: periksa pembebanan biaya",IF(Q1858&lt;0,"Titik 2: lewat batas kredit",IF(Q1858&lt;=Parameter!$B$6,"Titik 2: segera kreditkan","Siap dikreditkan")))))))</f>
        <v/>
      </c>
    </row>
    <row r="1859" customFormat="false" ht="15" hidden="false" customHeight="false" outlineLevel="0" collapsed="false">
      <c r="A1859" s="27"/>
      <c r="B1859" s="27"/>
      <c r="C1859" s="28"/>
      <c r="D1859" s="28"/>
      <c r="E1859" s="29"/>
      <c r="F1859" s="27"/>
      <c r="G1859" s="30"/>
      <c r="H1859" s="30"/>
      <c r="I1859" s="27"/>
      <c r="J1859" s="27"/>
      <c r="K1859" s="27"/>
      <c r="L1859" s="29"/>
      <c r="M1859" s="27"/>
      <c r="N1859" s="31" t="str">
        <f aca="false">IF(E1859="","",EOMONTH(E1859,0))</f>
        <v/>
      </c>
      <c r="O1859" s="32" t="str">
        <f aca="false">IF(E1859="","",EOMONTH(E1859,0)+Parameter!$B$5)</f>
        <v/>
      </c>
      <c r="P1859" s="32" t="str">
        <f aca="false">IF(E1859="","",EOMONTH(E1859,Parameter!$B$4))</f>
        <v/>
      </c>
      <c r="Q1859" s="33" t="str">
        <f aca="false">IF(OR(E1859="",L1859&lt;&gt;""),"",P1859-Parameter!$B$9)</f>
        <v/>
      </c>
      <c r="R1859" s="34" t="str">
        <f aca="false">IF(OR(G1859="",G1859=0,H1859=""),"",H1859/G1859)</f>
        <v/>
      </c>
      <c r="S1859" s="35" t="str">
        <f aca="false">IF(C1859="","",IFERROR(INDEX('Validasi Vendor'!$J$5:$J$505,MATCH(C1859,'Validasi Vendor'!$C$5:$C$505,0)),"Belum terdaftar"))</f>
        <v/>
      </c>
      <c r="T1859" s="35" t="str">
        <f aca="false">IF(E1859="","",IF(L1859&lt;&gt;"",IF(EOMONTH(L1859,0)&gt;P1859,"Dikreditkan lewat batas: periksa","Sudah dikreditkan"),IF(S1859&lt;&gt;"Boleh diproses","Titik 1: periksa status vendor",IF(OR(I1859&lt;&gt;"Cocok",J1859&lt;&gt;"Valid"),"Titik 3: faktur bermasalah",IF(K1859="Ya","Titik 2: periksa pembebanan biaya",IF(Q1859&lt;0,"Titik 2: lewat batas kredit",IF(Q1859&lt;=Parameter!$B$6,"Titik 2: segera kreditkan","Siap dikreditkan")))))))</f>
        <v/>
      </c>
    </row>
    <row r="1860" customFormat="false" ht="15" hidden="false" customHeight="false" outlineLevel="0" collapsed="false">
      <c r="A1860" s="27"/>
      <c r="B1860" s="27"/>
      <c r="C1860" s="28"/>
      <c r="D1860" s="28"/>
      <c r="E1860" s="29"/>
      <c r="F1860" s="27"/>
      <c r="G1860" s="30"/>
      <c r="H1860" s="30"/>
      <c r="I1860" s="27"/>
      <c r="J1860" s="27"/>
      <c r="K1860" s="27"/>
      <c r="L1860" s="29"/>
      <c r="M1860" s="27"/>
      <c r="N1860" s="31" t="str">
        <f aca="false">IF(E1860="","",EOMONTH(E1860,0))</f>
        <v/>
      </c>
      <c r="O1860" s="32" t="str">
        <f aca="false">IF(E1860="","",EOMONTH(E1860,0)+Parameter!$B$5)</f>
        <v/>
      </c>
      <c r="P1860" s="32" t="str">
        <f aca="false">IF(E1860="","",EOMONTH(E1860,Parameter!$B$4))</f>
        <v/>
      </c>
      <c r="Q1860" s="33" t="str">
        <f aca="false">IF(OR(E1860="",L1860&lt;&gt;""),"",P1860-Parameter!$B$9)</f>
        <v/>
      </c>
      <c r="R1860" s="34" t="str">
        <f aca="false">IF(OR(G1860="",G1860=0,H1860=""),"",H1860/G1860)</f>
        <v/>
      </c>
      <c r="S1860" s="35" t="str">
        <f aca="false">IF(C1860="","",IFERROR(INDEX('Validasi Vendor'!$J$5:$J$505,MATCH(C1860,'Validasi Vendor'!$C$5:$C$505,0)),"Belum terdaftar"))</f>
        <v/>
      </c>
      <c r="T1860" s="35" t="str">
        <f aca="false">IF(E1860="","",IF(L1860&lt;&gt;"",IF(EOMONTH(L1860,0)&gt;P1860,"Dikreditkan lewat batas: periksa","Sudah dikreditkan"),IF(S1860&lt;&gt;"Boleh diproses","Titik 1: periksa status vendor",IF(OR(I1860&lt;&gt;"Cocok",J1860&lt;&gt;"Valid"),"Titik 3: faktur bermasalah",IF(K1860="Ya","Titik 2: periksa pembebanan biaya",IF(Q1860&lt;0,"Titik 2: lewat batas kredit",IF(Q1860&lt;=Parameter!$B$6,"Titik 2: segera kreditkan","Siap dikreditkan")))))))</f>
        <v/>
      </c>
    </row>
    <row r="1861" customFormat="false" ht="15" hidden="false" customHeight="false" outlineLevel="0" collapsed="false">
      <c r="A1861" s="27"/>
      <c r="B1861" s="27"/>
      <c r="C1861" s="28"/>
      <c r="D1861" s="28"/>
      <c r="E1861" s="29"/>
      <c r="F1861" s="27"/>
      <c r="G1861" s="30"/>
      <c r="H1861" s="30"/>
      <c r="I1861" s="27"/>
      <c r="J1861" s="27"/>
      <c r="K1861" s="27"/>
      <c r="L1861" s="29"/>
      <c r="M1861" s="27"/>
      <c r="N1861" s="31" t="str">
        <f aca="false">IF(E1861="","",EOMONTH(E1861,0))</f>
        <v/>
      </c>
      <c r="O1861" s="32" t="str">
        <f aca="false">IF(E1861="","",EOMONTH(E1861,0)+Parameter!$B$5)</f>
        <v/>
      </c>
      <c r="P1861" s="32" t="str">
        <f aca="false">IF(E1861="","",EOMONTH(E1861,Parameter!$B$4))</f>
        <v/>
      </c>
      <c r="Q1861" s="33" t="str">
        <f aca="false">IF(OR(E1861="",L1861&lt;&gt;""),"",P1861-Parameter!$B$9)</f>
        <v/>
      </c>
      <c r="R1861" s="34" t="str">
        <f aca="false">IF(OR(G1861="",G1861=0,H1861=""),"",H1861/G1861)</f>
        <v/>
      </c>
      <c r="S1861" s="35" t="str">
        <f aca="false">IF(C1861="","",IFERROR(INDEX('Validasi Vendor'!$J$5:$J$505,MATCH(C1861,'Validasi Vendor'!$C$5:$C$505,0)),"Belum terdaftar"))</f>
        <v/>
      </c>
      <c r="T1861" s="35" t="str">
        <f aca="false">IF(E1861="","",IF(L1861&lt;&gt;"",IF(EOMONTH(L1861,0)&gt;P1861,"Dikreditkan lewat batas: periksa","Sudah dikreditkan"),IF(S1861&lt;&gt;"Boleh diproses","Titik 1: periksa status vendor",IF(OR(I1861&lt;&gt;"Cocok",J1861&lt;&gt;"Valid"),"Titik 3: faktur bermasalah",IF(K1861="Ya","Titik 2: periksa pembebanan biaya",IF(Q1861&lt;0,"Titik 2: lewat batas kredit",IF(Q1861&lt;=Parameter!$B$6,"Titik 2: segera kreditkan","Siap dikreditkan")))))))</f>
        <v/>
      </c>
    </row>
    <row r="1862" customFormat="false" ht="15" hidden="false" customHeight="false" outlineLevel="0" collapsed="false">
      <c r="A1862" s="27"/>
      <c r="B1862" s="27"/>
      <c r="C1862" s="28"/>
      <c r="D1862" s="28"/>
      <c r="E1862" s="29"/>
      <c r="F1862" s="27"/>
      <c r="G1862" s="30"/>
      <c r="H1862" s="30"/>
      <c r="I1862" s="27"/>
      <c r="J1862" s="27"/>
      <c r="K1862" s="27"/>
      <c r="L1862" s="29"/>
      <c r="M1862" s="27"/>
      <c r="N1862" s="31" t="str">
        <f aca="false">IF(E1862="","",EOMONTH(E1862,0))</f>
        <v/>
      </c>
      <c r="O1862" s="32" t="str">
        <f aca="false">IF(E1862="","",EOMONTH(E1862,0)+Parameter!$B$5)</f>
        <v/>
      </c>
      <c r="P1862" s="32" t="str">
        <f aca="false">IF(E1862="","",EOMONTH(E1862,Parameter!$B$4))</f>
        <v/>
      </c>
      <c r="Q1862" s="33" t="str">
        <f aca="false">IF(OR(E1862="",L1862&lt;&gt;""),"",P1862-Parameter!$B$9)</f>
        <v/>
      </c>
      <c r="R1862" s="34" t="str">
        <f aca="false">IF(OR(G1862="",G1862=0,H1862=""),"",H1862/G1862)</f>
        <v/>
      </c>
      <c r="S1862" s="35" t="str">
        <f aca="false">IF(C1862="","",IFERROR(INDEX('Validasi Vendor'!$J$5:$J$505,MATCH(C1862,'Validasi Vendor'!$C$5:$C$505,0)),"Belum terdaftar"))</f>
        <v/>
      </c>
      <c r="T1862" s="35" t="str">
        <f aca="false">IF(E1862="","",IF(L1862&lt;&gt;"",IF(EOMONTH(L1862,0)&gt;P1862,"Dikreditkan lewat batas: periksa","Sudah dikreditkan"),IF(S1862&lt;&gt;"Boleh diproses","Titik 1: periksa status vendor",IF(OR(I1862&lt;&gt;"Cocok",J1862&lt;&gt;"Valid"),"Titik 3: faktur bermasalah",IF(K1862="Ya","Titik 2: periksa pembebanan biaya",IF(Q1862&lt;0,"Titik 2: lewat batas kredit",IF(Q1862&lt;=Parameter!$B$6,"Titik 2: segera kreditkan","Siap dikreditkan")))))))</f>
        <v/>
      </c>
    </row>
    <row r="1863" customFormat="false" ht="15" hidden="false" customHeight="false" outlineLevel="0" collapsed="false">
      <c r="A1863" s="27"/>
      <c r="B1863" s="27"/>
      <c r="C1863" s="28"/>
      <c r="D1863" s="28"/>
      <c r="E1863" s="29"/>
      <c r="F1863" s="27"/>
      <c r="G1863" s="30"/>
      <c r="H1863" s="30"/>
      <c r="I1863" s="27"/>
      <c r="J1863" s="27"/>
      <c r="K1863" s="27"/>
      <c r="L1863" s="29"/>
      <c r="M1863" s="27"/>
      <c r="N1863" s="31" t="str">
        <f aca="false">IF(E1863="","",EOMONTH(E1863,0))</f>
        <v/>
      </c>
      <c r="O1863" s="32" t="str">
        <f aca="false">IF(E1863="","",EOMONTH(E1863,0)+Parameter!$B$5)</f>
        <v/>
      </c>
      <c r="P1863" s="32" t="str">
        <f aca="false">IF(E1863="","",EOMONTH(E1863,Parameter!$B$4))</f>
        <v/>
      </c>
      <c r="Q1863" s="33" t="str">
        <f aca="false">IF(OR(E1863="",L1863&lt;&gt;""),"",P1863-Parameter!$B$9)</f>
        <v/>
      </c>
      <c r="R1863" s="34" t="str">
        <f aca="false">IF(OR(G1863="",G1863=0,H1863=""),"",H1863/G1863)</f>
        <v/>
      </c>
      <c r="S1863" s="35" t="str">
        <f aca="false">IF(C1863="","",IFERROR(INDEX('Validasi Vendor'!$J$5:$J$505,MATCH(C1863,'Validasi Vendor'!$C$5:$C$505,0)),"Belum terdaftar"))</f>
        <v/>
      </c>
      <c r="T1863" s="35" t="str">
        <f aca="false">IF(E1863="","",IF(L1863&lt;&gt;"",IF(EOMONTH(L1863,0)&gt;P1863,"Dikreditkan lewat batas: periksa","Sudah dikreditkan"),IF(S1863&lt;&gt;"Boleh diproses","Titik 1: periksa status vendor",IF(OR(I1863&lt;&gt;"Cocok",J1863&lt;&gt;"Valid"),"Titik 3: faktur bermasalah",IF(K1863="Ya","Titik 2: periksa pembebanan biaya",IF(Q1863&lt;0,"Titik 2: lewat batas kredit",IF(Q1863&lt;=Parameter!$B$6,"Titik 2: segera kreditkan","Siap dikreditkan")))))))</f>
        <v/>
      </c>
    </row>
    <row r="1864" customFormat="false" ht="15" hidden="false" customHeight="false" outlineLevel="0" collapsed="false">
      <c r="A1864" s="27"/>
      <c r="B1864" s="27"/>
      <c r="C1864" s="28"/>
      <c r="D1864" s="28"/>
      <c r="E1864" s="29"/>
      <c r="F1864" s="27"/>
      <c r="G1864" s="30"/>
      <c r="H1864" s="30"/>
      <c r="I1864" s="27"/>
      <c r="J1864" s="27"/>
      <c r="K1864" s="27"/>
      <c r="L1864" s="29"/>
      <c r="M1864" s="27"/>
      <c r="N1864" s="31" t="str">
        <f aca="false">IF(E1864="","",EOMONTH(E1864,0))</f>
        <v/>
      </c>
      <c r="O1864" s="32" t="str">
        <f aca="false">IF(E1864="","",EOMONTH(E1864,0)+Parameter!$B$5)</f>
        <v/>
      </c>
      <c r="P1864" s="32" t="str">
        <f aca="false">IF(E1864="","",EOMONTH(E1864,Parameter!$B$4))</f>
        <v/>
      </c>
      <c r="Q1864" s="33" t="str">
        <f aca="false">IF(OR(E1864="",L1864&lt;&gt;""),"",P1864-Parameter!$B$9)</f>
        <v/>
      </c>
      <c r="R1864" s="34" t="str">
        <f aca="false">IF(OR(G1864="",G1864=0,H1864=""),"",H1864/G1864)</f>
        <v/>
      </c>
      <c r="S1864" s="35" t="str">
        <f aca="false">IF(C1864="","",IFERROR(INDEX('Validasi Vendor'!$J$5:$J$505,MATCH(C1864,'Validasi Vendor'!$C$5:$C$505,0)),"Belum terdaftar"))</f>
        <v/>
      </c>
      <c r="T1864" s="35" t="str">
        <f aca="false">IF(E1864="","",IF(L1864&lt;&gt;"",IF(EOMONTH(L1864,0)&gt;P1864,"Dikreditkan lewat batas: periksa","Sudah dikreditkan"),IF(S1864&lt;&gt;"Boleh diproses","Titik 1: periksa status vendor",IF(OR(I1864&lt;&gt;"Cocok",J1864&lt;&gt;"Valid"),"Titik 3: faktur bermasalah",IF(K1864="Ya","Titik 2: periksa pembebanan biaya",IF(Q1864&lt;0,"Titik 2: lewat batas kredit",IF(Q1864&lt;=Parameter!$B$6,"Titik 2: segera kreditkan","Siap dikreditkan")))))))</f>
        <v/>
      </c>
    </row>
    <row r="1865" customFormat="false" ht="15" hidden="false" customHeight="false" outlineLevel="0" collapsed="false">
      <c r="A1865" s="27"/>
      <c r="B1865" s="27"/>
      <c r="C1865" s="28"/>
      <c r="D1865" s="28"/>
      <c r="E1865" s="29"/>
      <c r="F1865" s="27"/>
      <c r="G1865" s="30"/>
      <c r="H1865" s="30"/>
      <c r="I1865" s="27"/>
      <c r="J1865" s="27"/>
      <c r="K1865" s="27"/>
      <c r="L1865" s="29"/>
      <c r="M1865" s="27"/>
      <c r="N1865" s="31" t="str">
        <f aca="false">IF(E1865="","",EOMONTH(E1865,0))</f>
        <v/>
      </c>
      <c r="O1865" s="32" t="str">
        <f aca="false">IF(E1865="","",EOMONTH(E1865,0)+Parameter!$B$5)</f>
        <v/>
      </c>
      <c r="P1865" s="32" t="str">
        <f aca="false">IF(E1865="","",EOMONTH(E1865,Parameter!$B$4))</f>
        <v/>
      </c>
      <c r="Q1865" s="33" t="str">
        <f aca="false">IF(OR(E1865="",L1865&lt;&gt;""),"",P1865-Parameter!$B$9)</f>
        <v/>
      </c>
      <c r="R1865" s="34" t="str">
        <f aca="false">IF(OR(G1865="",G1865=0,H1865=""),"",H1865/G1865)</f>
        <v/>
      </c>
      <c r="S1865" s="35" t="str">
        <f aca="false">IF(C1865="","",IFERROR(INDEX('Validasi Vendor'!$J$5:$J$505,MATCH(C1865,'Validasi Vendor'!$C$5:$C$505,0)),"Belum terdaftar"))</f>
        <v/>
      </c>
      <c r="T1865" s="35" t="str">
        <f aca="false">IF(E1865="","",IF(L1865&lt;&gt;"",IF(EOMONTH(L1865,0)&gt;P1865,"Dikreditkan lewat batas: periksa","Sudah dikreditkan"),IF(S1865&lt;&gt;"Boleh diproses","Titik 1: periksa status vendor",IF(OR(I1865&lt;&gt;"Cocok",J1865&lt;&gt;"Valid"),"Titik 3: faktur bermasalah",IF(K1865="Ya","Titik 2: periksa pembebanan biaya",IF(Q1865&lt;0,"Titik 2: lewat batas kredit",IF(Q1865&lt;=Parameter!$B$6,"Titik 2: segera kreditkan","Siap dikreditkan")))))))</f>
        <v/>
      </c>
    </row>
    <row r="1866" customFormat="false" ht="15" hidden="false" customHeight="false" outlineLevel="0" collapsed="false">
      <c r="A1866" s="27"/>
      <c r="B1866" s="27"/>
      <c r="C1866" s="28"/>
      <c r="D1866" s="28"/>
      <c r="E1866" s="29"/>
      <c r="F1866" s="27"/>
      <c r="G1866" s="30"/>
      <c r="H1866" s="30"/>
      <c r="I1866" s="27"/>
      <c r="J1866" s="27"/>
      <c r="K1866" s="27"/>
      <c r="L1866" s="29"/>
      <c r="M1866" s="27"/>
      <c r="N1866" s="31" t="str">
        <f aca="false">IF(E1866="","",EOMONTH(E1866,0))</f>
        <v/>
      </c>
      <c r="O1866" s="32" t="str">
        <f aca="false">IF(E1866="","",EOMONTH(E1866,0)+Parameter!$B$5)</f>
        <v/>
      </c>
      <c r="P1866" s="32" t="str">
        <f aca="false">IF(E1866="","",EOMONTH(E1866,Parameter!$B$4))</f>
        <v/>
      </c>
      <c r="Q1866" s="33" t="str">
        <f aca="false">IF(OR(E1866="",L1866&lt;&gt;""),"",P1866-Parameter!$B$9)</f>
        <v/>
      </c>
      <c r="R1866" s="34" t="str">
        <f aca="false">IF(OR(G1866="",G1866=0,H1866=""),"",H1866/G1866)</f>
        <v/>
      </c>
      <c r="S1866" s="35" t="str">
        <f aca="false">IF(C1866="","",IFERROR(INDEX('Validasi Vendor'!$J$5:$J$505,MATCH(C1866,'Validasi Vendor'!$C$5:$C$505,0)),"Belum terdaftar"))</f>
        <v/>
      </c>
      <c r="T1866" s="35" t="str">
        <f aca="false">IF(E1866="","",IF(L1866&lt;&gt;"",IF(EOMONTH(L1866,0)&gt;P1866,"Dikreditkan lewat batas: periksa","Sudah dikreditkan"),IF(S1866&lt;&gt;"Boleh diproses","Titik 1: periksa status vendor",IF(OR(I1866&lt;&gt;"Cocok",J1866&lt;&gt;"Valid"),"Titik 3: faktur bermasalah",IF(K1866="Ya","Titik 2: periksa pembebanan biaya",IF(Q1866&lt;0,"Titik 2: lewat batas kredit",IF(Q1866&lt;=Parameter!$B$6,"Titik 2: segera kreditkan","Siap dikreditkan")))))))</f>
        <v/>
      </c>
    </row>
    <row r="1867" customFormat="false" ht="15" hidden="false" customHeight="false" outlineLevel="0" collapsed="false">
      <c r="A1867" s="27"/>
      <c r="B1867" s="27"/>
      <c r="C1867" s="28"/>
      <c r="D1867" s="28"/>
      <c r="E1867" s="29"/>
      <c r="F1867" s="27"/>
      <c r="G1867" s="30"/>
      <c r="H1867" s="30"/>
      <c r="I1867" s="27"/>
      <c r="J1867" s="27"/>
      <c r="K1867" s="27"/>
      <c r="L1867" s="29"/>
      <c r="M1867" s="27"/>
      <c r="N1867" s="31" t="str">
        <f aca="false">IF(E1867="","",EOMONTH(E1867,0))</f>
        <v/>
      </c>
      <c r="O1867" s="32" t="str">
        <f aca="false">IF(E1867="","",EOMONTH(E1867,0)+Parameter!$B$5)</f>
        <v/>
      </c>
      <c r="P1867" s="32" t="str">
        <f aca="false">IF(E1867="","",EOMONTH(E1867,Parameter!$B$4))</f>
        <v/>
      </c>
      <c r="Q1867" s="33" t="str">
        <f aca="false">IF(OR(E1867="",L1867&lt;&gt;""),"",P1867-Parameter!$B$9)</f>
        <v/>
      </c>
      <c r="R1867" s="34" t="str">
        <f aca="false">IF(OR(G1867="",G1867=0,H1867=""),"",H1867/G1867)</f>
        <v/>
      </c>
      <c r="S1867" s="35" t="str">
        <f aca="false">IF(C1867="","",IFERROR(INDEX('Validasi Vendor'!$J$5:$J$505,MATCH(C1867,'Validasi Vendor'!$C$5:$C$505,0)),"Belum terdaftar"))</f>
        <v/>
      </c>
      <c r="T1867" s="35" t="str">
        <f aca="false">IF(E1867="","",IF(L1867&lt;&gt;"",IF(EOMONTH(L1867,0)&gt;P1867,"Dikreditkan lewat batas: periksa","Sudah dikreditkan"),IF(S1867&lt;&gt;"Boleh diproses","Titik 1: periksa status vendor",IF(OR(I1867&lt;&gt;"Cocok",J1867&lt;&gt;"Valid"),"Titik 3: faktur bermasalah",IF(K1867="Ya","Titik 2: periksa pembebanan biaya",IF(Q1867&lt;0,"Titik 2: lewat batas kredit",IF(Q1867&lt;=Parameter!$B$6,"Titik 2: segera kreditkan","Siap dikreditkan")))))))</f>
        <v/>
      </c>
    </row>
    <row r="1868" customFormat="false" ht="15" hidden="false" customHeight="false" outlineLevel="0" collapsed="false">
      <c r="A1868" s="27"/>
      <c r="B1868" s="27"/>
      <c r="C1868" s="28"/>
      <c r="D1868" s="28"/>
      <c r="E1868" s="29"/>
      <c r="F1868" s="27"/>
      <c r="G1868" s="30"/>
      <c r="H1868" s="30"/>
      <c r="I1868" s="27"/>
      <c r="J1868" s="27"/>
      <c r="K1868" s="27"/>
      <c r="L1868" s="29"/>
      <c r="M1868" s="27"/>
      <c r="N1868" s="31" t="str">
        <f aca="false">IF(E1868="","",EOMONTH(E1868,0))</f>
        <v/>
      </c>
      <c r="O1868" s="32" t="str">
        <f aca="false">IF(E1868="","",EOMONTH(E1868,0)+Parameter!$B$5)</f>
        <v/>
      </c>
      <c r="P1868" s="32" t="str">
        <f aca="false">IF(E1868="","",EOMONTH(E1868,Parameter!$B$4))</f>
        <v/>
      </c>
      <c r="Q1868" s="33" t="str">
        <f aca="false">IF(OR(E1868="",L1868&lt;&gt;""),"",P1868-Parameter!$B$9)</f>
        <v/>
      </c>
      <c r="R1868" s="34" t="str">
        <f aca="false">IF(OR(G1868="",G1868=0,H1868=""),"",H1868/G1868)</f>
        <v/>
      </c>
      <c r="S1868" s="35" t="str">
        <f aca="false">IF(C1868="","",IFERROR(INDEX('Validasi Vendor'!$J$5:$J$505,MATCH(C1868,'Validasi Vendor'!$C$5:$C$505,0)),"Belum terdaftar"))</f>
        <v/>
      </c>
      <c r="T1868" s="35" t="str">
        <f aca="false">IF(E1868="","",IF(L1868&lt;&gt;"",IF(EOMONTH(L1868,0)&gt;P1868,"Dikreditkan lewat batas: periksa","Sudah dikreditkan"),IF(S1868&lt;&gt;"Boleh diproses","Titik 1: periksa status vendor",IF(OR(I1868&lt;&gt;"Cocok",J1868&lt;&gt;"Valid"),"Titik 3: faktur bermasalah",IF(K1868="Ya","Titik 2: periksa pembebanan biaya",IF(Q1868&lt;0,"Titik 2: lewat batas kredit",IF(Q1868&lt;=Parameter!$B$6,"Titik 2: segera kreditkan","Siap dikreditkan")))))))</f>
        <v/>
      </c>
    </row>
    <row r="1869" customFormat="false" ht="15" hidden="false" customHeight="false" outlineLevel="0" collapsed="false">
      <c r="A1869" s="27"/>
      <c r="B1869" s="27"/>
      <c r="C1869" s="28"/>
      <c r="D1869" s="28"/>
      <c r="E1869" s="29"/>
      <c r="F1869" s="27"/>
      <c r="G1869" s="30"/>
      <c r="H1869" s="30"/>
      <c r="I1869" s="27"/>
      <c r="J1869" s="27"/>
      <c r="K1869" s="27"/>
      <c r="L1869" s="29"/>
      <c r="M1869" s="27"/>
      <c r="N1869" s="31" t="str">
        <f aca="false">IF(E1869="","",EOMONTH(E1869,0))</f>
        <v/>
      </c>
      <c r="O1869" s="32" t="str">
        <f aca="false">IF(E1869="","",EOMONTH(E1869,0)+Parameter!$B$5)</f>
        <v/>
      </c>
      <c r="P1869" s="32" t="str">
        <f aca="false">IF(E1869="","",EOMONTH(E1869,Parameter!$B$4))</f>
        <v/>
      </c>
      <c r="Q1869" s="33" t="str">
        <f aca="false">IF(OR(E1869="",L1869&lt;&gt;""),"",P1869-Parameter!$B$9)</f>
        <v/>
      </c>
      <c r="R1869" s="34" t="str">
        <f aca="false">IF(OR(G1869="",G1869=0,H1869=""),"",H1869/G1869)</f>
        <v/>
      </c>
      <c r="S1869" s="35" t="str">
        <f aca="false">IF(C1869="","",IFERROR(INDEX('Validasi Vendor'!$J$5:$J$505,MATCH(C1869,'Validasi Vendor'!$C$5:$C$505,0)),"Belum terdaftar"))</f>
        <v/>
      </c>
      <c r="T1869" s="35" t="str">
        <f aca="false">IF(E1869="","",IF(L1869&lt;&gt;"",IF(EOMONTH(L1869,0)&gt;P1869,"Dikreditkan lewat batas: periksa","Sudah dikreditkan"),IF(S1869&lt;&gt;"Boleh diproses","Titik 1: periksa status vendor",IF(OR(I1869&lt;&gt;"Cocok",J1869&lt;&gt;"Valid"),"Titik 3: faktur bermasalah",IF(K1869="Ya","Titik 2: periksa pembebanan biaya",IF(Q1869&lt;0,"Titik 2: lewat batas kredit",IF(Q1869&lt;=Parameter!$B$6,"Titik 2: segera kreditkan","Siap dikreditkan")))))))</f>
        <v/>
      </c>
    </row>
    <row r="1870" customFormat="false" ht="15" hidden="false" customHeight="false" outlineLevel="0" collapsed="false">
      <c r="A1870" s="27"/>
      <c r="B1870" s="27"/>
      <c r="C1870" s="28"/>
      <c r="D1870" s="28"/>
      <c r="E1870" s="29"/>
      <c r="F1870" s="27"/>
      <c r="G1870" s="30"/>
      <c r="H1870" s="30"/>
      <c r="I1870" s="27"/>
      <c r="J1870" s="27"/>
      <c r="K1870" s="27"/>
      <c r="L1870" s="29"/>
      <c r="M1870" s="27"/>
      <c r="N1870" s="31" t="str">
        <f aca="false">IF(E1870="","",EOMONTH(E1870,0))</f>
        <v/>
      </c>
      <c r="O1870" s="32" t="str">
        <f aca="false">IF(E1870="","",EOMONTH(E1870,0)+Parameter!$B$5)</f>
        <v/>
      </c>
      <c r="P1870" s="32" t="str">
        <f aca="false">IF(E1870="","",EOMONTH(E1870,Parameter!$B$4))</f>
        <v/>
      </c>
      <c r="Q1870" s="33" t="str">
        <f aca="false">IF(OR(E1870="",L1870&lt;&gt;""),"",P1870-Parameter!$B$9)</f>
        <v/>
      </c>
      <c r="R1870" s="34" t="str">
        <f aca="false">IF(OR(G1870="",G1870=0,H1870=""),"",H1870/G1870)</f>
        <v/>
      </c>
      <c r="S1870" s="35" t="str">
        <f aca="false">IF(C1870="","",IFERROR(INDEX('Validasi Vendor'!$J$5:$J$505,MATCH(C1870,'Validasi Vendor'!$C$5:$C$505,0)),"Belum terdaftar"))</f>
        <v/>
      </c>
      <c r="T1870" s="35" t="str">
        <f aca="false">IF(E1870="","",IF(L1870&lt;&gt;"",IF(EOMONTH(L1870,0)&gt;P1870,"Dikreditkan lewat batas: periksa","Sudah dikreditkan"),IF(S1870&lt;&gt;"Boleh diproses","Titik 1: periksa status vendor",IF(OR(I1870&lt;&gt;"Cocok",J1870&lt;&gt;"Valid"),"Titik 3: faktur bermasalah",IF(K1870="Ya","Titik 2: periksa pembebanan biaya",IF(Q1870&lt;0,"Titik 2: lewat batas kredit",IF(Q1870&lt;=Parameter!$B$6,"Titik 2: segera kreditkan","Siap dikreditkan")))))))</f>
        <v/>
      </c>
    </row>
    <row r="1871" customFormat="false" ht="15" hidden="false" customHeight="false" outlineLevel="0" collapsed="false">
      <c r="A1871" s="27"/>
      <c r="B1871" s="27"/>
      <c r="C1871" s="28"/>
      <c r="D1871" s="28"/>
      <c r="E1871" s="29"/>
      <c r="F1871" s="27"/>
      <c r="G1871" s="30"/>
      <c r="H1871" s="30"/>
      <c r="I1871" s="27"/>
      <c r="J1871" s="27"/>
      <c r="K1871" s="27"/>
      <c r="L1871" s="29"/>
      <c r="M1871" s="27"/>
      <c r="N1871" s="31" t="str">
        <f aca="false">IF(E1871="","",EOMONTH(E1871,0))</f>
        <v/>
      </c>
      <c r="O1871" s="32" t="str">
        <f aca="false">IF(E1871="","",EOMONTH(E1871,0)+Parameter!$B$5)</f>
        <v/>
      </c>
      <c r="P1871" s="32" t="str">
        <f aca="false">IF(E1871="","",EOMONTH(E1871,Parameter!$B$4))</f>
        <v/>
      </c>
      <c r="Q1871" s="33" t="str">
        <f aca="false">IF(OR(E1871="",L1871&lt;&gt;""),"",P1871-Parameter!$B$9)</f>
        <v/>
      </c>
      <c r="R1871" s="34" t="str">
        <f aca="false">IF(OR(G1871="",G1871=0,H1871=""),"",H1871/G1871)</f>
        <v/>
      </c>
      <c r="S1871" s="35" t="str">
        <f aca="false">IF(C1871="","",IFERROR(INDEX('Validasi Vendor'!$J$5:$J$505,MATCH(C1871,'Validasi Vendor'!$C$5:$C$505,0)),"Belum terdaftar"))</f>
        <v/>
      </c>
      <c r="T1871" s="35" t="str">
        <f aca="false">IF(E1871="","",IF(L1871&lt;&gt;"",IF(EOMONTH(L1871,0)&gt;P1871,"Dikreditkan lewat batas: periksa","Sudah dikreditkan"),IF(S1871&lt;&gt;"Boleh diproses","Titik 1: periksa status vendor",IF(OR(I1871&lt;&gt;"Cocok",J1871&lt;&gt;"Valid"),"Titik 3: faktur bermasalah",IF(K1871="Ya","Titik 2: periksa pembebanan biaya",IF(Q1871&lt;0,"Titik 2: lewat batas kredit",IF(Q1871&lt;=Parameter!$B$6,"Titik 2: segera kreditkan","Siap dikreditkan")))))))</f>
        <v/>
      </c>
    </row>
    <row r="1872" customFormat="false" ht="15" hidden="false" customHeight="false" outlineLevel="0" collapsed="false">
      <c r="A1872" s="27"/>
      <c r="B1872" s="27"/>
      <c r="C1872" s="28"/>
      <c r="D1872" s="28"/>
      <c r="E1872" s="29"/>
      <c r="F1872" s="27"/>
      <c r="G1872" s="30"/>
      <c r="H1872" s="30"/>
      <c r="I1872" s="27"/>
      <c r="J1872" s="27"/>
      <c r="K1872" s="27"/>
      <c r="L1872" s="29"/>
      <c r="M1872" s="27"/>
      <c r="N1872" s="31" t="str">
        <f aca="false">IF(E1872="","",EOMONTH(E1872,0))</f>
        <v/>
      </c>
      <c r="O1872" s="32" t="str">
        <f aca="false">IF(E1872="","",EOMONTH(E1872,0)+Parameter!$B$5)</f>
        <v/>
      </c>
      <c r="P1872" s="32" t="str">
        <f aca="false">IF(E1872="","",EOMONTH(E1872,Parameter!$B$4))</f>
        <v/>
      </c>
      <c r="Q1872" s="33" t="str">
        <f aca="false">IF(OR(E1872="",L1872&lt;&gt;""),"",P1872-Parameter!$B$9)</f>
        <v/>
      </c>
      <c r="R1872" s="34" t="str">
        <f aca="false">IF(OR(G1872="",G1872=0,H1872=""),"",H1872/G1872)</f>
        <v/>
      </c>
      <c r="S1872" s="35" t="str">
        <f aca="false">IF(C1872="","",IFERROR(INDEX('Validasi Vendor'!$J$5:$J$505,MATCH(C1872,'Validasi Vendor'!$C$5:$C$505,0)),"Belum terdaftar"))</f>
        <v/>
      </c>
      <c r="T1872" s="35" t="str">
        <f aca="false">IF(E1872="","",IF(L1872&lt;&gt;"",IF(EOMONTH(L1872,0)&gt;P1872,"Dikreditkan lewat batas: periksa","Sudah dikreditkan"),IF(S1872&lt;&gt;"Boleh diproses","Titik 1: periksa status vendor",IF(OR(I1872&lt;&gt;"Cocok",J1872&lt;&gt;"Valid"),"Titik 3: faktur bermasalah",IF(K1872="Ya","Titik 2: periksa pembebanan biaya",IF(Q1872&lt;0,"Titik 2: lewat batas kredit",IF(Q1872&lt;=Parameter!$B$6,"Titik 2: segera kreditkan","Siap dikreditkan")))))))</f>
        <v/>
      </c>
    </row>
    <row r="1873" customFormat="false" ht="15" hidden="false" customHeight="false" outlineLevel="0" collapsed="false">
      <c r="A1873" s="27"/>
      <c r="B1873" s="27"/>
      <c r="C1873" s="28"/>
      <c r="D1873" s="28"/>
      <c r="E1873" s="29"/>
      <c r="F1873" s="27"/>
      <c r="G1873" s="30"/>
      <c r="H1873" s="30"/>
      <c r="I1873" s="27"/>
      <c r="J1873" s="27"/>
      <c r="K1873" s="27"/>
      <c r="L1873" s="29"/>
      <c r="M1873" s="27"/>
      <c r="N1873" s="31" t="str">
        <f aca="false">IF(E1873="","",EOMONTH(E1873,0))</f>
        <v/>
      </c>
      <c r="O1873" s="32" t="str">
        <f aca="false">IF(E1873="","",EOMONTH(E1873,0)+Parameter!$B$5)</f>
        <v/>
      </c>
      <c r="P1873" s="32" t="str">
        <f aca="false">IF(E1873="","",EOMONTH(E1873,Parameter!$B$4))</f>
        <v/>
      </c>
      <c r="Q1873" s="33" t="str">
        <f aca="false">IF(OR(E1873="",L1873&lt;&gt;""),"",P1873-Parameter!$B$9)</f>
        <v/>
      </c>
      <c r="R1873" s="34" t="str">
        <f aca="false">IF(OR(G1873="",G1873=0,H1873=""),"",H1873/G1873)</f>
        <v/>
      </c>
      <c r="S1873" s="35" t="str">
        <f aca="false">IF(C1873="","",IFERROR(INDEX('Validasi Vendor'!$J$5:$J$505,MATCH(C1873,'Validasi Vendor'!$C$5:$C$505,0)),"Belum terdaftar"))</f>
        <v/>
      </c>
      <c r="T1873" s="35" t="str">
        <f aca="false">IF(E1873="","",IF(L1873&lt;&gt;"",IF(EOMONTH(L1873,0)&gt;P1873,"Dikreditkan lewat batas: periksa","Sudah dikreditkan"),IF(S1873&lt;&gt;"Boleh diproses","Titik 1: periksa status vendor",IF(OR(I1873&lt;&gt;"Cocok",J1873&lt;&gt;"Valid"),"Titik 3: faktur bermasalah",IF(K1873="Ya","Titik 2: periksa pembebanan biaya",IF(Q1873&lt;0,"Titik 2: lewat batas kredit",IF(Q1873&lt;=Parameter!$B$6,"Titik 2: segera kreditkan","Siap dikreditkan")))))))</f>
        <v/>
      </c>
    </row>
    <row r="1874" customFormat="false" ht="15" hidden="false" customHeight="false" outlineLevel="0" collapsed="false">
      <c r="A1874" s="27"/>
      <c r="B1874" s="27"/>
      <c r="C1874" s="28"/>
      <c r="D1874" s="28"/>
      <c r="E1874" s="29"/>
      <c r="F1874" s="27"/>
      <c r="G1874" s="30"/>
      <c r="H1874" s="30"/>
      <c r="I1874" s="27"/>
      <c r="J1874" s="27"/>
      <c r="K1874" s="27"/>
      <c r="L1874" s="29"/>
      <c r="M1874" s="27"/>
      <c r="N1874" s="31" t="str">
        <f aca="false">IF(E1874="","",EOMONTH(E1874,0))</f>
        <v/>
      </c>
      <c r="O1874" s="32" t="str">
        <f aca="false">IF(E1874="","",EOMONTH(E1874,0)+Parameter!$B$5)</f>
        <v/>
      </c>
      <c r="P1874" s="32" t="str">
        <f aca="false">IF(E1874="","",EOMONTH(E1874,Parameter!$B$4))</f>
        <v/>
      </c>
      <c r="Q1874" s="33" t="str">
        <f aca="false">IF(OR(E1874="",L1874&lt;&gt;""),"",P1874-Parameter!$B$9)</f>
        <v/>
      </c>
      <c r="R1874" s="34" t="str">
        <f aca="false">IF(OR(G1874="",G1874=0,H1874=""),"",H1874/G1874)</f>
        <v/>
      </c>
      <c r="S1874" s="35" t="str">
        <f aca="false">IF(C1874="","",IFERROR(INDEX('Validasi Vendor'!$J$5:$J$505,MATCH(C1874,'Validasi Vendor'!$C$5:$C$505,0)),"Belum terdaftar"))</f>
        <v/>
      </c>
      <c r="T1874" s="35" t="str">
        <f aca="false">IF(E1874="","",IF(L1874&lt;&gt;"",IF(EOMONTH(L1874,0)&gt;P1874,"Dikreditkan lewat batas: periksa","Sudah dikreditkan"),IF(S1874&lt;&gt;"Boleh diproses","Titik 1: periksa status vendor",IF(OR(I1874&lt;&gt;"Cocok",J1874&lt;&gt;"Valid"),"Titik 3: faktur bermasalah",IF(K1874="Ya","Titik 2: periksa pembebanan biaya",IF(Q1874&lt;0,"Titik 2: lewat batas kredit",IF(Q1874&lt;=Parameter!$B$6,"Titik 2: segera kreditkan","Siap dikreditkan")))))))</f>
        <v/>
      </c>
    </row>
    <row r="1875" customFormat="false" ht="15" hidden="false" customHeight="false" outlineLevel="0" collapsed="false">
      <c r="A1875" s="27"/>
      <c r="B1875" s="27"/>
      <c r="C1875" s="28"/>
      <c r="D1875" s="28"/>
      <c r="E1875" s="29"/>
      <c r="F1875" s="27"/>
      <c r="G1875" s="30"/>
      <c r="H1875" s="30"/>
      <c r="I1875" s="27"/>
      <c r="J1875" s="27"/>
      <c r="K1875" s="27"/>
      <c r="L1875" s="29"/>
      <c r="M1875" s="27"/>
      <c r="N1875" s="31" t="str">
        <f aca="false">IF(E1875="","",EOMONTH(E1875,0))</f>
        <v/>
      </c>
      <c r="O1875" s="32" t="str">
        <f aca="false">IF(E1875="","",EOMONTH(E1875,0)+Parameter!$B$5)</f>
        <v/>
      </c>
      <c r="P1875" s="32" t="str">
        <f aca="false">IF(E1875="","",EOMONTH(E1875,Parameter!$B$4))</f>
        <v/>
      </c>
      <c r="Q1875" s="33" t="str">
        <f aca="false">IF(OR(E1875="",L1875&lt;&gt;""),"",P1875-Parameter!$B$9)</f>
        <v/>
      </c>
      <c r="R1875" s="34" t="str">
        <f aca="false">IF(OR(G1875="",G1875=0,H1875=""),"",H1875/G1875)</f>
        <v/>
      </c>
      <c r="S1875" s="35" t="str">
        <f aca="false">IF(C1875="","",IFERROR(INDEX('Validasi Vendor'!$J$5:$J$505,MATCH(C1875,'Validasi Vendor'!$C$5:$C$505,0)),"Belum terdaftar"))</f>
        <v/>
      </c>
      <c r="T1875" s="35" t="str">
        <f aca="false">IF(E1875="","",IF(L1875&lt;&gt;"",IF(EOMONTH(L1875,0)&gt;P1875,"Dikreditkan lewat batas: periksa","Sudah dikreditkan"),IF(S1875&lt;&gt;"Boleh diproses","Titik 1: periksa status vendor",IF(OR(I1875&lt;&gt;"Cocok",J1875&lt;&gt;"Valid"),"Titik 3: faktur bermasalah",IF(K1875="Ya","Titik 2: periksa pembebanan biaya",IF(Q1875&lt;0,"Titik 2: lewat batas kredit",IF(Q1875&lt;=Parameter!$B$6,"Titik 2: segera kreditkan","Siap dikreditkan")))))))</f>
        <v/>
      </c>
    </row>
    <row r="1876" customFormat="false" ht="15" hidden="false" customHeight="false" outlineLevel="0" collapsed="false">
      <c r="A1876" s="27"/>
      <c r="B1876" s="27"/>
      <c r="C1876" s="28"/>
      <c r="D1876" s="28"/>
      <c r="E1876" s="29"/>
      <c r="F1876" s="27"/>
      <c r="G1876" s="30"/>
      <c r="H1876" s="30"/>
      <c r="I1876" s="27"/>
      <c r="J1876" s="27"/>
      <c r="K1876" s="27"/>
      <c r="L1876" s="29"/>
      <c r="M1876" s="27"/>
      <c r="N1876" s="31" t="str">
        <f aca="false">IF(E1876="","",EOMONTH(E1876,0))</f>
        <v/>
      </c>
      <c r="O1876" s="32" t="str">
        <f aca="false">IF(E1876="","",EOMONTH(E1876,0)+Parameter!$B$5)</f>
        <v/>
      </c>
      <c r="P1876" s="32" t="str">
        <f aca="false">IF(E1876="","",EOMONTH(E1876,Parameter!$B$4))</f>
        <v/>
      </c>
      <c r="Q1876" s="33" t="str">
        <f aca="false">IF(OR(E1876="",L1876&lt;&gt;""),"",P1876-Parameter!$B$9)</f>
        <v/>
      </c>
      <c r="R1876" s="34" t="str">
        <f aca="false">IF(OR(G1876="",G1876=0,H1876=""),"",H1876/G1876)</f>
        <v/>
      </c>
      <c r="S1876" s="35" t="str">
        <f aca="false">IF(C1876="","",IFERROR(INDEX('Validasi Vendor'!$J$5:$J$505,MATCH(C1876,'Validasi Vendor'!$C$5:$C$505,0)),"Belum terdaftar"))</f>
        <v/>
      </c>
      <c r="T1876" s="35" t="str">
        <f aca="false">IF(E1876="","",IF(L1876&lt;&gt;"",IF(EOMONTH(L1876,0)&gt;P1876,"Dikreditkan lewat batas: periksa","Sudah dikreditkan"),IF(S1876&lt;&gt;"Boleh diproses","Titik 1: periksa status vendor",IF(OR(I1876&lt;&gt;"Cocok",J1876&lt;&gt;"Valid"),"Titik 3: faktur bermasalah",IF(K1876="Ya","Titik 2: periksa pembebanan biaya",IF(Q1876&lt;0,"Titik 2: lewat batas kredit",IF(Q1876&lt;=Parameter!$B$6,"Titik 2: segera kreditkan","Siap dikreditkan")))))))</f>
        <v/>
      </c>
    </row>
    <row r="1877" customFormat="false" ht="15" hidden="false" customHeight="false" outlineLevel="0" collapsed="false">
      <c r="A1877" s="27"/>
      <c r="B1877" s="27"/>
      <c r="C1877" s="28"/>
      <c r="D1877" s="28"/>
      <c r="E1877" s="29"/>
      <c r="F1877" s="27"/>
      <c r="G1877" s="30"/>
      <c r="H1877" s="30"/>
      <c r="I1877" s="27"/>
      <c r="J1877" s="27"/>
      <c r="K1877" s="27"/>
      <c r="L1877" s="29"/>
      <c r="M1877" s="27"/>
      <c r="N1877" s="31" t="str">
        <f aca="false">IF(E1877="","",EOMONTH(E1877,0))</f>
        <v/>
      </c>
      <c r="O1877" s="32" t="str">
        <f aca="false">IF(E1877="","",EOMONTH(E1877,0)+Parameter!$B$5)</f>
        <v/>
      </c>
      <c r="P1877" s="32" t="str">
        <f aca="false">IF(E1877="","",EOMONTH(E1877,Parameter!$B$4))</f>
        <v/>
      </c>
      <c r="Q1877" s="33" t="str">
        <f aca="false">IF(OR(E1877="",L1877&lt;&gt;""),"",P1877-Parameter!$B$9)</f>
        <v/>
      </c>
      <c r="R1877" s="34" t="str">
        <f aca="false">IF(OR(G1877="",G1877=0,H1877=""),"",H1877/G1877)</f>
        <v/>
      </c>
      <c r="S1877" s="35" t="str">
        <f aca="false">IF(C1877="","",IFERROR(INDEX('Validasi Vendor'!$J$5:$J$505,MATCH(C1877,'Validasi Vendor'!$C$5:$C$505,0)),"Belum terdaftar"))</f>
        <v/>
      </c>
      <c r="T1877" s="35" t="str">
        <f aca="false">IF(E1877="","",IF(L1877&lt;&gt;"",IF(EOMONTH(L1877,0)&gt;P1877,"Dikreditkan lewat batas: periksa","Sudah dikreditkan"),IF(S1877&lt;&gt;"Boleh diproses","Titik 1: periksa status vendor",IF(OR(I1877&lt;&gt;"Cocok",J1877&lt;&gt;"Valid"),"Titik 3: faktur bermasalah",IF(K1877="Ya","Titik 2: periksa pembebanan biaya",IF(Q1877&lt;0,"Titik 2: lewat batas kredit",IF(Q1877&lt;=Parameter!$B$6,"Titik 2: segera kreditkan","Siap dikreditkan")))))))</f>
        <v/>
      </c>
    </row>
    <row r="1878" customFormat="false" ht="15" hidden="false" customHeight="false" outlineLevel="0" collapsed="false">
      <c r="A1878" s="27"/>
      <c r="B1878" s="27"/>
      <c r="C1878" s="28"/>
      <c r="D1878" s="28"/>
      <c r="E1878" s="29"/>
      <c r="F1878" s="27"/>
      <c r="G1878" s="30"/>
      <c r="H1878" s="30"/>
      <c r="I1878" s="27"/>
      <c r="J1878" s="27"/>
      <c r="K1878" s="27"/>
      <c r="L1878" s="29"/>
      <c r="M1878" s="27"/>
      <c r="N1878" s="31" t="str">
        <f aca="false">IF(E1878="","",EOMONTH(E1878,0))</f>
        <v/>
      </c>
      <c r="O1878" s="32" t="str">
        <f aca="false">IF(E1878="","",EOMONTH(E1878,0)+Parameter!$B$5)</f>
        <v/>
      </c>
      <c r="P1878" s="32" t="str">
        <f aca="false">IF(E1878="","",EOMONTH(E1878,Parameter!$B$4))</f>
        <v/>
      </c>
      <c r="Q1878" s="33" t="str">
        <f aca="false">IF(OR(E1878="",L1878&lt;&gt;""),"",P1878-Parameter!$B$9)</f>
        <v/>
      </c>
      <c r="R1878" s="34" t="str">
        <f aca="false">IF(OR(G1878="",G1878=0,H1878=""),"",H1878/G1878)</f>
        <v/>
      </c>
      <c r="S1878" s="35" t="str">
        <f aca="false">IF(C1878="","",IFERROR(INDEX('Validasi Vendor'!$J$5:$J$505,MATCH(C1878,'Validasi Vendor'!$C$5:$C$505,0)),"Belum terdaftar"))</f>
        <v/>
      </c>
      <c r="T1878" s="35" t="str">
        <f aca="false">IF(E1878="","",IF(L1878&lt;&gt;"",IF(EOMONTH(L1878,0)&gt;P1878,"Dikreditkan lewat batas: periksa","Sudah dikreditkan"),IF(S1878&lt;&gt;"Boleh diproses","Titik 1: periksa status vendor",IF(OR(I1878&lt;&gt;"Cocok",J1878&lt;&gt;"Valid"),"Titik 3: faktur bermasalah",IF(K1878="Ya","Titik 2: periksa pembebanan biaya",IF(Q1878&lt;0,"Titik 2: lewat batas kredit",IF(Q1878&lt;=Parameter!$B$6,"Titik 2: segera kreditkan","Siap dikreditkan")))))))</f>
        <v/>
      </c>
    </row>
    <row r="1879" customFormat="false" ht="15" hidden="false" customHeight="false" outlineLevel="0" collapsed="false">
      <c r="A1879" s="27"/>
      <c r="B1879" s="27"/>
      <c r="C1879" s="28"/>
      <c r="D1879" s="28"/>
      <c r="E1879" s="29"/>
      <c r="F1879" s="27"/>
      <c r="G1879" s="30"/>
      <c r="H1879" s="30"/>
      <c r="I1879" s="27"/>
      <c r="J1879" s="27"/>
      <c r="K1879" s="27"/>
      <c r="L1879" s="29"/>
      <c r="M1879" s="27"/>
      <c r="N1879" s="31" t="str">
        <f aca="false">IF(E1879="","",EOMONTH(E1879,0))</f>
        <v/>
      </c>
      <c r="O1879" s="32" t="str">
        <f aca="false">IF(E1879="","",EOMONTH(E1879,0)+Parameter!$B$5)</f>
        <v/>
      </c>
      <c r="P1879" s="32" t="str">
        <f aca="false">IF(E1879="","",EOMONTH(E1879,Parameter!$B$4))</f>
        <v/>
      </c>
      <c r="Q1879" s="33" t="str">
        <f aca="false">IF(OR(E1879="",L1879&lt;&gt;""),"",P1879-Parameter!$B$9)</f>
        <v/>
      </c>
      <c r="R1879" s="34" t="str">
        <f aca="false">IF(OR(G1879="",G1879=0,H1879=""),"",H1879/G1879)</f>
        <v/>
      </c>
      <c r="S1879" s="35" t="str">
        <f aca="false">IF(C1879="","",IFERROR(INDEX('Validasi Vendor'!$J$5:$J$505,MATCH(C1879,'Validasi Vendor'!$C$5:$C$505,0)),"Belum terdaftar"))</f>
        <v/>
      </c>
      <c r="T1879" s="35" t="str">
        <f aca="false">IF(E1879="","",IF(L1879&lt;&gt;"",IF(EOMONTH(L1879,0)&gt;P1879,"Dikreditkan lewat batas: periksa","Sudah dikreditkan"),IF(S1879&lt;&gt;"Boleh diproses","Titik 1: periksa status vendor",IF(OR(I1879&lt;&gt;"Cocok",J1879&lt;&gt;"Valid"),"Titik 3: faktur bermasalah",IF(K1879="Ya","Titik 2: periksa pembebanan biaya",IF(Q1879&lt;0,"Titik 2: lewat batas kredit",IF(Q1879&lt;=Parameter!$B$6,"Titik 2: segera kreditkan","Siap dikreditkan")))))))</f>
        <v/>
      </c>
    </row>
    <row r="1880" customFormat="false" ht="15" hidden="false" customHeight="false" outlineLevel="0" collapsed="false">
      <c r="A1880" s="27"/>
      <c r="B1880" s="27"/>
      <c r="C1880" s="28"/>
      <c r="D1880" s="28"/>
      <c r="E1880" s="29"/>
      <c r="F1880" s="27"/>
      <c r="G1880" s="30"/>
      <c r="H1880" s="30"/>
      <c r="I1880" s="27"/>
      <c r="J1880" s="27"/>
      <c r="K1880" s="27"/>
      <c r="L1880" s="29"/>
      <c r="M1880" s="27"/>
      <c r="N1880" s="31" t="str">
        <f aca="false">IF(E1880="","",EOMONTH(E1880,0))</f>
        <v/>
      </c>
      <c r="O1880" s="32" t="str">
        <f aca="false">IF(E1880="","",EOMONTH(E1880,0)+Parameter!$B$5)</f>
        <v/>
      </c>
      <c r="P1880" s="32" t="str">
        <f aca="false">IF(E1880="","",EOMONTH(E1880,Parameter!$B$4))</f>
        <v/>
      </c>
      <c r="Q1880" s="33" t="str">
        <f aca="false">IF(OR(E1880="",L1880&lt;&gt;""),"",P1880-Parameter!$B$9)</f>
        <v/>
      </c>
      <c r="R1880" s="34" t="str">
        <f aca="false">IF(OR(G1880="",G1880=0,H1880=""),"",H1880/G1880)</f>
        <v/>
      </c>
      <c r="S1880" s="35" t="str">
        <f aca="false">IF(C1880="","",IFERROR(INDEX('Validasi Vendor'!$J$5:$J$505,MATCH(C1880,'Validasi Vendor'!$C$5:$C$505,0)),"Belum terdaftar"))</f>
        <v/>
      </c>
      <c r="T1880" s="35" t="str">
        <f aca="false">IF(E1880="","",IF(L1880&lt;&gt;"",IF(EOMONTH(L1880,0)&gt;P1880,"Dikreditkan lewat batas: periksa","Sudah dikreditkan"),IF(S1880&lt;&gt;"Boleh diproses","Titik 1: periksa status vendor",IF(OR(I1880&lt;&gt;"Cocok",J1880&lt;&gt;"Valid"),"Titik 3: faktur bermasalah",IF(K1880="Ya","Titik 2: periksa pembebanan biaya",IF(Q1880&lt;0,"Titik 2: lewat batas kredit",IF(Q1880&lt;=Parameter!$B$6,"Titik 2: segera kreditkan","Siap dikreditkan")))))))</f>
        <v/>
      </c>
    </row>
    <row r="1881" customFormat="false" ht="15" hidden="false" customHeight="false" outlineLevel="0" collapsed="false">
      <c r="A1881" s="27"/>
      <c r="B1881" s="27"/>
      <c r="C1881" s="28"/>
      <c r="D1881" s="28"/>
      <c r="E1881" s="29"/>
      <c r="F1881" s="27"/>
      <c r="G1881" s="30"/>
      <c r="H1881" s="30"/>
      <c r="I1881" s="27"/>
      <c r="J1881" s="27"/>
      <c r="K1881" s="27"/>
      <c r="L1881" s="29"/>
      <c r="M1881" s="27"/>
      <c r="N1881" s="31" t="str">
        <f aca="false">IF(E1881="","",EOMONTH(E1881,0))</f>
        <v/>
      </c>
      <c r="O1881" s="32" t="str">
        <f aca="false">IF(E1881="","",EOMONTH(E1881,0)+Parameter!$B$5)</f>
        <v/>
      </c>
      <c r="P1881" s="32" t="str">
        <f aca="false">IF(E1881="","",EOMONTH(E1881,Parameter!$B$4))</f>
        <v/>
      </c>
      <c r="Q1881" s="33" t="str">
        <f aca="false">IF(OR(E1881="",L1881&lt;&gt;""),"",P1881-Parameter!$B$9)</f>
        <v/>
      </c>
      <c r="R1881" s="34" t="str">
        <f aca="false">IF(OR(G1881="",G1881=0,H1881=""),"",H1881/G1881)</f>
        <v/>
      </c>
      <c r="S1881" s="35" t="str">
        <f aca="false">IF(C1881="","",IFERROR(INDEX('Validasi Vendor'!$J$5:$J$505,MATCH(C1881,'Validasi Vendor'!$C$5:$C$505,0)),"Belum terdaftar"))</f>
        <v/>
      </c>
      <c r="T1881" s="35" t="str">
        <f aca="false">IF(E1881="","",IF(L1881&lt;&gt;"",IF(EOMONTH(L1881,0)&gt;P1881,"Dikreditkan lewat batas: periksa","Sudah dikreditkan"),IF(S1881&lt;&gt;"Boleh diproses","Titik 1: periksa status vendor",IF(OR(I1881&lt;&gt;"Cocok",J1881&lt;&gt;"Valid"),"Titik 3: faktur bermasalah",IF(K1881="Ya","Titik 2: periksa pembebanan biaya",IF(Q1881&lt;0,"Titik 2: lewat batas kredit",IF(Q1881&lt;=Parameter!$B$6,"Titik 2: segera kreditkan","Siap dikreditkan")))))))</f>
        <v/>
      </c>
    </row>
    <row r="1882" customFormat="false" ht="15" hidden="false" customHeight="false" outlineLevel="0" collapsed="false">
      <c r="A1882" s="27"/>
      <c r="B1882" s="27"/>
      <c r="C1882" s="28"/>
      <c r="D1882" s="28"/>
      <c r="E1882" s="29"/>
      <c r="F1882" s="27"/>
      <c r="G1882" s="30"/>
      <c r="H1882" s="30"/>
      <c r="I1882" s="27"/>
      <c r="J1882" s="27"/>
      <c r="K1882" s="27"/>
      <c r="L1882" s="29"/>
      <c r="M1882" s="27"/>
      <c r="N1882" s="31" t="str">
        <f aca="false">IF(E1882="","",EOMONTH(E1882,0))</f>
        <v/>
      </c>
      <c r="O1882" s="32" t="str">
        <f aca="false">IF(E1882="","",EOMONTH(E1882,0)+Parameter!$B$5)</f>
        <v/>
      </c>
      <c r="P1882" s="32" t="str">
        <f aca="false">IF(E1882="","",EOMONTH(E1882,Parameter!$B$4))</f>
        <v/>
      </c>
      <c r="Q1882" s="33" t="str">
        <f aca="false">IF(OR(E1882="",L1882&lt;&gt;""),"",P1882-Parameter!$B$9)</f>
        <v/>
      </c>
      <c r="R1882" s="34" t="str">
        <f aca="false">IF(OR(G1882="",G1882=0,H1882=""),"",H1882/G1882)</f>
        <v/>
      </c>
      <c r="S1882" s="35" t="str">
        <f aca="false">IF(C1882="","",IFERROR(INDEX('Validasi Vendor'!$J$5:$J$505,MATCH(C1882,'Validasi Vendor'!$C$5:$C$505,0)),"Belum terdaftar"))</f>
        <v/>
      </c>
      <c r="T1882" s="35" t="str">
        <f aca="false">IF(E1882="","",IF(L1882&lt;&gt;"",IF(EOMONTH(L1882,0)&gt;P1882,"Dikreditkan lewat batas: periksa","Sudah dikreditkan"),IF(S1882&lt;&gt;"Boleh diproses","Titik 1: periksa status vendor",IF(OR(I1882&lt;&gt;"Cocok",J1882&lt;&gt;"Valid"),"Titik 3: faktur bermasalah",IF(K1882="Ya","Titik 2: periksa pembebanan biaya",IF(Q1882&lt;0,"Titik 2: lewat batas kredit",IF(Q1882&lt;=Parameter!$B$6,"Titik 2: segera kreditkan","Siap dikreditkan")))))))</f>
        <v/>
      </c>
    </row>
    <row r="1883" customFormat="false" ht="15" hidden="false" customHeight="false" outlineLevel="0" collapsed="false">
      <c r="A1883" s="27"/>
      <c r="B1883" s="27"/>
      <c r="C1883" s="28"/>
      <c r="D1883" s="28"/>
      <c r="E1883" s="29"/>
      <c r="F1883" s="27"/>
      <c r="G1883" s="30"/>
      <c r="H1883" s="30"/>
      <c r="I1883" s="27"/>
      <c r="J1883" s="27"/>
      <c r="K1883" s="27"/>
      <c r="L1883" s="29"/>
      <c r="M1883" s="27"/>
      <c r="N1883" s="31" t="str">
        <f aca="false">IF(E1883="","",EOMONTH(E1883,0))</f>
        <v/>
      </c>
      <c r="O1883" s="32" t="str">
        <f aca="false">IF(E1883="","",EOMONTH(E1883,0)+Parameter!$B$5)</f>
        <v/>
      </c>
      <c r="P1883" s="32" t="str">
        <f aca="false">IF(E1883="","",EOMONTH(E1883,Parameter!$B$4))</f>
        <v/>
      </c>
      <c r="Q1883" s="33" t="str">
        <f aca="false">IF(OR(E1883="",L1883&lt;&gt;""),"",P1883-Parameter!$B$9)</f>
        <v/>
      </c>
      <c r="R1883" s="34" t="str">
        <f aca="false">IF(OR(G1883="",G1883=0,H1883=""),"",H1883/G1883)</f>
        <v/>
      </c>
      <c r="S1883" s="35" t="str">
        <f aca="false">IF(C1883="","",IFERROR(INDEX('Validasi Vendor'!$J$5:$J$505,MATCH(C1883,'Validasi Vendor'!$C$5:$C$505,0)),"Belum terdaftar"))</f>
        <v/>
      </c>
      <c r="T1883" s="35" t="str">
        <f aca="false">IF(E1883="","",IF(L1883&lt;&gt;"",IF(EOMONTH(L1883,0)&gt;P1883,"Dikreditkan lewat batas: periksa","Sudah dikreditkan"),IF(S1883&lt;&gt;"Boleh diproses","Titik 1: periksa status vendor",IF(OR(I1883&lt;&gt;"Cocok",J1883&lt;&gt;"Valid"),"Titik 3: faktur bermasalah",IF(K1883="Ya","Titik 2: periksa pembebanan biaya",IF(Q1883&lt;0,"Titik 2: lewat batas kredit",IF(Q1883&lt;=Parameter!$B$6,"Titik 2: segera kreditkan","Siap dikreditkan")))))))</f>
        <v/>
      </c>
    </row>
    <row r="1884" customFormat="false" ht="15" hidden="false" customHeight="false" outlineLevel="0" collapsed="false">
      <c r="A1884" s="27"/>
      <c r="B1884" s="27"/>
      <c r="C1884" s="28"/>
      <c r="D1884" s="28"/>
      <c r="E1884" s="29"/>
      <c r="F1884" s="27"/>
      <c r="G1884" s="30"/>
      <c r="H1884" s="30"/>
      <c r="I1884" s="27"/>
      <c r="J1884" s="27"/>
      <c r="K1884" s="27"/>
      <c r="L1884" s="29"/>
      <c r="M1884" s="27"/>
      <c r="N1884" s="31" t="str">
        <f aca="false">IF(E1884="","",EOMONTH(E1884,0))</f>
        <v/>
      </c>
      <c r="O1884" s="32" t="str">
        <f aca="false">IF(E1884="","",EOMONTH(E1884,0)+Parameter!$B$5)</f>
        <v/>
      </c>
      <c r="P1884" s="32" t="str">
        <f aca="false">IF(E1884="","",EOMONTH(E1884,Parameter!$B$4))</f>
        <v/>
      </c>
      <c r="Q1884" s="33" t="str">
        <f aca="false">IF(OR(E1884="",L1884&lt;&gt;""),"",P1884-Parameter!$B$9)</f>
        <v/>
      </c>
      <c r="R1884" s="34" t="str">
        <f aca="false">IF(OR(G1884="",G1884=0,H1884=""),"",H1884/G1884)</f>
        <v/>
      </c>
      <c r="S1884" s="35" t="str">
        <f aca="false">IF(C1884="","",IFERROR(INDEX('Validasi Vendor'!$J$5:$J$505,MATCH(C1884,'Validasi Vendor'!$C$5:$C$505,0)),"Belum terdaftar"))</f>
        <v/>
      </c>
      <c r="T1884" s="35" t="str">
        <f aca="false">IF(E1884="","",IF(L1884&lt;&gt;"",IF(EOMONTH(L1884,0)&gt;P1884,"Dikreditkan lewat batas: periksa","Sudah dikreditkan"),IF(S1884&lt;&gt;"Boleh diproses","Titik 1: periksa status vendor",IF(OR(I1884&lt;&gt;"Cocok",J1884&lt;&gt;"Valid"),"Titik 3: faktur bermasalah",IF(K1884="Ya","Titik 2: periksa pembebanan biaya",IF(Q1884&lt;0,"Titik 2: lewat batas kredit",IF(Q1884&lt;=Parameter!$B$6,"Titik 2: segera kreditkan","Siap dikreditkan")))))))</f>
        <v/>
      </c>
    </row>
    <row r="1885" customFormat="false" ht="15" hidden="false" customHeight="false" outlineLevel="0" collapsed="false">
      <c r="A1885" s="27"/>
      <c r="B1885" s="27"/>
      <c r="C1885" s="28"/>
      <c r="D1885" s="28"/>
      <c r="E1885" s="29"/>
      <c r="F1885" s="27"/>
      <c r="G1885" s="30"/>
      <c r="H1885" s="30"/>
      <c r="I1885" s="27"/>
      <c r="J1885" s="27"/>
      <c r="K1885" s="27"/>
      <c r="L1885" s="29"/>
      <c r="M1885" s="27"/>
      <c r="N1885" s="31" t="str">
        <f aca="false">IF(E1885="","",EOMONTH(E1885,0))</f>
        <v/>
      </c>
      <c r="O1885" s="32" t="str">
        <f aca="false">IF(E1885="","",EOMONTH(E1885,0)+Parameter!$B$5)</f>
        <v/>
      </c>
      <c r="P1885" s="32" t="str">
        <f aca="false">IF(E1885="","",EOMONTH(E1885,Parameter!$B$4))</f>
        <v/>
      </c>
      <c r="Q1885" s="33" t="str">
        <f aca="false">IF(OR(E1885="",L1885&lt;&gt;""),"",P1885-Parameter!$B$9)</f>
        <v/>
      </c>
      <c r="R1885" s="34" t="str">
        <f aca="false">IF(OR(G1885="",G1885=0,H1885=""),"",H1885/G1885)</f>
        <v/>
      </c>
      <c r="S1885" s="35" t="str">
        <f aca="false">IF(C1885="","",IFERROR(INDEX('Validasi Vendor'!$J$5:$J$505,MATCH(C1885,'Validasi Vendor'!$C$5:$C$505,0)),"Belum terdaftar"))</f>
        <v/>
      </c>
      <c r="T1885" s="35" t="str">
        <f aca="false">IF(E1885="","",IF(L1885&lt;&gt;"",IF(EOMONTH(L1885,0)&gt;P1885,"Dikreditkan lewat batas: periksa","Sudah dikreditkan"),IF(S1885&lt;&gt;"Boleh diproses","Titik 1: periksa status vendor",IF(OR(I1885&lt;&gt;"Cocok",J1885&lt;&gt;"Valid"),"Titik 3: faktur bermasalah",IF(K1885="Ya","Titik 2: periksa pembebanan biaya",IF(Q1885&lt;0,"Titik 2: lewat batas kredit",IF(Q1885&lt;=Parameter!$B$6,"Titik 2: segera kreditkan","Siap dikreditkan")))))))</f>
        <v/>
      </c>
    </row>
    <row r="1886" customFormat="false" ht="15" hidden="false" customHeight="false" outlineLevel="0" collapsed="false">
      <c r="A1886" s="27"/>
      <c r="B1886" s="27"/>
      <c r="C1886" s="28"/>
      <c r="D1886" s="28"/>
      <c r="E1886" s="29"/>
      <c r="F1886" s="27"/>
      <c r="G1886" s="30"/>
      <c r="H1886" s="30"/>
      <c r="I1886" s="27"/>
      <c r="J1886" s="27"/>
      <c r="K1886" s="27"/>
      <c r="L1886" s="29"/>
      <c r="M1886" s="27"/>
      <c r="N1886" s="31" t="str">
        <f aca="false">IF(E1886="","",EOMONTH(E1886,0))</f>
        <v/>
      </c>
      <c r="O1886" s="32" t="str">
        <f aca="false">IF(E1886="","",EOMONTH(E1886,0)+Parameter!$B$5)</f>
        <v/>
      </c>
      <c r="P1886" s="32" t="str">
        <f aca="false">IF(E1886="","",EOMONTH(E1886,Parameter!$B$4))</f>
        <v/>
      </c>
      <c r="Q1886" s="33" t="str">
        <f aca="false">IF(OR(E1886="",L1886&lt;&gt;""),"",P1886-Parameter!$B$9)</f>
        <v/>
      </c>
      <c r="R1886" s="34" t="str">
        <f aca="false">IF(OR(G1886="",G1886=0,H1886=""),"",H1886/G1886)</f>
        <v/>
      </c>
      <c r="S1886" s="35" t="str">
        <f aca="false">IF(C1886="","",IFERROR(INDEX('Validasi Vendor'!$J$5:$J$505,MATCH(C1886,'Validasi Vendor'!$C$5:$C$505,0)),"Belum terdaftar"))</f>
        <v/>
      </c>
      <c r="T1886" s="35" t="str">
        <f aca="false">IF(E1886="","",IF(L1886&lt;&gt;"",IF(EOMONTH(L1886,0)&gt;P1886,"Dikreditkan lewat batas: periksa","Sudah dikreditkan"),IF(S1886&lt;&gt;"Boleh diproses","Titik 1: periksa status vendor",IF(OR(I1886&lt;&gt;"Cocok",J1886&lt;&gt;"Valid"),"Titik 3: faktur bermasalah",IF(K1886="Ya","Titik 2: periksa pembebanan biaya",IF(Q1886&lt;0,"Titik 2: lewat batas kredit",IF(Q1886&lt;=Parameter!$B$6,"Titik 2: segera kreditkan","Siap dikreditkan")))))))</f>
        <v/>
      </c>
    </row>
    <row r="1887" customFormat="false" ht="15" hidden="false" customHeight="false" outlineLevel="0" collapsed="false">
      <c r="A1887" s="27"/>
      <c r="B1887" s="27"/>
      <c r="C1887" s="28"/>
      <c r="D1887" s="28"/>
      <c r="E1887" s="29"/>
      <c r="F1887" s="27"/>
      <c r="G1887" s="30"/>
      <c r="H1887" s="30"/>
      <c r="I1887" s="27"/>
      <c r="J1887" s="27"/>
      <c r="K1887" s="27"/>
      <c r="L1887" s="29"/>
      <c r="M1887" s="27"/>
      <c r="N1887" s="31" t="str">
        <f aca="false">IF(E1887="","",EOMONTH(E1887,0))</f>
        <v/>
      </c>
      <c r="O1887" s="32" t="str">
        <f aca="false">IF(E1887="","",EOMONTH(E1887,0)+Parameter!$B$5)</f>
        <v/>
      </c>
      <c r="P1887" s="32" t="str">
        <f aca="false">IF(E1887="","",EOMONTH(E1887,Parameter!$B$4))</f>
        <v/>
      </c>
      <c r="Q1887" s="33" t="str">
        <f aca="false">IF(OR(E1887="",L1887&lt;&gt;""),"",P1887-Parameter!$B$9)</f>
        <v/>
      </c>
      <c r="R1887" s="34" t="str">
        <f aca="false">IF(OR(G1887="",G1887=0,H1887=""),"",H1887/G1887)</f>
        <v/>
      </c>
      <c r="S1887" s="35" t="str">
        <f aca="false">IF(C1887="","",IFERROR(INDEX('Validasi Vendor'!$J$5:$J$505,MATCH(C1887,'Validasi Vendor'!$C$5:$C$505,0)),"Belum terdaftar"))</f>
        <v/>
      </c>
      <c r="T1887" s="35" t="str">
        <f aca="false">IF(E1887="","",IF(L1887&lt;&gt;"",IF(EOMONTH(L1887,0)&gt;P1887,"Dikreditkan lewat batas: periksa","Sudah dikreditkan"),IF(S1887&lt;&gt;"Boleh diproses","Titik 1: periksa status vendor",IF(OR(I1887&lt;&gt;"Cocok",J1887&lt;&gt;"Valid"),"Titik 3: faktur bermasalah",IF(K1887="Ya","Titik 2: periksa pembebanan biaya",IF(Q1887&lt;0,"Titik 2: lewat batas kredit",IF(Q1887&lt;=Parameter!$B$6,"Titik 2: segera kreditkan","Siap dikreditkan")))))))</f>
        <v/>
      </c>
    </row>
    <row r="1888" customFormat="false" ht="15" hidden="false" customHeight="false" outlineLevel="0" collapsed="false">
      <c r="A1888" s="27"/>
      <c r="B1888" s="27"/>
      <c r="C1888" s="28"/>
      <c r="D1888" s="28"/>
      <c r="E1888" s="29"/>
      <c r="F1888" s="27"/>
      <c r="G1888" s="30"/>
      <c r="H1888" s="30"/>
      <c r="I1888" s="27"/>
      <c r="J1888" s="27"/>
      <c r="K1888" s="27"/>
      <c r="L1888" s="29"/>
      <c r="M1888" s="27"/>
      <c r="N1888" s="31" t="str">
        <f aca="false">IF(E1888="","",EOMONTH(E1888,0))</f>
        <v/>
      </c>
      <c r="O1888" s="32" t="str">
        <f aca="false">IF(E1888="","",EOMONTH(E1888,0)+Parameter!$B$5)</f>
        <v/>
      </c>
      <c r="P1888" s="32" t="str">
        <f aca="false">IF(E1888="","",EOMONTH(E1888,Parameter!$B$4))</f>
        <v/>
      </c>
      <c r="Q1888" s="33" t="str">
        <f aca="false">IF(OR(E1888="",L1888&lt;&gt;""),"",P1888-Parameter!$B$9)</f>
        <v/>
      </c>
      <c r="R1888" s="34" t="str">
        <f aca="false">IF(OR(G1888="",G1888=0,H1888=""),"",H1888/G1888)</f>
        <v/>
      </c>
      <c r="S1888" s="35" t="str">
        <f aca="false">IF(C1888="","",IFERROR(INDEX('Validasi Vendor'!$J$5:$J$505,MATCH(C1888,'Validasi Vendor'!$C$5:$C$505,0)),"Belum terdaftar"))</f>
        <v/>
      </c>
      <c r="T1888" s="35" t="str">
        <f aca="false">IF(E1888="","",IF(L1888&lt;&gt;"",IF(EOMONTH(L1888,0)&gt;P1888,"Dikreditkan lewat batas: periksa","Sudah dikreditkan"),IF(S1888&lt;&gt;"Boleh diproses","Titik 1: periksa status vendor",IF(OR(I1888&lt;&gt;"Cocok",J1888&lt;&gt;"Valid"),"Titik 3: faktur bermasalah",IF(K1888="Ya","Titik 2: periksa pembebanan biaya",IF(Q1888&lt;0,"Titik 2: lewat batas kredit",IF(Q1888&lt;=Parameter!$B$6,"Titik 2: segera kreditkan","Siap dikreditkan")))))))</f>
        <v/>
      </c>
    </row>
    <row r="1889" customFormat="false" ht="15" hidden="false" customHeight="false" outlineLevel="0" collapsed="false">
      <c r="A1889" s="27"/>
      <c r="B1889" s="27"/>
      <c r="C1889" s="28"/>
      <c r="D1889" s="28"/>
      <c r="E1889" s="29"/>
      <c r="F1889" s="27"/>
      <c r="G1889" s="30"/>
      <c r="H1889" s="30"/>
      <c r="I1889" s="27"/>
      <c r="J1889" s="27"/>
      <c r="K1889" s="27"/>
      <c r="L1889" s="29"/>
      <c r="M1889" s="27"/>
      <c r="N1889" s="31" t="str">
        <f aca="false">IF(E1889="","",EOMONTH(E1889,0))</f>
        <v/>
      </c>
      <c r="O1889" s="32" t="str">
        <f aca="false">IF(E1889="","",EOMONTH(E1889,0)+Parameter!$B$5)</f>
        <v/>
      </c>
      <c r="P1889" s="32" t="str">
        <f aca="false">IF(E1889="","",EOMONTH(E1889,Parameter!$B$4))</f>
        <v/>
      </c>
      <c r="Q1889" s="33" t="str">
        <f aca="false">IF(OR(E1889="",L1889&lt;&gt;""),"",P1889-Parameter!$B$9)</f>
        <v/>
      </c>
      <c r="R1889" s="34" t="str">
        <f aca="false">IF(OR(G1889="",G1889=0,H1889=""),"",H1889/G1889)</f>
        <v/>
      </c>
      <c r="S1889" s="35" t="str">
        <f aca="false">IF(C1889="","",IFERROR(INDEX('Validasi Vendor'!$J$5:$J$505,MATCH(C1889,'Validasi Vendor'!$C$5:$C$505,0)),"Belum terdaftar"))</f>
        <v/>
      </c>
      <c r="T1889" s="35" t="str">
        <f aca="false">IF(E1889="","",IF(L1889&lt;&gt;"",IF(EOMONTH(L1889,0)&gt;P1889,"Dikreditkan lewat batas: periksa","Sudah dikreditkan"),IF(S1889&lt;&gt;"Boleh diproses","Titik 1: periksa status vendor",IF(OR(I1889&lt;&gt;"Cocok",J1889&lt;&gt;"Valid"),"Titik 3: faktur bermasalah",IF(K1889="Ya","Titik 2: periksa pembebanan biaya",IF(Q1889&lt;0,"Titik 2: lewat batas kredit",IF(Q1889&lt;=Parameter!$B$6,"Titik 2: segera kreditkan","Siap dikreditkan")))))))</f>
        <v/>
      </c>
    </row>
    <row r="1890" customFormat="false" ht="15" hidden="false" customHeight="false" outlineLevel="0" collapsed="false">
      <c r="A1890" s="27"/>
      <c r="B1890" s="27"/>
      <c r="C1890" s="28"/>
      <c r="D1890" s="28"/>
      <c r="E1890" s="29"/>
      <c r="F1890" s="27"/>
      <c r="G1890" s="30"/>
      <c r="H1890" s="30"/>
      <c r="I1890" s="27"/>
      <c r="J1890" s="27"/>
      <c r="K1890" s="27"/>
      <c r="L1890" s="29"/>
      <c r="M1890" s="27"/>
      <c r="N1890" s="31" t="str">
        <f aca="false">IF(E1890="","",EOMONTH(E1890,0))</f>
        <v/>
      </c>
      <c r="O1890" s="32" t="str">
        <f aca="false">IF(E1890="","",EOMONTH(E1890,0)+Parameter!$B$5)</f>
        <v/>
      </c>
      <c r="P1890" s="32" t="str">
        <f aca="false">IF(E1890="","",EOMONTH(E1890,Parameter!$B$4))</f>
        <v/>
      </c>
      <c r="Q1890" s="33" t="str">
        <f aca="false">IF(OR(E1890="",L1890&lt;&gt;""),"",P1890-Parameter!$B$9)</f>
        <v/>
      </c>
      <c r="R1890" s="34" t="str">
        <f aca="false">IF(OR(G1890="",G1890=0,H1890=""),"",H1890/G1890)</f>
        <v/>
      </c>
      <c r="S1890" s="35" t="str">
        <f aca="false">IF(C1890="","",IFERROR(INDEX('Validasi Vendor'!$J$5:$J$505,MATCH(C1890,'Validasi Vendor'!$C$5:$C$505,0)),"Belum terdaftar"))</f>
        <v/>
      </c>
      <c r="T1890" s="35" t="str">
        <f aca="false">IF(E1890="","",IF(L1890&lt;&gt;"",IF(EOMONTH(L1890,0)&gt;P1890,"Dikreditkan lewat batas: periksa","Sudah dikreditkan"),IF(S1890&lt;&gt;"Boleh diproses","Titik 1: periksa status vendor",IF(OR(I1890&lt;&gt;"Cocok",J1890&lt;&gt;"Valid"),"Titik 3: faktur bermasalah",IF(K1890="Ya","Titik 2: periksa pembebanan biaya",IF(Q1890&lt;0,"Titik 2: lewat batas kredit",IF(Q1890&lt;=Parameter!$B$6,"Titik 2: segera kreditkan","Siap dikreditkan")))))))</f>
        <v/>
      </c>
    </row>
    <row r="1891" customFormat="false" ht="15" hidden="false" customHeight="false" outlineLevel="0" collapsed="false">
      <c r="A1891" s="27"/>
      <c r="B1891" s="27"/>
      <c r="C1891" s="28"/>
      <c r="D1891" s="28"/>
      <c r="E1891" s="29"/>
      <c r="F1891" s="27"/>
      <c r="G1891" s="30"/>
      <c r="H1891" s="30"/>
      <c r="I1891" s="27"/>
      <c r="J1891" s="27"/>
      <c r="K1891" s="27"/>
      <c r="L1891" s="29"/>
      <c r="M1891" s="27"/>
      <c r="N1891" s="31" t="str">
        <f aca="false">IF(E1891="","",EOMONTH(E1891,0))</f>
        <v/>
      </c>
      <c r="O1891" s="32" t="str">
        <f aca="false">IF(E1891="","",EOMONTH(E1891,0)+Parameter!$B$5)</f>
        <v/>
      </c>
      <c r="P1891" s="32" t="str">
        <f aca="false">IF(E1891="","",EOMONTH(E1891,Parameter!$B$4))</f>
        <v/>
      </c>
      <c r="Q1891" s="33" t="str">
        <f aca="false">IF(OR(E1891="",L1891&lt;&gt;""),"",P1891-Parameter!$B$9)</f>
        <v/>
      </c>
      <c r="R1891" s="34" t="str">
        <f aca="false">IF(OR(G1891="",G1891=0,H1891=""),"",H1891/G1891)</f>
        <v/>
      </c>
      <c r="S1891" s="35" t="str">
        <f aca="false">IF(C1891="","",IFERROR(INDEX('Validasi Vendor'!$J$5:$J$505,MATCH(C1891,'Validasi Vendor'!$C$5:$C$505,0)),"Belum terdaftar"))</f>
        <v/>
      </c>
      <c r="T1891" s="35" t="str">
        <f aca="false">IF(E1891="","",IF(L1891&lt;&gt;"",IF(EOMONTH(L1891,0)&gt;P1891,"Dikreditkan lewat batas: periksa","Sudah dikreditkan"),IF(S1891&lt;&gt;"Boleh diproses","Titik 1: periksa status vendor",IF(OR(I1891&lt;&gt;"Cocok",J1891&lt;&gt;"Valid"),"Titik 3: faktur bermasalah",IF(K1891="Ya","Titik 2: periksa pembebanan biaya",IF(Q1891&lt;0,"Titik 2: lewat batas kredit",IF(Q1891&lt;=Parameter!$B$6,"Titik 2: segera kreditkan","Siap dikreditkan")))))))</f>
        <v/>
      </c>
    </row>
    <row r="1892" customFormat="false" ht="15" hidden="false" customHeight="false" outlineLevel="0" collapsed="false">
      <c r="A1892" s="27"/>
      <c r="B1892" s="27"/>
      <c r="C1892" s="28"/>
      <c r="D1892" s="28"/>
      <c r="E1892" s="29"/>
      <c r="F1892" s="27"/>
      <c r="G1892" s="30"/>
      <c r="H1892" s="30"/>
      <c r="I1892" s="27"/>
      <c r="J1892" s="27"/>
      <c r="K1892" s="27"/>
      <c r="L1892" s="29"/>
      <c r="M1892" s="27"/>
      <c r="N1892" s="31" t="str">
        <f aca="false">IF(E1892="","",EOMONTH(E1892,0))</f>
        <v/>
      </c>
      <c r="O1892" s="32" t="str">
        <f aca="false">IF(E1892="","",EOMONTH(E1892,0)+Parameter!$B$5)</f>
        <v/>
      </c>
      <c r="P1892" s="32" t="str">
        <f aca="false">IF(E1892="","",EOMONTH(E1892,Parameter!$B$4))</f>
        <v/>
      </c>
      <c r="Q1892" s="33" t="str">
        <f aca="false">IF(OR(E1892="",L1892&lt;&gt;""),"",P1892-Parameter!$B$9)</f>
        <v/>
      </c>
      <c r="R1892" s="34" t="str">
        <f aca="false">IF(OR(G1892="",G1892=0,H1892=""),"",H1892/G1892)</f>
        <v/>
      </c>
      <c r="S1892" s="35" t="str">
        <f aca="false">IF(C1892="","",IFERROR(INDEX('Validasi Vendor'!$J$5:$J$505,MATCH(C1892,'Validasi Vendor'!$C$5:$C$505,0)),"Belum terdaftar"))</f>
        <v/>
      </c>
      <c r="T1892" s="35" t="str">
        <f aca="false">IF(E1892="","",IF(L1892&lt;&gt;"",IF(EOMONTH(L1892,0)&gt;P1892,"Dikreditkan lewat batas: periksa","Sudah dikreditkan"),IF(S1892&lt;&gt;"Boleh diproses","Titik 1: periksa status vendor",IF(OR(I1892&lt;&gt;"Cocok",J1892&lt;&gt;"Valid"),"Titik 3: faktur bermasalah",IF(K1892="Ya","Titik 2: periksa pembebanan biaya",IF(Q1892&lt;0,"Titik 2: lewat batas kredit",IF(Q1892&lt;=Parameter!$B$6,"Titik 2: segera kreditkan","Siap dikreditkan")))))))</f>
        <v/>
      </c>
    </row>
    <row r="1893" customFormat="false" ht="15" hidden="false" customHeight="false" outlineLevel="0" collapsed="false">
      <c r="A1893" s="27"/>
      <c r="B1893" s="27"/>
      <c r="C1893" s="28"/>
      <c r="D1893" s="28"/>
      <c r="E1893" s="29"/>
      <c r="F1893" s="27"/>
      <c r="G1893" s="30"/>
      <c r="H1893" s="30"/>
      <c r="I1893" s="27"/>
      <c r="J1893" s="27"/>
      <c r="K1893" s="27"/>
      <c r="L1893" s="29"/>
      <c r="M1893" s="27"/>
      <c r="N1893" s="31" t="str">
        <f aca="false">IF(E1893="","",EOMONTH(E1893,0))</f>
        <v/>
      </c>
      <c r="O1893" s="32" t="str">
        <f aca="false">IF(E1893="","",EOMONTH(E1893,0)+Parameter!$B$5)</f>
        <v/>
      </c>
      <c r="P1893" s="32" t="str">
        <f aca="false">IF(E1893="","",EOMONTH(E1893,Parameter!$B$4))</f>
        <v/>
      </c>
      <c r="Q1893" s="33" t="str">
        <f aca="false">IF(OR(E1893="",L1893&lt;&gt;""),"",P1893-Parameter!$B$9)</f>
        <v/>
      </c>
      <c r="R1893" s="34" t="str">
        <f aca="false">IF(OR(G1893="",G1893=0,H1893=""),"",H1893/G1893)</f>
        <v/>
      </c>
      <c r="S1893" s="35" t="str">
        <f aca="false">IF(C1893="","",IFERROR(INDEX('Validasi Vendor'!$J$5:$J$505,MATCH(C1893,'Validasi Vendor'!$C$5:$C$505,0)),"Belum terdaftar"))</f>
        <v/>
      </c>
      <c r="T1893" s="35" t="str">
        <f aca="false">IF(E1893="","",IF(L1893&lt;&gt;"",IF(EOMONTH(L1893,0)&gt;P1893,"Dikreditkan lewat batas: periksa","Sudah dikreditkan"),IF(S1893&lt;&gt;"Boleh diproses","Titik 1: periksa status vendor",IF(OR(I1893&lt;&gt;"Cocok",J1893&lt;&gt;"Valid"),"Titik 3: faktur bermasalah",IF(K1893="Ya","Titik 2: periksa pembebanan biaya",IF(Q1893&lt;0,"Titik 2: lewat batas kredit",IF(Q1893&lt;=Parameter!$B$6,"Titik 2: segera kreditkan","Siap dikreditkan")))))))</f>
        <v/>
      </c>
    </row>
    <row r="1894" customFormat="false" ht="15" hidden="false" customHeight="false" outlineLevel="0" collapsed="false">
      <c r="A1894" s="27"/>
      <c r="B1894" s="27"/>
      <c r="C1894" s="28"/>
      <c r="D1894" s="28"/>
      <c r="E1894" s="29"/>
      <c r="F1894" s="27"/>
      <c r="G1894" s="30"/>
      <c r="H1894" s="30"/>
      <c r="I1894" s="27"/>
      <c r="J1894" s="27"/>
      <c r="K1894" s="27"/>
      <c r="L1894" s="29"/>
      <c r="M1894" s="27"/>
      <c r="N1894" s="31" t="str">
        <f aca="false">IF(E1894="","",EOMONTH(E1894,0))</f>
        <v/>
      </c>
      <c r="O1894" s="32" t="str">
        <f aca="false">IF(E1894="","",EOMONTH(E1894,0)+Parameter!$B$5)</f>
        <v/>
      </c>
      <c r="P1894" s="32" t="str">
        <f aca="false">IF(E1894="","",EOMONTH(E1894,Parameter!$B$4))</f>
        <v/>
      </c>
      <c r="Q1894" s="33" t="str">
        <f aca="false">IF(OR(E1894="",L1894&lt;&gt;""),"",P1894-Parameter!$B$9)</f>
        <v/>
      </c>
      <c r="R1894" s="34" t="str">
        <f aca="false">IF(OR(G1894="",G1894=0,H1894=""),"",H1894/G1894)</f>
        <v/>
      </c>
      <c r="S1894" s="35" t="str">
        <f aca="false">IF(C1894="","",IFERROR(INDEX('Validasi Vendor'!$J$5:$J$505,MATCH(C1894,'Validasi Vendor'!$C$5:$C$505,0)),"Belum terdaftar"))</f>
        <v/>
      </c>
      <c r="T1894" s="35" t="str">
        <f aca="false">IF(E1894="","",IF(L1894&lt;&gt;"",IF(EOMONTH(L1894,0)&gt;P1894,"Dikreditkan lewat batas: periksa","Sudah dikreditkan"),IF(S1894&lt;&gt;"Boleh diproses","Titik 1: periksa status vendor",IF(OR(I1894&lt;&gt;"Cocok",J1894&lt;&gt;"Valid"),"Titik 3: faktur bermasalah",IF(K1894="Ya","Titik 2: periksa pembebanan biaya",IF(Q1894&lt;0,"Titik 2: lewat batas kredit",IF(Q1894&lt;=Parameter!$B$6,"Titik 2: segera kreditkan","Siap dikreditkan")))))))</f>
        <v/>
      </c>
    </row>
    <row r="1895" customFormat="false" ht="15" hidden="false" customHeight="false" outlineLevel="0" collapsed="false">
      <c r="A1895" s="27"/>
      <c r="B1895" s="27"/>
      <c r="C1895" s="28"/>
      <c r="D1895" s="28"/>
      <c r="E1895" s="29"/>
      <c r="F1895" s="27"/>
      <c r="G1895" s="30"/>
      <c r="H1895" s="30"/>
      <c r="I1895" s="27"/>
      <c r="J1895" s="27"/>
      <c r="K1895" s="27"/>
      <c r="L1895" s="29"/>
      <c r="M1895" s="27"/>
      <c r="N1895" s="31" t="str">
        <f aca="false">IF(E1895="","",EOMONTH(E1895,0))</f>
        <v/>
      </c>
      <c r="O1895" s="32" t="str">
        <f aca="false">IF(E1895="","",EOMONTH(E1895,0)+Parameter!$B$5)</f>
        <v/>
      </c>
      <c r="P1895" s="32" t="str">
        <f aca="false">IF(E1895="","",EOMONTH(E1895,Parameter!$B$4))</f>
        <v/>
      </c>
      <c r="Q1895" s="33" t="str">
        <f aca="false">IF(OR(E1895="",L1895&lt;&gt;""),"",P1895-Parameter!$B$9)</f>
        <v/>
      </c>
      <c r="R1895" s="34" t="str">
        <f aca="false">IF(OR(G1895="",G1895=0,H1895=""),"",H1895/G1895)</f>
        <v/>
      </c>
      <c r="S1895" s="35" t="str">
        <f aca="false">IF(C1895="","",IFERROR(INDEX('Validasi Vendor'!$J$5:$J$505,MATCH(C1895,'Validasi Vendor'!$C$5:$C$505,0)),"Belum terdaftar"))</f>
        <v/>
      </c>
      <c r="T1895" s="35" t="str">
        <f aca="false">IF(E1895="","",IF(L1895&lt;&gt;"",IF(EOMONTH(L1895,0)&gt;P1895,"Dikreditkan lewat batas: periksa","Sudah dikreditkan"),IF(S1895&lt;&gt;"Boleh diproses","Titik 1: periksa status vendor",IF(OR(I1895&lt;&gt;"Cocok",J1895&lt;&gt;"Valid"),"Titik 3: faktur bermasalah",IF(K1895="Ya","Titik 2: periksa pembebanan biaya",IF(Q1895&lt;0,"Titik 2: lewat batas kredit",IF(Q1895&lt;=Parameter!$B$6,"Titik 2: segera kreditkan","Siap dikreditkan")))))))</f>
        <v/>
      </c>
    </row>
    <row r="1896" customFormat="false" ht="15" hidden="false" customHeight="false" outlineLevel="0" collapsed="false">
      <c r="A1896" s="27"/>
      <c r="B1896" s="27"/>
      <c r="C1896" s="28"/>
      <c r="D1896" s="28"/>
      <c r="E1896" s="29"/>
      <c r="F1896" s="27"/>
      <c r="G1896" s="30"/>
      <c r="H1896" s="30"/>
      <c r="I1896" s="27"/>
      <c r="J1896" s="27"/>
      <c r="K1896" s="27"/>
      <c r="L1896" s="29"/>
      <c r="M1896" s="27"/>
      <c r="N1896" s="31" t="str">
        <f aca="false">IF(E1896="","",EOMONTH(E1896,0))</f>
        <v/>
      </c>
      <c r="O1896" s="32" t="str">
        <f aca="false">IF(E1896="","",EOMONTH(E1896,0)+Parameter!$B$5)</f>
        <v/>
      </c>
      <c r="P1896" s="32" t="str">
        <f aca="false">IF(E1896="","",EOMONTH(E1896,Parameter!$B$4))</f>
        <v/>
      </c>
      <c r="Q1896" s="33" t="str">
        <f aca="false">IF(OR(E1896="",L1896&lt;&gt;""),"",P1896-Parameter!$B$9)</f>
        <v/>
      </c>
      <c r="R1896" s="34" t="str">
        <f aca="false">IF(OR(G1896="",G1896=0,H1896=""),"",H1896/G1896)</f>
        <v/>
      </c>
      <c r="S1896" s="35" t="str">
        <f aca="false">IF(C1896="","",IFERROR(INDEX('Validasi Vendor'!$J$5:$J$505,MATCH(C1896,'Validasi Vendor'!$C$5:$C$505,0)),"Belum terdaftar"))</f>
        <v/>
      </c>
      <c r="T1896" s="35" t="str">
        <f aca="false">IF(E1896="","",IF(L1896&lt;&gt;"",IF(EOMONTH(L1896,0)&gt;P1896,"Dikreditkan lewat batas: periksa","Sudah dikreditkan"),IF(S1896&lt;&gt;"Boleh diproses","Titik 1: periksa status vendor",IF(OR(I1896&lt;&gt;"Cocok",J1896&lt;&gt;"Valid"),"Titik 3: faktur bermasalah",IF(K1896="Ya","Titik 2: periksa pembebanan biaya",IF(Q1896&lt;0,"Titik 2: lewat batas kredit",IF(Q1896&lt;=Parameter!$B$6,"Titik 2: segera kreditkan","Siap dikreditkan")))))))</f>
        <v/>
      </c>
    </row>
    <row r="1897" customFormat="false" ht="15" hidden="false" customHeight="false" outlineLevel="0" collapsed="false">
      <c r="A1897" s="27"/>
      <c r="B1897" s="27"/>
      <c r="C1897" s="28"/>
      <c r="D1897" s="28"/>
      <c r="E1897" s="29"/>
      <c r="F1897" s="27"/>
      <c r="G1897" s="30"/>
      <c r="H1897" s="30"/>
      <c r="I1897" s="27"/>
      <c r="J1897" s="27"/>
      <c r="K1897" s="27"/>
      <c r="L1897" s="29"/>
      <c r="M1897" s="27"/>
      <c r="N1897" s="31" t="str">
        <f aca="false">IF(E1897="","",EOMONTH(E1897,0))</f>
        <v/>
      </c>
      <c r="O1897" s="32" t="str">
        <f aca="false">IF(E1897="","",EOMONTH(E1897,0)+Parameter!$B$5)</f>
        <v/>
      </c>
      <c r="P1897" s="32" t="str">
        <f aca="false">IF(E1897="","",EOMONTH(E1897,Parameter!$B$4))</f>
        <v/>
      </c>
      <c r="Q1897" s="33" t="str">
        <f aca="false">IF(OR(E1897="",L1897&lt;&gt;""),"",P1897-Parameter!$B$9)</f>
        <v/>
      </c>
      <c r="R1897" s="34" t="str">
        <f aca="false">IF(OR(G1897="",G1897=0,H1897=""),"",H1897/G1897)</f>
        <v/>
      </c>
      <c r="S1897" s="35" t="str">
        <f aca="false">IF(C1897="","",IFERROR(INDEX('Validasi Vendor'!$J$5:$J$505,MATCH(C1897,'Validasi Vendor'!$C$5:$C$505,0)),"Belum terdaftar"))</f>
        <v/>
      </c>
      <c r="T1897" s="35" t="str">
        <f aca="false">IF(E1897="","",IF(L1897&lt;&gt;"",IF(EOMONTH(L1897,0)&gt;P1897,"Dikreditkan lewat batas: periksa","Sudah dikreditkan"),IF(S1897&lt;&gt;"Boleh diproses","Titik 1: periksa status vendor",IF(OR(I1897&lt;&gt;"Cocok",J1897&lt;&gt;"Valid"),"Titik 3: faktur bermasalah",IF(K1897="Ya","Titik 2: periksa pembebanan biaya",IF(Q1897&lt;0,"Titik 2: lewat batas kredit",IF(Q1897&lt;=Parameter!$B$6,"Titik 2: segera kreditkan","Siap dikreditkan")))))))</f>
        <v/>
      </c>
    </row>
    <row r="1898" customFormat="false" ht="15" hidden="false" customHeight="false" outlineLevel="0" collapsed="false">
      <c r="A1898" s="27"/>
      <c r="B1898" s="27"/>
      <c r="C1898" s="28"/>
      <c r="D1898" s="28"/>
      <c r="E1898" s="29"/>
      <c r="F1898" s="27"/>
      <c r="G1898" s="30"/>
      <c r="H1898" s="30"/>
      <c r="I1898" s="27"/>
      <c r="J1898" s="27"/>
      <c r="K1898" s="27"/>
      <c r="L1898" s="29"/>
      <c r="M1898" s="27"/>
      <c r="N1898" s="31" t="str">
        <f aca="false">IF(E1898="","",EOMONTH(E1898,0))</f>
        <v/>
      </c>
      <c r="O1898" s="32" t="str">
        <f aca="false">IF(E1898="","",EOMONTH(E1898,0)+Parameter!$B$5)</f>
        <v/>
      </c>
      <c r="P1898" s="32" t="str">
        <f aca="false">IF(E1898="","",EOMONTH(E1898,Parameter!$B$4))</f>
        <v/>
      </c>
      <c r="Q1898" s="33" t="str">
        <f aca="false">IF(OR(E1898="",L1898&lt;&gt;""),"",P1898-Parameter!$B$9)</f>
        <v/>
      </c>
      <c r="R1898" s="34" t="str">
        <f aca="false">IF(OR(G1898="",G1898=0,H1898=""),"",H1898/G1898)</f>
        <v/>
      </c>
      <c r="S1898" s="35" t="str">
        <f aca="false">IF(C1898="","",IFERROR(INDEX('Validasi Vendor'!$J$5:$J$505,MATCH(C1898,'Validasi Vendor'!$C$5:$C$505,0)),"Belum terdaftar"))</f>
        <v/>
      </c>
      <c r="T1898" s="35" t="str">
        <f aca="false">IF(E1898="","",IF(L1898&lt;&gt;"",IF(EOMONTH(L1898,0)&gt;P1898,"Dikreditkan lewat batas: periksa","Sudah dikreditkan"),IF(S1898&lt;&gt;"Boleh diproses","Titik 1: periksa status vendor",IF(OR(I1898&lt;&gt;"Cocok",J1898&lt;&gt;"Valid"),"Titik 3: faktur bermasalah",IF(K1898="Ya","Titik 2: periksa pembebanan biaya",IF(Q1898&lt;0,"Titik 2: lewat batas kredit",IF(Q1898&lt;=Parameter!$B$6,"Titik 2: segera kreditkan","Siap dikreditkan")))))))</f>
        <v/>
      </c>
    </row>
    <row r="1899" customFormat="false" ht="15" hidden="false" customHeight="false" outlineLevel="0" collapsed="false">
      <c r="A1899" s="27"/>
      <c r="B1899" s="27"/>
      <c r="C1899" s="28"/>
      <c r="D1899" s="28"/>
      <c r="E1899" s="29"/>
      <c r="F1899" s="27"/>
      <c r="G1899" s="30"/>
      <c r="H1899" s="30"/>
      <c r="I1899" s="27"/>
      <c r="J1899" s="27"/>
      <c r="K1899" s="27"/>
      <c r="L1899" s="29"/>
      <c r="M1899" s="27"/>
      <c r="N1899" s="31" t="str">
        <f aca="false">IF(E1899="","",EOMONTH(E1899,0))</f>
        <v/>
      </c>
      <c r="O1899" s="32" t="str">
        <f aca="false">IF(E1899="","",EOMONTH(E1899,0)+Parameter!$B$5)</f>
        <v/>
      </c>
      <c r="P1899" s="32" t="str">
        <f aca="false">IF(E1899="","",EOMONTH(E1899,Parameter!$B$4))</f>
        <v/>
      </c>
      <c r="Q1899" s="33" t="str">
        <f aca="false">IF(OR(E1899="",L1899&lt;&gt;""),"",P1899-Parameter!$B$9)</f>
        <v/>
      </c>
      <c r="R1899" s="34" t="str">
        <f aca="false">IF(OR(G1899="",G1899=0,H1899=""),"",H1899/G1899)</f>
        <v/>
      </c>
      <c r="S1899" s="35" t="str">
        <f aca="false">IF(C1899="","",IFERROR(INDEX('Validasi Vendor'!$J$5:$J$505,MATCH(C1899,'Validasi Vendor'!$C$5:$C$505,0)),"Belum terdaftar"))</f>
        <v/>
      </c>
      <c r="T1899" s="35" t="str">
        <f aca="false">IF(E1899="","",IF(L1899&lt;&gt;"",IF(EOMONTH(L1899,0)&gt;P1899,"Dikreditkan lewat batas: periksa","Sudah dikreditkan"),IF(S1899&lt;&gt;"Boleh diproses","Titik 1: periksa status vendor",IF(OR(I1899&lt;&gt;"Cocok",J1899&lt;&gt;"Valid"),"Titik 3: faktur bermasalah",IF(K1899="Ya","Titik 2: periksa pembebanan biaya",IF(Q1899&lt;0,"Titik 2: lewat batas kredit",IF(Q1899&lt;=Parameter!$B$6,"Titik 2: segera kreditkan","Siap dikreditkan")))))))</f>
        <v/>
      </c>
    </row>
    <row r="1900" customFormat="false" ht="15" hidden="false" customHeight="false" outlineLevel="0" collapsed="false">
      <c r="A1900" s="27"/>
      <c r="B1900" s="27"/>
      <c r="C1900" s="28"/>
      <c r="D1900" s="28"/>
      <c r="E1900" s="29"/>
      <c r="F1900" s="27"/>
      <c r="G1900" s="30"/>
      <c r="H1900" s="30"/>
      <c r="I1900" s="27"/>
      <c r="J1900" s="27"/>
      <c r="K1900" s="27"/>
      <c r="L1900" s="29"/>
      <c r="M1900" s="27"/>
      <c r="N1900" s="31" t="str">
        <f aca="false">IF(E1900="","",EOMONTH(E1900,0))</f>
        <v/>
      </c>
      <c r="O1900" s="32" t="str">
        <f aca="false">IF(E1900="","",EOMONTH(E1900,0)+Parameter!$B$5)</f>
        <v/>
      </c>
      <c r="P1900" s="32" t="str">
        <f aca="false">IF(E1900="","",EOMONTH(E1900,Parameter!$B$4))</f>
        <v/>
      </c>
      <c r="Q1900" s="33" t="str">
        <f aca="false">IF(OR(E1900="",L1900&lt;&gt;""),"",P1900-Parameter!$B$9)</f>
        <v/>
      </c>
      <c r="R1900" s="34" t="str">
        <f aca="false">IF(OR(G1900="",G1900=0,H1900=""),"",H1900/G1900)</f>
        <v/>
      </c>
      <c r="S1900" s="35" t="str">
        <f aca="false">IF(C1900="","",IFERROR(INDEX('Validasi Vendor'!$J$5:$J$505,MATCH(C1900,'Validasi Vendor'!$C$5:$C$505,0)),"Belum terdaftar"))</f>
        <v/>
      </c>
      <c r="T1900" s="35" t="str">
        <f aca="false">IF(E1900="","",IF(L1900&lt;&gt;"",IF(EOMONTH(L1900,0)&gt;P1900,"Dikreditkan lewat batas: periksa","Sudah dikreditkan"),IF(S1900&lt;&gt;"Boleh diproses","Titik 1: periksa status vendor",IF(OR(I1900&lt;&gt;"Cocok",J1900&lt;&gt;"Valid"),"Titik 3: faktur bermasalah",IF(K1900="Ya","Titik 2: periksa pembebanan biaya",IF(Q1900&lt;0,"Titik 2: lewat batas kredit",IF(Q1900&lt;=Parameter!$B$6,"Titik 2: segera kreditkan","Siap dikreditkan")))))))</f>
        <v/>
      </c>
    </row>
    <row r="1901" customFormat="false" ht="15" hidden="false" customHeight="false" outlineLevel="0" collapsed="false">
      <c r="A1901" s="27"/>
      <c r="B1901" s="27"/>
      <c r="C1901" s="28"/>
      <c r="D1901" s="28"/>
      <c r="E1901" s="29"/>
      <c r="F1901" s="27"/>
      <c r="G1901" s="30"/>
      <c r="H1901" s="30"/>
      <c r="I1901" s="27"/>
      <c r="J1901" s="27"/>
      <c r="K1901" s="27"/>
      <c r="L1901" s="29"/>
      <c r="M1901" s="27"/>
      <c r="N1901" s="31" t="str">
        <f aca="false">IF(E1901="","",EOMONTH(E1901,0))</f>
        <v/>
      </c>
      <c r="O1901" s="32" t="str">
        <f aca="false">IF(E1901="","",EOMONTH(E1901,0)+Parameter!$B$5)</f>
        <v/>
      </c>
      <c r="P1901" s="32" t="str">
        <f aca="false">IF(E1901="","",EOMONTH(E1901,Parameter!$B$4))</f>
        <v/>
      </c>
      <c r="Q1901" s="33" t="str">
        <f aca="false">IF(OR(E1901="",L1901&lt;&gt;""),"",P1901-Parameter!$B$9)</f>
        <v/>
      </c>
      <c r="R1901" s="34" t="str">
        <f aca="false">IF(OR(G1901="",G1901=0,H1901=""),"",H1901/G1901)</f>
        <v/>
      </c>
      <c r="S1901" s="35" t="str">
        <f aca="false">IF(C1901="","",IFERROR(INDEX('Validasi Vendor'!$J$5:$J$505,MATCH(C1901,'Validasi Vendor'!$C$5:$C$505,0)),"Belum terdaftar"))</f>
        <v/>
      </c>
      <c r="T1901" s="35" t="str">
        <f aca="false">IF(E1901="","",IF(L1901&lt;&gt;"",IF(EOMONTH(L1901,0)&gt;P1901,"Dikreditkan lewat batas: periksa","Sudah dikreditkan"),IF(S1901&lt;&gt;"Boleh diproses","Titik 1: periksa status vendor",IF(OR(I1901&lt;&gt;"Cocok",J1901&lt;&gt;"Valid"),"Titik 3: faktur bermasalah",IF(K1901="Ya","Titik 2: periksa pembebanan biaya",IF(Q1901&lt;0,"Titik 2: lewat batas kredit",IF(Q1901&lt;=Parameter!$B$6,"Titik 2: segera kreditkan","Siap dikreditkan")))))))</f>
        <v/>
      </c>
    </row>
    <row r="1902" customFormat="false" ht="15" hidden="false" customHeight="false" outlineLevel="0" collapsed="false">
      <c r="A1902" s="27"/>
      <c r="B1902" s="27"/>
      <c r="C1902" s="28"/>
      <c r="D1902" s="28"/>
      <c r="E1902" s="29"/>
      <c r="F1902" s="27"/>
      <c r="G1902" s="30"/>
      <c r="H1902" s="30"/>
      <c r="I1902" s="27"/>
      <c r="J1902" s="27"/>
      <c r="K1902" s="27"/>
      <c r="L1902" s="29"/>
      <c r="M1902" s="27"/>
      <c r="N1902" s="31" t="str">
        <f aca="false">IF(E1902="","",EOMONTH(E1902,0))</f>
        <v/>
      </c>
      <c r="O1902" s="32" t="str">
        <f aca="false">IF(E1902="","",EOMONTH(E1902,0)+Parameter!$B$5)</f>
        <v/>
      </c>
      <c r="P1902" s="32" t="str">
        <f aca="false">IF(E1902="","",EOMONTH(E1902,Parameter!$B$4))</f>
        <v/>
      </c>
      <c r="Q1902" s="33" t="str">
        <f aca="false">IF(OR(E1902="",L1902&lt;&gt;""),"",P1902-Parameter!$B$9)</f>
        <v/>
      </c>
      <c r="R1902" s="34" t="str">
        <f aca="false">IF(OR(G1902="",G1902=0,H1902=""),"",H1902/G1902)</f>
        <v/>
      </c>
      <c r="S1902" s="35" t="str">
        <f aca="false">IF(C1902="","",IFERROR(INDEX('Validasi Vendor'!$J$5:$J$505,MATCH(C1902,'Validasi Vendor'!$C$5:$C$505,0)),"Belum terdaftar"))</f>
        <v/>
      </c>
      <c r="T1902" s="35" t="str">
        <f aca="false">IF(E1902="","",IF(L1902&lt;&gt;"",IF(EOMONTH(L1902,0)&gt;P1902,"Dikreditkan lewat batas: periksa","Sudah dikreditkan"),IF(S1902&lt;&gt;"Boleh diproses","Titik 1: periksa status vendor",IF(OR(I1902&lt;&gt;"Cocok",J1902&lt;&gt;"Valid"),"Titik 3: faktur bermasalah",IF(K1902="Ya","Titik 2: periksa pembebanan biaya",IF(Q1902&lt;0,"Titik 2: lewat batas kredit",IF(Q1902&lt;=Parameter!$B$6,"Titik 2: segera kreditkan","Siap dikreditkan")))))))</f>
        <v/>
      </c>
    </row>
    <row r="1903" customFormat="false" ht="15" hidden="false" customHeight="false" outlineLevel="0" collapsed="false">
      <c r="A1903" s="27"/>
      <c r="B1903" s="27"/>
      <c r="C1903" s="28"/>
      <c r="D1903" s="28"/>
      <c r="E1903" s="29"/>
      <c r="F1903" s="27"/>
      <c r="G1903" s="30"/>
      <c r="H1903" s="30"/>
      <c r="I1903" s="27"/>
      <c r="J1903" s="27"/>
      <c r="K1903" s="27"/>
      <c r="L1903" s="29"/>
      <c r="M1903" s="27"/>
      <c r="N1903" s="31" t="str">
        <f aca="false">IF(E1903="","",EOMONTH(E1903,0))</f>
        <v/>
      </c>
      <c r="O1903" s="32" t="str">
        <f aca="false">IF(E1903="","",EOMONTH(E1903,0)+Parameter!$B$5)</f>
        <v/>
      </c>
      <c r="P1903" s="32" t="str">
        <f aca="false">IF(E1903="","",EOMONTH(E1903,Parameter!$B$4))</f>
        <v/>
      </c>
      <c r="Q1903" s="33" t="str">
        <f aca="false">IF(OR(E1903="",L1903&lt;&gt;""),"",P1903-Parameter!$B$9)</f>
        <v/>
      </c>
      <c r="R1903" s="34" t="str">
        <f aca="false">IF(OR(G1903="",G1903=0,H1903=""),"",H1903/G1903)</f>
        <v/>
      </c>
      <c r="S1903" s="35" t="str">
        <f aca="false">IF(C1903="","",IFERROR(INDEX('Validasi Vendor'!$J$5:$J$505,MATCH(C1903,'Validasi Vendor'!$C$5:$C$505,0)),"Belum terdaftar"))</f>
        <v/>
      </c>
      <c r="T1903" s="35" t="str">
        <f aca="false">IF(E1903="","",IF(L1903&lt;&gt;"",IF(EOMONTH(L1903,0)&gt;P1903,"Dikreditkan lewat batas: periksa","Sudah dikreditkan"),IF(S1903&lt;&gt;"Boleh diproses","Titik 1: periksa status vendor",IF(OR(I1903&lt;&gt;"Cocok",J1903&lt;&gt;"Valid"),"Titik 3: faktur bermasalah",IF(K1903="Ya","Titik 2: periksa pembebanan biaya",IF(Q1903&lt;0,"Titik 2: lewat batas kredit",IF(Q1903&lt;=Parameter!$B$6,"Titik 2: segera kreditkan","Siap dikreditkan")))))))</f>
        <v/>
      </c>
    </row>
    <row r="1904" customFormat="false" ht="15" hidden="false" customHeight="false" outlineLevel="0" collapsed="false">
      <c r="A1904" s="27"/>
      <c r="B1904" s="27"/>
      <c r="C1904" s="28"/>
      <c r="D1904" s="28"/>
      <c r="E1904" s="29"/>
      <c r="F1904" s="27"/>
      <c r="G1904" s="30"/>
      <c r="H1904" s="30"/>
      <c r="I1904" s="27"/>
      <c r="J1904" s="27"/>
      <c r="K1904" s="27"/>
      <c r="L1904" s="29"/>
      <c r="M1904" s="27"/>
      <c r="N1904" s="31" t="str">
        <f aca="false">IF(E1904="","",EOMONTH(E1904,0))</f>
        <v/>
      </c>
      <c r="O1904" s="32" t="str">
        <f aca="false">IF(E1904="","",EOMONTH(E1904,0)+Parameter!$B$5)</f>
        <v/>
      </c>
      <c r="P1904" s="32" t="str">
        <f aca="false">IF(E1904="","",EOMONTH(E1904,Parameter!$B$4))</f>
        <v/>
      </c>
      <c r="Q1904" s="33" t="str">
        <f aca="false">IF(OR(E1904="",L1904&lt;&gt;""),"",P1904-Parameter!$B$9)</f>
        <v/>
      </c>
      <c r="R1904" s="34" t="str">
        <f aca="false">IF(OR(G1904="",G1904=0,H1904=""),"",H1904/G1904)</f>
        <v/>
      </c>
      <c r="S1904" s="35" t="str">
        <f aca="false">IF(C1904="","",IFERROR(INDEX('Validasi Vendor'!$J$5:$J$505,MATCH(C1904,'Validasi Vendor'!$C$5:$C$505,0)),"Belum terdaftar"))</f>
        <v/>
      </c>
      <c r="T1904" s="35" t="str">
        <f aca="false">IF(E1904="","",IF(L1904&lt;&gt;"",IF(EOMONTH(L1904,0)&gt;P1904,"Dikreditkan lewat batas: periksa","Sudah dikreditkan"),IF(S1904&lt;&gt;"Boleh diproses","Titik 1: periksa status vendor",IF(OR(I1904&lt;&gt;"Cocok",J1904&lt;&gt;"Valid"),"Titik 3: faktur bermasalah",IF(K1904="Ya","Titik 2: periksa pembebanan biaya",IF(Q1904&lt;0,"Titik 2: lewat batas kredit",IF(Q1904&lt;=Parameter!$B$6,"Titik 2: segera kreditkan","Siap dikreditkan")))))))</f>
        <v/>
      </c>
    </row>
    <row r="1905" customFormat="false" ht="15" hidden="false" customHeight="false" outlineLevel="0" collapsed="false">
      <c r="A1905" s="27"/>
      <c r="B1905" s="27"/>
      <c r="C1905" s="28"/>
      <c r="D1905" s="28"/>
      <c r="E1905" s="29"/>
      <c r="F1905" s="27"/>
      <c r="G1905" s="30"/>
      <c r="H1905" s="30"/>
      <c r="I1905" s="27"/>
      <c r="J1905" s="27"/>
      <c r="K1905" s="27"/>
      <c r="L1905" s="29"/>
      <c r="M1905" s="27"/>
      <c r="N1905" s="31" t="str">
        <f aca="false">IF(E1905="","",EOMONTH(E1905,0))</f>
        <v/>
      </c>
      <c r="O1905" s="32" t="str">
        <f aca="false">IF(E1905="","",EOMONTH(E1905,0)+Parameter!$B$5)</f>
        <v/>
      </c>
      <c r="P1905" s="32" t="str">
        <f aca="false">IF(E1905="","",EOMONTH(E1905,Parameter!$B$4))</f>
        <v/>
      </c>
      <c r="Q1905" s="33" t="str">
        <f aca="false">IF(OR(E1905="",L1905&lt;&gt;""),"",P1905-Parameter!$B$9)</f>
        <v/>
      </c>
      <c r="R1905" s="34" t="str">
        <f aca="false">IF(OR(G1905="",G1905=0,H1905=""),"",H1905/G1905)</f>
        <v/>
      </c>
      <c r="S1905" s="35" t="str">
        <f aca="false">IF(C1905="","",IFERROR(INDEX('Validasi Vendor'!$J$5:$J$505,MATCH(C1905,'Validasi Vendor'!$C$5:$C$505,0)),"Belum terdaftar"))</f>
        <v/>
      </c>
      <c r="T1905" s="35" t="str">
        <f aca="false">IF(E1905="","",IF(L1905&lt;&gt;"",IF(EOMONTH(L1905,0)&gt;P1905,"Dikreditkan lewat batas: periksa","Sudah dikreditkan"),IF(S1905&lt;&gt;"Boleh diproses","Titik 1: periksa status vendor",IF(OR(I1905&lt;&gt;"Cocok",J1905&lt;&gt;"Valid"),"Titik 3: faktur bermasalah",IF(K1905="Ya","Titik 2: periksa pembebanan biaya",IF(Q1905&lt;0,"Titik 2: lewat batas kredit",IF(Q1905&lt;=Parameter!$B$6,"Titik 2: segera kreditkan","Siap dikreditkan")))))))</f>
        <v/>
      </c>
    </row>
    <row r="1906" customFormat="false" ht="15" hidden="false" customHeight="false" outlineLevel="0" collapsed="false">
      <c r="A1906" s="27"/>
      <c r="B1906" s="27"/>
      <c r="C1906" s="28"/>
      <c r="D1906" s="28"/>
      <c r="E1906" s="29"/>
      <c r="F1906" s="27"/>
      <c r="G1906" s="30"/>
      <c r="H1906" s="30"/>
      <c r="I1906" s="27"/>
      <c r="J1906" s="27"/>
      <c r="K1906" s="27"/>
      <c r="L1906" s="29"/>
      <c r="M1906" s="27"/>
      <c r="N1906" s="31" t="str">
        <f aca="false">IF(E1906="","",EOMONTH(E1906,0))</f>
        <v/>
      </c>
      <c r="O1906" s="32" t="str">
        <f aca="false">IF(E1906="","",EOMONTH(E1906,0)+Parameter!$B$5)</f>
        <v/>
      </c>
      <c r="P1906" s="32" t="str">
        <f aca="false">IF(E1906="","",EOMONTH(E1906,Parameter!$B$4))</f>
        <v/>
      </c>
      <c r="Q1906" s="33" t="str">
        <f aca="false">IF(OR(E1906="",L1906&lt;&gt;""),"",P1906-Parameter!$B$9)</f>
        <v/>
      </c>
      <c r="R1906" s="34" t="str">
        <f aca="false">IF(OR(G1906="",G1906=0,H1906=""),"",H1906/G1906)</f>
        <v/>
      </c>
      <c r="S1906" s="35" t="str">
        <f aca="false">IF(C1906="","",IFERROR(INDEX('Validasi Vendor'!$J$5:$J$505,MATCH(C1906,'Validasi Vendor'!$C$5:$C$505,0)),"Belum terdaftar"))</f>
        <v/>
      </c>
      <c r="T1906" s="35" t="str">
        <f aca="false">IF(E1906="","",IF(L1906&lt;&gt;"",IF(EOMONTH(L1906,0)&gt;P1906,"Dikreditkan lewat batas: periksa","Sudah dikreditkan"),IF(S1906&lt;&gt;"Boleh diproses","Titik 1: periksa status vendor",IF(OR(I1906&lt;&gt;"Cocok",J1906&lt;&gt;"Valid"),"Titik 3: faktur bermasalah",IF(K1906="Ya","Titik 2: periksa pembebanan biaya",IF(Q1906&lt;0,"Titik 2: lewat batas kredit",IF(Q1906&lt;=Parameter!$B$6,"Titik 2: segera kreditkan","Siap dikreditkan")))))))</f>
        <v/>
      </c>
    </row>
    <row r="1907" customFormat="false" ht="15" hidden="false" customHeight="false" outlineLevel="0" collapsed="false">
      <c r="A1907" s="27"/>
      <c r="B1907" s="27"/>
      <c r="C1907" s="28"/>
      <c r="D1907" s="28"/>
      <c r="E1907" s="29"/>
      <c r="F1907" s="27"/>
      <c r="G1907" s="30"/>
      <c r="H1907" s="30"/>
      <c r="I1907" s="27"/>
      <c r="J1907" s="27"/>
      <c r="K1907" s="27"/>
      <c r="L1907" s="29"/>
      <c r="M1907" s="27"/>
      <c r="N1907" s="31" t="str">
        <f aca="false">IF(E1907="","",EOMONTH(E1907,0))</f>
        <v/>
      </c>
      <c r="O1907" s="32" t="str">
        <f aca="false">IF(E1907="","",EOMONTH(E1907,0)+Parameter!$B$5)</f>
        <v/>
      </c>
      <c r="P1907" s="32" t="str">
        <f aca="false">IF(E1907="","",EOMONTH(E1907,Parameter!$B$4))</f>
        <v/>
      </c>
      <c r="Q1907" s="33" t="str">
        <f aca="false">IF(OR(E1907="",L1907&lt;&gt;""),"",P1907-Parameter!$B$9)</f>
        <v/>
      </c>
      <c r="R1907" s="34" t="str">
        <f aca="false">IF(OR(G1907="",G1907=0,H1907=""),"",H1907/G1907)</f>
        <v/>
      </c>
      <c r="S1907" s="35" t="str">
        <f aca="false">IF(C1907="","",IFERROR(INDEX('Validasi Vendor'!$J$5:$J$505,MATCH(C1907,'Validasi Vendor'!$C$5:$C$505,0)),"Belum terdaftar"))</f>
        <v/>
      </c>
      <c r="T1907" s="35" t="str">
        <f aca="false">IF(E1907="","",IF(L1907&lt;&gt;"",IF(EOMONTH(L1907,0)&gt;P1907,"Dikreditkan lewat batas: periksa","Sudah dikreditkan"),IF(S1907&lt;&gt;"Boleh diproses","Titik 1: periksa status vendor",IF(OR(I1907&lt;&gt;"Cocok",J1907&lt;&gt;"Valid"),"Titik 3: faktur bermasalah",IF(K1907="Ya","Titik 2: periksa pembebanan biaya",IF(Q1907&lt;0,"Titik 2: lewat batas kredit",IF(Q1907&lt;=Parameter!$B$6,"Titik 2: segera kreditkan","Siap dikreditkan")))))))</f>
        <v/>
      </c>
    </row>
    <row r="1908" customFormat="false" ht="15" hidden="false" customHeight="false" outlineLevel="0" collapsed="false">
      <c r="A1908" s="27"/>
      <c r="B1908" s="27"/>
      <c r="C1908" s="28"/>
      <c r="D1908" s="28"/>
      <c r="E1908" s="29"/>
      <c r="F1908" s="27"/>
      <c r="G1908" s="30"/>
      <c r="H1908" s="30"/>
      <c r="I1908" s="27"/>
      <c r="J1908" s="27"/>
      <c r="K1908" s="27"/>
      <c r="L1908" s="29"/>
      <c r="M1908" s="27"/>
      <c r="N1908" s="31" t="str">
        <f aca="false">IF(E1908="","",EOMONTH(E1908,0))</f>
        <v/>
      </c>
      <c r="O1908" s="32" t="str">
        <f aca="false">IF(E1908="","",EOMONTH(E1908,0)+Parameter!$B$5)</f>
        <v/>
      </c>
      <c r="P1908" s="32" t="str">
        <f aca="false">IF(E1908="","",EOMONTH(E1908,Parameter!$B$4))</f>
        <v/>
      </c>
      <c r="Q1908" s="33" t="str">
        <f aca="false">IF(OR(E1908="",L1908&lt;&gt;""),"",P1908-Parameter!$B$9)</f>
        <v/>
      </c>
      <c r="R1908" s="34" t="str">
        <f aca="false">IF(OR(G1908="",G1908=0,H1908=""),"",H1908/G1908)</f>
        <v/>
      </c>
      <c r="S1908" s="35" t="str">
        <f aca="false">IF(C1908="","",IFERROR(INDEX('Validasi Vendor'!$J$5:$J$505,MATCH(C1908,'Validasi Vendor'!$C$5:$C$505,0)),"Belum terdaftar"))</f>
        <v/>
      </c>
      <c r="T1908" s="35" t="str">
        <f aca="false">IF(E1908="","",IF(L1908&lt;&gt;"",IF(EOMONTH(L1908,0)&gt;P1908,"Dikreditkan lewat batas: periksa","Sudah dikreditkan"),IF(S1908&lt;&gt;"Boleh diproses","Titik 1: periksa status vendor",IF(OR(I1908&lt;&gt;"Cocok",J1908&lt;&gt;"Valid"),"Titik 3: faktur bermasalah",IF(K1908="Ya","Titik 2: periksa pembebanan biaya",IF(Q1908&lt;0,"Titik 2: lewat batas kredit",IF(Q1908&lt;=Parameter!$B$6,"Titik 2: segera kreditkan","Siap dikreditkan")))))))</f>
        <v/>
      </c>
    </row>
    <row r="1909" customFormat="false" ht="15" hidden="false" customHeight="false" outlineLevel="0" collapsed="false">
      <c r="A1909" s="27"/>
      <c r="B1909" s="27"/>
      <c r="C1909" s="28"/>
      <c r="D1909" s="28"/>
      <c r="E1909" s="29"/>
      <c r="F1909" s="27"/>
      <c r="G1909" s="30"/>
      <c r="H1909" s="30"/>
      <c r="I1909" s="27"/>
      <c r="J1909" s="27"/>
      <c r="K1909" s="27"/>
      <c r="L1909" s="29"/>
      <c r="M1909" s="27"/>
      <c r="N1909" s="31" t="str">
        <f aca="false">IF(E1909="","",EOMONTH(E1909,0))</f>
        <v/>
      </c>
      <c r="O1909" s="32" t="str">
        <f aca="false">IF(E1909="","",EOMONTH(E1909,0)+Parameter!$B$5)</f>
        <v/>
      </c>
      <c r="P1909" s="32" t="str">
        <f aca="false">IF(E1909="","",EOMONTH(E1909,Parameter!$B$4))</f>
        <v/>
      </c>
      <c r="Q1909" s="33" t="str">
        <f aca="false">IF(OR(E1909="",L1909&lt;&gt;""),"",P1909-Parameter!$B$9)</f>
        <v/>
      </c>
      <c r="R1909" s="34" t="str">
        <f aca="false">IF(OR(G1909="",G1909=0,H1909=""),"",H1909/G1909)</f>
        <v/>
      </c>
      <c r="S1909" s="35" t="str">
        <f aca="false">IF(C1909="","",IFERROR(INDEX('Validasi Vendor'!$J$5:$J$505,MATCH(C1909,'Validasi Vendor'!$C$5:$C$505,0)),"Belum terdaftar"))</f>
        <v/>
      </c>
      <c r="T1909" s="35" t="str">
        <f aca="false">IF(E1909="","",IF(L1909&lt;&gt;"",IF(EOMONTH(L1909,0)&gt;P1909,"Dikreditkan lewat batas: periksa","Sudah dikreditkan"),IF(S1909&lt;&gt;"Boleh diproses","Titik 1: periksa status vendor",IF(OR(I1909&lt;&gt;"Cocok",J1909&lt;&gt;"Valid"),"Titik 3: faktur bermasalah",IF(K1909="Ya","Titik 2: periksa pembebanan biaya",IF(Q1909&lt;0,"Titik 2: lewat batas kredit",IF(Q1909&lt;=Parameter!$B$6,"Titik 2: segera kreditkan","Siap dikreditkan")))))))</f>
        <v/>
      </c>
    </row>
    <row r="1910" customFormat="false" ht="15" hidden="false" customHeight="false" outlineLevel="0" collapsed="false">
      <c r="A1910" s="27"/>
      <c r="B1910" s="27"/>
      <c r="C1910" s="28"/>
      <c r="D1910" s="28"/>
      <c r="E1910" s="29"/>
      <c r="F1910" s="27"/>
      <c r="G1910" s="30"/>
      <c r="H1910" s="30"/>
      <c r="I1910" s="27"/>
      <c r="J1910" s="27"/>
      <c r="K1910" s="27"/>
      <c r="L1910" s="29"/>
      <c r="M1910" s="27"/>
      <c r="N1910" s="31" t="str">
        <f aca="false">IF(E1910="","",EOMONTH(E1910,0))</f>
        <v/>
      </c>
      <c r="O1910" s="32" t="str">
        <f aca="false">IF(E1910="","",EOMONTH(E1910,0)+Parameter!$B$5)</f>
        <v/>
      </c>
      <c r="P1910" s="32" t="str">
        <f aca="false">IF(E1910="","",EOMONTH(E1910,Parameter!$B$4))</f>
        <v/>
      </c>
      <c r="Q1910" s="33" t="str">
        <f aca="false">IF(OR(E1910="",L1910&lt;&gt;""),"",P1910-Parameter!$B$9)</f>
        <v/>
      </c>
      <c r="R1910" s="34" t="str">
        <f aca="false">IF(OR(G1910="",G1910=0,H1910=""),"",H1910/G1910)</f>
        <v/>
      </c>
      <c r="S1910" s="35" t="str">
        <f aca="false">IF(C1910="","",IFERROR(INDEX('Validasi Vendor'!$J$5:$J$505,MATCH(C1910,'Validasi Vendor'!$C$5:$C$505,0)),"Belum terdaftar"))</f>
        <v/>
      </c>
      <c r="T1910" s="35" t="str">
        <f aca="false">IF(E1910="","",IF(L1910&lt;&gt;"",IF(EOMONTH(L1910,0)&gt;P1910,"Dikreditkan lewat batas: periksa","Sudah dikreditkan"),IF(S1910&lt;&gt;"Boleh diproses","Titik 1: periksa status vendor",IF(OR(I1910&lt;&gt;"Cocok",J1910&lt;&gt;"Valid"),"Titik 3: faktur bermasalah",IF(K1910="Ya","Titik 2: periksa pembebanan biaya",IF(Q1910&lt;0,"Titik 2: lewat batas kredit",IF(Q1910&lt;=Parameter!$B$6,"Titik 2: segera kreditkan","Siap dikreditkan")))))))</f>
        <v/>
      </c>
    </row>
    <row r="1911" customFormat="false" ht="15" hidden="false" customHeight="false" outlineLevel="0" collapsed="false">
      <c r="A1911" s="27"/>
      <c r="B1911" s="27"/>
      <c r="C1911" s="28"/>
      <c r="D1911" s="28"/>
      <c r="E1911" s="29"/>
      <c r="F1911" s="27"/>
      <c r="G1911" s="30"/>
      <c r="H1911" s="30"/>
      <c r="I1911" s="27"/>
      <c r="J1911" s="27"/>
      <c r="K1911" s="27"/>
      <c r="L1911" s="29"/>
      <c r="M1911" s="27"/>
      <c r="N1911" s="31" t="str">
        <f aca="false">IF(E1911="","",EOMONTH(E1911,0))</f>
        <v/>
      </c>
      <c r="O1911" s="32" t="str">
        <f aca="false">IF(E1911="","",EOMONTH(E1911,0)+Parameter!$B$5)</f>
        <v/>
      </c>
      <c r="P1911" s="32" t="str">
        <f aca="false">IF(E1911="","",EOMONTH(E1911,Parameter!$B$4))</f>
        <v/>
      </c>
      <c r="Q1911" s="33" t="str">
        <f aca="false">IF(OR(E1911="",L1911&lt;&gt;""),"",P1911-Parameter!$B$9)</f>
        <v/>
      </c>
      <c r="R1911" s="34" t="str">
        <f aca="false">IF(OR(G1911="",G1911=0,H1911=""),"",H1911/G1911)</f>
        <v/>
      </c>
      <c r="S1911" s="35" t="str">
        <f aca="false">IF(C1911="","",IFERROR(INDEX('Validasi Vendor'!$J$5:$J$505,MATCH(C1911,'Validasi Vendor'!$C$5:$C$505,0)),"Belum terdaftar"))</f>
        <v/>
      </c>
      <c r="T1911" s="35" t="str">
        <f aca="false">IF(E1911="","",IF(L1911&lt;&gt;"",IF(EOMONTH(L1911,0)&gt;P1911,"Dikreditkan lewat batas: periksa","Sudah dikreditkan"),IF(S1911&lt;&gt;"Boleh diproses","Titik 1: periksa status vendor",IF(OR(I1911&lt;&gt;"Cocok",J1911&lt;&gt;"Valid"),"Titik 3: faktur bermasalah",IF(K1911="Ya","Titik 2: periksa pembebanan biaya",IF(Q1911&lt;0,"Titik 2: lewat batas kredit",IF(Q1911&lt;=Parameter!$B$6,"Titik 2: segera kreditkan","Siap dikreditkan")))))))</f>
        <v/>
      </c>
    </row>
    <row r="1912" customFormat="false" ht="15" hidden="false" customHeight="false" outlineLevel="0" collapsed="false">
      <c r="A1912" s="27"/>
      <c r="B1912" s="27"/>
      <c r="C1912" s="28"/>
      <c r="D1912" s="28"/>
      <c r="E1912" s="29"/>
      <c r="F1912" s="27"/>
      <c r="G1912" s="30"/>
      <c r="H1912" s="30"/>
      <c r="I1912" s="27"/>
      <c r="J1912" s="27"/>
      <c r="K1912" s="27"/>
      <c r="L1912" s="29"/>
      <c r="M1912" s="27"/>
      <c r="N1912" s="31" t="str">
        <f aca="false">IF(E1912="","",EOMONTH(E1912,0))</f>
        <v/>
      </c>
      <c r="O1912" s="32" t="str">
        <f aca="false">IF(E1912="","",EOMONTH(E1912,0)+Parameter!$B$5)</f>
        <v/>
      </c>
      <c r="P1912" s="32" t="str">
        <f aca="false">IF(E1912="","",EOMONTH(E1912,Parameter!$B$4))</f>
        <v/>
      </c>
      <c r="Q1912" s="33" t="str">
        <f aca="false">IF(OR(E1912="",L1912&lt;&gt;""),"",P1912-Parameter!$B$9)</f>
        <v/>
      </c>
      <c r="R1912" s="34" t="str">
        <f aca="false">IF(OR(G1912="",G1912=0,H1912=""),"",H1912/G1912)</f>
        <v/>
      </c>
      <c r="S1912" s="35" t="str">
        <f aca="false">IF(C1912="","",IFERROR(INDEX('Validasi Vendor'!$J$5:$J$505,MATCH(C1912,'Validasi Vendor'!$C$5:$C$505,0)),"Belum terdaftar"))</f>
        <v/>
      </c>
      <c r="T1912" s="35" t="str">
        <f aca="false">IF(E1912="","",IF(L1912&lt;&gt;"",IF(EOMONTH(L1912,0)&gt;P1912,"Dikreditkan lewat batas: periksa","Sudah dikreditkan"),IF(S1912&lt;&gt;"Boleh diproses","Titik 1: periksa status vendor",IF(OR(I1912&lt;&gt;"Cocok",J1912&lt;&gt;"Valid"),"Titik 3: faktur bermasalah",IF(K1912="Ya","Titik 2: periksa pembebanan biaya",IF(Q1912&lt;0,"Titik 2: lewat batas kredit",IF(Q1912&lt;=Parameter!$B$6,"Titik 2: segera kreditkan","Siap dikreditkan")))))))</f>
        <v/>
      </c>
    </row>
    <row r="1913" customFormat="false" ht="15" hidden="false" customHeight="false" outlineLevel="0" collapsed="false">
      <c r="A1913" s="27"/>
      <c r="B1913" s="27"/>
      <c r="C1913" s="28"/>
      <c r="D1913" s="28"/>
      <c r="E1913" s="29"/>
      <c r="F1913" s="27"/>
      <c r="G1913" s="30"/>
      <c r="H1913" s="30"/>
      <c r="I1913" s="27"/>
      <c r="J1913" s="27"/>
      <c r="K1913" s="27"/>
      <c r="L1913" s="29"/>
      <c r="M1913" s="27"/>
      <c r="N1913" s="31" t="str">
        <f aca="false">IF(E1913="","",EOMONTH(E1913,0))</f>
        <v/>
      </c>
      <c r="O1913" s="32" t="str">
        <f aca="false">IF(E1913="","",EOMONTH(E1913,0)+Parameter!$B$5)</f>
        <v/>
      </c>
      <c r="P1913" s="32" t="str">
        <f aca="false">IF(E1913="","",EOMONTH(E1913,Parameter!$B$4))</f>
        <v/>
      </c>
      <c r="Q1913" s="33" t="str">
        <f aca="false">IF(OR(E1913="",L1913&lt;&gt;""),"",P1913-Parameter!$B$9)</f>
        <v/>
      </c>
      <c r="R1913" s="34" t="str">
        <f aca="false">IF(OR(G1913="",G1913=0,H1913=""),"",H1913/G1913)</f>
        <v/>
      </c>
      <c r="S1913" s="35" t="str">
        <f aca="false">IF(C1913="","",IFERROR(INDEX('Validasi Vendor'!$J$5:$J$505,MATCH(C1913,'Validasi Vendor'!$C$5:$C$505,0)),"Belum terdaftar"))</f>
        <v/>
      </c>
      <c r="T1913" s="35" t="str">
        <f aca="false">IF(E1913="","",IF(L1913&lt;&gt;"",IF(EOMONTH(L1913,0)&gt;P1913,"Dikreditkan lewat batas: periksa","Sudah dikreditkan"),IF(S1913&lt;&gt;"Boleh diproses","Titik 1: periksa status vendor",IF(OR(I1913&lt;&gt;"Cocok",J1913&lt;&gt;"Valid"),"Titik 3: faktur bermasalah",IF(K1913="Ya","Titik 2: periksa pembebanan biaya",IF(Q1913&lt;0,"Titik 2: lewat batas kredit",IF(Q1913&lt;=Parameter!$B$6,"Titik 2: segera kreditkan","Siap dikreditkan")))))))</f>
        <v/>
      </c>
    </row>
    <row r="1914" customFormat="false" ht="15" hidden="false" customHeight="false" outlineLevel="0" collapsed="false">
      <c r="A1914" s="27"/>
      <c r="B1914" s="27"/>
      <c r="C1914" s="28"/>
      <c r="D1914" s="28"/>
      <c r="E1914" s="29"/>
      <c r="F1914" s="27"/>
      <c r="G1914" s="30"/>
      <c r="H1914" s="30"/>
      <c r="I1914" s="27"/>
      <c r="J1914" s="27"/>
      <c r="K1914" s="27"/>
      <c r="L1914" s="29"/>
      <c r="M1914" s="27"/>
      <c r="N1914" s="31" t="str">
        <f aca="false">IF(E1914="","",EOMONTH(E1914,0))</f>
        <v/>
      </c>
      <c r="O1914" s="32" t="str">
        <f aca="false">IF(E1914="","",EOMONTH(E1914,0)+Parameter!$B$5)</f>
        <v/>
      </c>
      <c r="P1914" s="32" t="str">
        <f aca="false">IF(E1914="","",EOMONTH(E1914,Parameter!$B$4))</f>
        <v/>
      </c>
      <c r="Q1914" s="33" t="str">
        <f aca="false">IF(OR(E1914="",L1914&lt;&gt;""),"",P1914-Parameter!$B$9)</f>
        <v/>
      </c>
      <c r="R1914" s="34" t="str">
        <f aca="false">IF(OR(G1914="",G1914=0,H1914=""),"",H1914/G1914)</f>
        <v/>
      </c>
      <c r="S1914" s="35" t="str">
        <f aca="false">IF(C1914="","",IFERROR(INDEX('Validasi Vendor'!$J$5:$J$505,MATCH(C1914,'Validasi Vendor'!$C$5:$C$505,0)),"Belum terdaftar"))</f>
        <v/>
      </c>
      <c r="T1914" s="35" t="str">
        <f aca="false">IF(E1914="","",IF(L1914&lt;&gt;"",IF(EOMONTH(L1914,0)&gt;P1914,"Dikreditkan lewat batas: periksa","Sudah dikreditkan"),IF(S1914&lt;&gt;"Boleh diproses","Titik 1: periksa status vendor",IF(OR(I1914&lt;&gt;"Cocok",J1914&lt;&gt;"Valid"),"Titik 3: faktur bermasalah",IF(K1914="Ya","Titik 2: periksa pembebanan biaya",IF(Q1914&lt;0,"Titik 2: lewat batas kredit",IF(Q1914&lt;=Parameter!$B$6,"Titik 2: segera kreditkan","Siap dikreditkan")))))))</f>
        <v/>
      </c>
    </row>
    <row r="1915" customFormat="false" ht="15" hidden="false" customHeight="false" outlineLevel="0" collapsed="false">
      <c r="A1915" s="27"/>
      <c r="B1915" s="27"/>
      <c r="C1915" s="28"/>
      <c r="D1915" s="28"/>
      <c r="E1915" s="29"/>
      <c r="F1915" s="27"/>
      <c r="G1915" s="30"/>
      <c r="H1915" s="30"/>
      <c r="I1915" s="27"/>
      <c r="J1915" s="27"/>
      <c r="K1915" s="27"/>
      <c r="L1915" s="29"/>
      <c r="M1915" s="27"/>
      <c r="N1915" s="31" t="str">
        <f aca="false">IF(E1915="","",EOMONTH(E1915,0))</f>
        <v/>
      </c>
      <c r="O1915" s="32" t="str">
        <f aca="false">IF(E1915="","",EOMONTH(E1915,0)+Parameter!$B$5)</f>
        <v/>
      </c>
      <c r="P1915" s="32" t="str">
        <f aca="false">IF(E1915="","",EOMONTH(E1915,Parameter!$B$4))</f>
        <v/>
      </c>
      <c r="Q1915" s="33" t="str">
        <f aca="false">IF(OR(E1915="",L1915&lt;&gt;""),"",P1915-Parameter!$B$9)</f>
        <v/>
      </c>
      <c r="R1915" s="34" t="str">
        <f aca="false">IF(OR(G1915="",G1915=0,H1915=""),"",H1915/G1915)</f>
        <v/>
      </c>
      <c r="S1915" s="35" t="str">
        <f aca="false">IF(C1915="","",IFERROR(INDEX('Validasi Vendor'!$J$5:$J$505,MATCH(C1915,'Validasi Vendor'!$C$5:$C$505,0)),"Belum terdaftar"))</f>
        <v/>
      </c>
      <c r="T1915" s="35" t="str">
        <f aca="false">IF(E1915="","",IF(L1915&lt;&gt;"",IF(EOMONTH(L1915,0)&gt;P1915,"Dikreditkan lewat batas: periksa","Sudah dikreditkan"),IF(S1915&lt;&gt;"Boleh diproses","Titik 1: periksa status vendor",IF(OR(I1915&lt;&gt;"Cocok",J1915&lt;&gt;"Valid"),"Titik 3: faktur bermasalah",IF(K1915="Ya","Titik 2: periksa pembebanan biaya",IF(Q1915&lt;0,"Titik 2: lewat batas kredit",IF(Q1915&lt;=Parameter!$B$6,"Titik 2: segera kreditkan","Siap dikreditkan")))))))</f>
        <v/>
      </c>
    </row>
    <row r="1916" customFormat="false" ht="15" hidden="false" customHeight="false" outlineLevel="0" collapsed="false">
      <c r="A1916" s="27"/>
      <c r="B1916" s="27"/>
      <c r="C1916" s="28"/>
      <c r="D1916" s="28"/>
      <c r="E1916" s="29"/>
      <c r="F1916" s="27"/>
      <c r="G1916" s="30"/>
      <c r="H1916" s="30"/>
      <c r="I1916" s="27"/>
      <c r="J1916" s="27"/>
      <c r="K1916" s="27"/>
      <c r="L1916" s="29"/>
      <c r="M1916" s="27"/>
      <c r="N1916" s="31" t="str">
        <f aca="false">IF(E1916="","",EOMONTH(E1916,0))</f>
        <v/>
      </c>
      <c r="O1916" s="32" t="str">
        <f aca="false">IF(E1916="","",EOMONTH(E1916,0)+Parameter!$B$5)</f>
        <v/>
      </c>
      <c r="P1916" s="32" t="str">
        <f aca="false">IF(E1916="","",EOMONTH(E1916,Parameter!$B$4))</f>
        <v/>
      </c>
      <c r="Q1916" s="33" t="str">
        <f aca="false">IF(OR(E1916="",L1916&lt;&gt;""),"",P1916-Parameter!$B$9)</f>
        <v/>
      </c>
      <c r="R1916" s="34" t="str">
        <f aca="false">IF(OR(G1916="",G1916=0,H1916=""),"",H1916/G1916)</f>
        <v/>
      </c>
      <c r="S1916" s="35" t="str">
        <f aca="false">IF(C1916="","",IFERROR(INDEX('Validasi Vendor'!$J$5:$J$505,MATCH(C1916,'Validasi Vendor'!$C$5:$C$505,0)),"Belum terdaftar"))</f>
        <v/>
      </c>
      <c r="T1916" s="35" t="str">
        <f aca="false">IF(E1916="","",IF(L1916&lt;&gt;"",IF(EOMONTH(L1916,0)&gt;P1916,"Dikreditkan lewat batas: periksa","Sudah dikreditkan"),IF(S1916&lt;&gt;"Boleh diproses","Titik 1: periksa status vendor",IF(OR(I1916&lt;&gt;"Cocok",J1916&lt;&gt;"Valid"),"Titik 3: faktur bermasalah",IF(K1916="Ya","Titik 2: periksa pembebanan biaya",IF(Q1916&lt;0,"Titik 2: lewat batas kredit",IF(Q1916&lt;=Parameter!$B$6,"Titik 2: segera kreditkan","Siap dikreditkan")))))))</f>
        <v/>
      </c>
    </row>
    <row r="1917" customFormat="false" ht="15" hidden="false" customHeight="false" outlineLevel="0" collapsed="false">
      <c r="A1917" s="27"/>
      <c r="B1917" s="27"/>
      <c r="C1917" s="28"/>
      <c r="D1917" s="28"/>
      <c r="E1917" s="29"/>
      <c r="F1917" s="27"/>
      <c r="G1917" s="30"/>
      <c r="H1917" s="30"/>
      <c r="I1917" s="27"/>
      <c r="J1917" s="27"/>
      <c r="K1917" s="27"/>
      <c r="L1917" s="29"/>
      <c r="M1917" s="27"/>
      <c r="N1917" s="31" t="str">
        <f aca="false">IF(E1917="","",EOMONTH(E1917,0))</f>
        <v/>
      </c>
      <c r="O1917" s="32" t="str">
        <f aca="false">IF(E1917="","",EOMONTH(E1917,0)+Parameter!$B$5)</f>
        <v/>
      </c>
      <c r="P1917" s="32" t="str">
        <f aca="false">IF(E1917="","",EOMONTH(E1917,Parameter!$B$4))</f>
        <v/>
      </c>
      <c r="Q1917" s="33" t="str">
        <f aca="false">IF(OR(E1917="",L1917&lt;&gt;""),"",P1917-Parameter!$B$9)</f>
        <v/>
      </c>
      <c r="R1917" s="34" t="str">
        <f aca="false">IF(OR(G1917="",G1917=0,H1917=""),"",H1917/G1917)</f>
        <v/>
      </c>
      <c r="S1917" s="35" t="str">
        <f aca="false">IF(C1917="","",IFERROR(INDEX('Validasi Vendor'!$J$5:$J$505,MATCH(C1917,'Validasi Vendor'!$C$5:$C$505,0)),"Belum terdaftar"))</f>
        <v/>
      </c>
      <c r="T1917" s="35" t="str">
        <f aca="false">IF(E1917="","",IF(L1917&lt;&gt;"",IF(EOMONTH(L1917,0)&gt;P1917,"Dikreditkan lewat batas: periksa","Sudah dikreditkan"),IF(S1917&lt;&gt;"Boleh diproses","Titik 1: periksa status vendor",IF(OR(I1917&lt;&gt;"Cocok",J1917&lt;&gt;"Valid"),"Titik 3: faktur bermasalah",IF(K1917="Ya","Titik 2: periksa pembebanan biaya",IF(Q1917&lt;0,"Titik 2: lewat batas kredit",IF(Q1917&lt;=Parameter!$B$6,"Titik 2: segera kreditkan","Siap dikreditkan")))))))</f>
        <v/>
      </c>
    </row>
    <row r="1918" customFormat="false" ht="15" hidden="false" customHeight="false" outlineLevel="0" collapsed="false">
      <c r="A1918" s="27"/>
      <c r="B1918" s="27"/>
      <c r="C1918" s="28"/>
      <c r="D1918" s="28"/>
      <c r="E1918" s="29"/>
      <c r="F1918" s="27"/>
      <c r="G1918" s="30"/>
      <c r="H1918" s="30"/>
      <c r="I1918" s="27"/>
      <c r="J1918" s="27"/>
      <c r="K1918" s="27"/>
      <c r="L1918" s="29"/>
      <c r="M1918" s="27"/>
      <c r="N1918" s="31" t="str">
        <f aca="false">IF(E1918="","",EOMONTH(E1918,0))</f>
        <v/>
      </c>
      <c r="O1918" s="32" t="str">
        <f aca="false">IF(E1918="","",EOMONTH(E1918,0)+Parameter!$B$5)</f>
        <v/>
      </c>
      <c r="P1918" s="32" t="str">
        <f aca="false">IF(E1918="","",EOMONTH(E1918,Parameter!$B$4))</f>
        <v/>
      </c>
      <c r="Q1918" s="33" t="str">
        <f aca="false">IF(OR(E1918="",L1918&lt;&gt;""),"",P1918-Parameter!$B$9)</f>
        <v/>
      </c>
      <c r="R1918" s="34" t="str">
        <f aca="false">IF(OR(G1918="",G1918=0,H1918=""),"",H1918/G1918)</f>
        <v/>
      </c>
      <c r="S1918" s="35" t="str">
        <f aca="false">IF(C1918="","",IFERROR(INDEX('Validasi Vendor'!$J$5:$J$505,MATCH(C1918,'Validasi Vendor'!$C$5:$C$505,0)),"Belum terdaftar"))</f>
        <v/>
      </c>
      <c r="T1918" s="35" t="str">
        <f aca="false">IF(E1918="","",IF(L1918&lt;&gt;"",IF(EOMONTH(L1918,0)&gt;P1918,"Dikreditkan lewat batas: periksa","Sudah dikreditkan"),IF(S1918&lt;&gt;"Boleh diproses","Titik 1: periksa status vendor",IF(OR(I1918&lt;&gt;"Cocok",J1918&lt;&gt;"Valid"),"Titik 3: faktur bermasalah",IF(K1918="Ya","Titik 2: periksa pembebanan biaya",IF(Q1918&lt;0,"Titik 2: lewat batas kredit",IF(Q1918&lt;=Parameter!$B$6,"Titik 2: segera kreditkan","Siap dikreditkan")))))))</f>
        <v/>
      </c>
    </row>
    <row r="1919" customFormat="false" ht="15" hidden="false" customHeight="false" outlineLevel="0" collapsed="false">
      <c r="A1919" s="27"/>
      <c r="B1919" s="27"/>
      <c r="C1919" s="28"/>
      <c r="D1919" s="28"/>
      <c r="E1919" s="29"/>
      <c r="F1919" s="27"/>
      <c r="G1919" s="30"/>
      <c r="H1919" s="30"/>
      <c r="I1919" s="27"/>
      <c r="J1919" s="27"/>
      <c r="K1919" s="27"/>
      <c r="L1919" s="29"/>
      <c r="M1919" s="27"/>
      <c r="N1919" s="31" t="str">
        <f aca="false">IF(E1919="","",EOMONTH(E1919,0))</f>
        <v/>
      </c>
      <c r="O1919" s="32" t="str">
        <f aca="false">IF(E1919="","",EOMONTH(E1919,0)+Parameter!$B$5)</f>
        <v/>
      </c>
      <c r="P1919" s="32" t="str">
        <f aca="false">IF(E1919="","",EOMONTH(E1919,Parameter!$B$4))</f>
        <v/>
      </c>
      <c r="Q1919" s="33" t="str">
        <f aca="false">IF(OR(E1919="",L1919&lt;&gt;""),"",P1919-Parameter!$B$9)</f>
        <v/>
      </c>
      <c r="R1919" s="34" t="str">
        <f aca="false">IF(OR(G1919="",G1919=0,H1919=""),"",H1919/G1919)</f>
        <v/>
      </c>
      <c r="S1919" s="35" t="str">
        <f aca="false">IF(C1919="","",IFERROR(INDEX('Validasi Vendor'!$J$5:$J$505,MATCH(C1919,'Validasi Vendor'!$C$5:$C$505,0)),"Belum terdaftar"))</f>
        <v/>
      </c>
      <c r="T1919" s="35" t="str">
        <f aca="false">IF(E1919="","",IF(L1919&lt;&gt;"",IF(EOMONTH(L1919,0)&gt;P1919,"Dikreditkan lewat batas: periksa","Sudah dikreditkan"),IF(S1919&lt;&gt;"Boleh diproses","Titik 1: periksa status vendor",IF(OR(I1919&lt;&gt;"Cocok",J1919&lt;&gt;"Valid"),"Titik 3: faktur bermasalah",IF(K1919="Ya","Titik 2: periksa pembebanan biaya",IF(Q1919&lt;0,"Titik 2: lewat batas kredit",IF(Q1919&lt;=Parameter!$B$6,"Titik 2: segera kreditkan","Siap dikreditkan")))))))</f>
        <v/>
      </c>
    </row>
    <row r="1920" customFormat="false" ht="15" hidden="false" customHeight="false" outlineLevel="0" collapsed="false">
      <c r="A1920" s="27"/>
      <c r="B1920" s="27"/>
      <c r="C1920" s="28"/>
      <c r="D1920" s="28"/>
      <c r="E1920" s="29"/>
      <c r="F1920" s="27"/>
      <c r="G1920" s="30"/>
      <c r="H1920" s="30"/>
      <c r="I1920" s="27"/>
      <c r="J1920" s="27"/>
      <c r="K1920" s="27"/>
      <c r="L1920" s="29"/>
      <c r="M1920" s="27"/>
      <c r="N1920" s="31" t="str">
        <f aca="false">IF(E1920="","",EOMONTH(E1920,0))</f>
        <v/>
      </c>
      <c r="O1920" s="32" t="str">
        <f aca="false">IF(E1920="","",EOMONTH(E1920,0)+Parameter!$B$5)</f>
        <v/>
      </c>
      <c r="P1920" s="32" t="str">
        <f aca="false">IF(E1920="","",EOMONTH(E1920,Parameter!$B$4))</f>
        <v/>
      </c>
      <c r="Q1920" s="33" t="str">
        <f aca="false">IF(OR(E1920="",L1920&lt;&gt;""),"",P1920-Parameter!$B$9)</f>
        <v/>
      </c>
      <c r="R1920" s="34" t="str">
        <f aca="false">IF(OR(G1920="",G1920=0,H1920=""),"",H1920/G1920)</f>
        <v/>
      </c>
      <c r="S1920" s="35" t="str">
        <f aca="false">IF(C1920="","",IFERROR(INDEX('Validasi Vendor'!$J$5:$J$505,MATCH(C1920,'Validasi Vendor'!$C$5:$C$505,0)),"Belum terdaftar"))</f>
        <v/>
      </c>
      <c r="T1920" s="35" t="str">
        <f aca="false">IF(E1920="","",IF(L1920&lt;&gt;"",IF(EOMONTH(L1920,0)&gt;P1920,"Dikreditkan lewat batas: periksa","Sudah dikreditkan"),IF(S1920&lt;&gt;"Boleh diproses","Titik 1: periksa status vendor",IF(OR(I1920&lt;&gt;"Cocok",J1920&lt;&gt;"Valid"),"Titik 3: faktur bermasalah",IF(K1920="Ya","Titik 2: periksa pembebanan biaya",IF(Q1920&lt;0,"Titik 2: lewat batas kredit",IF(Q1920&lt;=Parameter!$B$6,"Titik 2: segera kreditkan","Siap dikreditkan")))))))</f>
        <v/>
      </c>
    </row>
    <row r="1921" customFormat="false" ht="15" hidden="false" customHeight="false" outlineLevel="0" collapsed="false">
      <c r="A1921" s="27"/>
      <c r="B1921" s="27"/>
      <c r="C1921" s="28"/>
      <c r="D1921" s="28"/>
      <c r="E1921" s="29"/>
      <c r="F1921" s="27"/>
      <c r="G1921" s="30"/>
      <c r="H1921" s="30"/>
      <c r="I1921" s="27"/>
      <c r="J1921" s="27"/>
      <c r="K1921" s="27"/>
      <c r="L1921" s="29"/>
      <c r="M1921" s="27"/>
      <c r="N1921" s="31" t="str">
        <f aca="false">IF(E1921="","",EOMONTH(E1921,0))</f>
        <v/>
      </c>
      <c r="O1921" s="32" t="str">
        <f aca="false">IF(E1921="","",EOMONTH(E1921,0)+Parameter!$B$5)</f>
        <v/>
      </c>
      <c r="P1921" s="32" t="str">
        <f aca="false">IF(E1921="","",EOMONTH(E1921,Parameter!$B$4))</f>
        <v/>
      </c>
      <c r="Q1921" s="33" t="str">
        <f aca="false">IF(OR(E1921="",L1921&lt;&gt;""),"",P1921-Parameter!$B$9)</f>
        <v/>
      </c>
      <c r="R1921" s="34" t="str">
        <f aca="false">IF(OR(G1921="",G1921=0,H1921=""),"",H1921/G1921)</f>
        <v/>
      </c>
      <c r="S1921" s="35" t="str">
        <f aca="false">IF(C1921="","",IFERROR(INDEX('Validasi Vendor'!$J$5:$J$505,MATCH(C1921,'Validasi Vendor'!$C$5:$C$505,0)),"Belum terdaftar"))</f>
        <v/>
      </c>
      <c r="T1921" s="35" t="str">
        <f aca="false">IF(E1921="","",IF(L1921&lt;&gt;"",IF(EOMONTH(L1921,0)&gt;P1921,"Dikreditkan lewat batas: periksa","Sudah dikreditkan"),IF(S1921&lt;&gt;"Boleh diproses","Titik 1: periksa status vendor",IF(OR(I1921&lt;&gt;"Cocok",J1921&lt;&gt;"Valid"),"Titik 3: faktur bermasalah",IF(K1921="Ya","Titik 2: periksa pembebanan biaya",IF(Q1921&lt;0,"Titik 2: lewat batas kredit",IF(Q1921&lt;=Parameter!$B$6,"Titik 2: segera kreditkan","Siap dikreditkan")))))))</f>
        <v/>
      </c>
    </row>
    <row r="1922" customFormat="false" ht="15" hidden="false" customHeight="false" outlineLevel="0" collapsed="false">
      <c r="A1922" s="27"/>
      <c r="B1922" s="27"/>
      <c r="C1922" s="28"/>
      <c r="D1922" s="28"/>
      <c r="E1922" s="29"/>
      <c r="F1922" s="27"/>
      <c r="G1922" s="30"/>
      <c r="H1922" s="30"/>
      <c r="I1922" s="27"/>
      <c r="J1922" s="27"/>
      <c r="K1922" s="27"/>
      <c r="L1922" s="29"/>
      <c r="M1922" s="27"/>
      <c r="N1922" s="31" t="str">
        <f aca="false">IF(E1922="","",EOMONTH(E1922,0))</f>
        <v/>
      </c>
      <c r="O1922" s="32" t="str">
        <f aca="false">IF(E1922="","",EOMONTH(E1922,0)+Parameter!$B$5)</f>
        <v/>
      </c>
      <c r="P1922" s="32" t="str">
        <f aca="false">IF(E1922="","",EOMONTH(E1922,Parameter!$B$4))</f>
        <v/>
      </c>
      <c r="Q1922" s="33" t="str">
        <f aca="false">IF(OR(E1922="",L1922&lt;&gt;""),"",P1922-Parameter!$B$9)</f>
        <v/>
      </c>
      <c r="R1922" s="34" t="str">
        <f aca="false">IF(OR(G1922="",G1922=0,H1922=""),"",H1922/G1922)</f>
        <v/>
      </c>
      <c r="S1922" s="35" t="str">
        <f aca="false">IF(C1922="","",IFERROR(INDEX('Validasi Vendor'!$J$5:$J$505,MATCH(C1922,'Validasi Vendor'!$C$5:$C$505,0)),"Belum terdaftar"))</f>
        <v/>
      </c>
      <c r="T1922" s="35" t="str">
        <f aca="false">IF(E1922="","",IF(L1922&lt;&gt;"",IF(EOMONTH(L1922,0)&gt;P1922,"Dikreditkan lewat batas: periksa","Sudah dikreditkan"),IF(S1922&lt;&gt;"Boleh diproses","Titik 1: periksa status vendor",IF(OR(I1922&lt;&gt;"Cocok",J1922&lt;&gt;"Valid"),"Titik 3: faktur bermasalah",IF(K1922="Ya","Titik 2: periksa pembebanan biaya",IF(Q1922&lt;0,"Titik 2: lewat batas kredit",IF(Q1922&lt;=Parameter!$B$6,"Titik 2: segera kreditkan","Siap dikreditkan")))))))</f>
        <v/>
      </c>
    </row>
    <row r="1923" customFormat="false" ht="15" hidden="false" customHeight="false" outlineLevel="0" collapsed="false">
      <c r="A1923" s="27"/>
      <c r="B1923" s="27"/>
      <c r="C1923" s="28"/>
      <c r="D1923" s="28"/>
      <c r="E1923" s="29"/>
      <c r="F1923" s="27"/>
      <c r="G1923" s="30"/>
      <c r="H1923" s="30"/>
      <c r="I1923" s="27"/>
      <c r="J1923" s="27"/>
      <c r="K1923" s="27"/>
      <c r="L1923" s="29"/>
      <c r="M1923" s="27"/>
      <c r="N1923" s="31" t="str">
        <f aca="false">IF(E1923="","",EOMONTH(E1923,0))</f>
        <v/>
      </c>
      <c r="O1923" s="32" t="str">
        <f aca="false">IF(E1923="","",EOMONTH(E1923,0)+Parameter!$B$5)</f>
        <v/>
      </c>
      <c r="P1923" s="32" t="str">
        <f aca="false">IF(E1923="","",EOMONTH(E1923,Parameter!$B$4))</f>
        <v/>
      </c>
      <c r="Q1923" s="33" t="str">
        <f aca="false">IF(OR(E1923="",L1923&lt;&gt;""),"",P1923-Parameter!$B$9)</f>
        <v/>
      </c>
      <c r="R1923" s="34" t="str">
        <f aca="false">IF(OR(G1923="",G1923=0,H1923=""),"",H1923/G1923)</f>
        <v/>
      </c>
      <c r="S1923" s="35" t="str">
        <f aca="false">IF(C1923="","",IFERROR(INDEX('Validasi Vendor'!$J$5:$J$505,MATCH(C1923,'Validasi Vendor'!$C$5:$C$505,0)),"Belum terdaftar"))</f>
        <v/>
      </c>
      <c r="T1923" s="35" t="str">
        <f aca="false">IF(E1923="","",IF(L1923&lt;&gt;"",IF(EOMONTH(L1923,0)&gt;P1923,"Dikreditkan lewat batas: periksa","Sudah dikreditkan"),IF(S1923&lt;&gt;"Boleh diproses","Titik 1: periksa status vendor",IF(OR(I1923&lt;&gt;"Cocok",J1923&lt;&gt;"Valid"),"Titik 3: faktur bermasalah",IF(K1923="Ya","Titik 2: periksa pembebanan biaya",IF(Q1923&lt;0,"Titik 2: lewat batas kredit",IF(Q1923&lt;=Parameter!$B$6,"Titik 2: segera kreditkan","Siap dikreditkan")))))))</f>
        <v/>
      </c>
    </row>
    <row r="1924" customFormat="false" ht="15" hidden="false" customHeight="false" outlineLevel="0" collapsed="false">
      <c r="A1924" s="27"/>
      <c r="B1924" s="27"/>
      <c r="C1924" s="28"/>
      <c r="D1924" s="28"/>
      <c r="E1924" s="29"/>
      <c r="F1924" s="27"/>
      <c r="G1924" s="30"/>
      <c r="H1924" s="30"/>
      <c r="I1924" s="27"/>
      <c r="J1924" s="27"/>
      <c r="K1924" s="27"/>
      <c r="L1924" s="29"/>
      <c r="M1924" s="27"/>
      <c r="N1924" s="31" t="str">
        <f aca="false">IF(E1924="","",EOMONTH(E1924,0))</f>
        <v/>
      </c>
      <c r="O1924" s="32" t="str">
        <f aca="false">IF(E1924="","",EOMONTH(E1924,0)+Parameter!$B$5)</f>
        <v/>
      </c>
      <c r="P1924" s="32" t="str">
        <f aca="false">IF(E1924="","",EOMONTH(E1924,Parameter!$B$4))</f>
        <v/>
      </c>
      <c r="Q1924" s="33" t="str">
        <f aca="false">IF(OR(E1924="",L1924&lt;&gt;""),"",P1924-Parameter!$B$9)</f>
        <v/>
      </c>
      <c r="R1924" s="34" t="str">
        <f aca="false">IF(OR(G1924="",G1924=0,H1924=""),"",H1924/G1924)</f>
        <v/>
      </c>
      <c r="S1924" s="35" t="str">
        <f aca="false">IF(C1924="","",IFERROR(INDEX('Validasi Vendor'!$J$5:$J$505,MATCH(C1924,'Validasi Vendor'!$C$5:$C$505,0)),"Belum terdaftar"))</f>
        <v/>
      </c>
      <c r="T1924" s="35" t="str">
        <f aca="false">IF(E1924="","",IF(L1924&lt;&gt;"",IF(EOMONTH(L1924,0)&gt;P1924,"Dikreditkan lewat batas: periksa","Sudah dikreditkan"),IF(S1924&lt;&gt;"Boleh diproses","Titik 1: periksa status vendor",IF(OR(I1924&lt;&gt;"Cocok",J1924&lt;&gt;"Valid"),"Titik 3: faktur bermasalah",IF(K1924="Ya","Titik 2: periksa pembebanan biaya",IF(Q1924&lt;0,"Titik 2: lewat batas kredit",IF(Q1924&lt;=Parameter!$B$6,"Titik 2: segera kreditkan","Siap dikreditkan")))))))</f>
        <v/>
      </c>
    </row>
    <row r="1925" customFormat="false" ht="15" hidden="false" customHeight="false" outlineLevel="0" collapsed="false">
      <c r="A1925" s="27"/>
      <c r="B1925" s="27"/>
      <c r="C1925" s="28"/>
      <c r="D1925" s="28"/>
      <c r="E1925" s="29"/>
      <c r="F1925" s="27"/>
      <c r="G1925" s="30"/>
      <c r="H1925" s="30"/>
      <c r="I1925" s="27"/>
      <c r="J1925" s="27"/>
      <c r="K1925" s="27"/>
      <c r="L1925" s="29"/>
      <c r="M1925" s="27"/>
      <c r="N1925" s="31" t="str">
        <f aca="false">IF(E1925="","",EOMONTH(E1925,0))</f>
        <v/>
      </c>
      <c r="O1925" s="32" t="str">
        <f aca="false">IF(E1925="","",EOMONTH(E1925,0)+Parameter!$B$5)</f>
        <v/>
      </c>
      <c r="P1925" s="32" t="str">
        <f aca="false">IF(E1925="","",EOMONTH(E1925,Parameter!$B$4))</f>
        <v/>
      </c>
      <c r="Q1925" s="33" t="str">
        <f aca="false">IF(OR(E1925="",L1925&lt;&gt;""),"",P1925-Parameter!$B$9)</f>
        <v/>
      </c>
      <c r="R1925" s="34" t="str">
        <f aca="false">IF(OR(G1925="",G1925=0,H1925=""),"",H1925/G1925)</f>
        <v/>
      </c>
      <c r="S1925" s="35" t="str">
        <f aca="false">IF(C1925="","",IFERROR(INDEX('Validasi Vendor'!$J$5:$J$505,MATCH(C1925,'Validasi Vendor'!$C$5:$C$505,0)),"Belum terdaftar"))</f>
        <v/>
      </c>
      <c r="T1925" s="35" t="str">
        <f aca="false">IF(E1925="","",IF(L1925&lt;&gt;"",IF(EOMONTH(L1925,0)&gt;P1925,"Dikreditkan lewat batas: periksa","Sudah dikreditkan"),IF(S1925&lt;&gt;"Boleh diproses","Titik 1: periksa status vendor",IF(OR(I1925&lt;&gt;"Cocok",J1925&lt;&gt;"Valid"),"Titik 3: faktur bermasalah",IF(K1925="Ya","Titik 2: periksa pembebanan biaya",IF(Q1925&lt;0,"Titik 2: lewat batas kredit",IF(Q1925&lt;=Parameter!$B$6,"Titik 2: segera kreditkan","Siap dikreditkan")))))))</f>
        <v/>
      </c>
    </row>
    <row r="1926" customFormat="false" ht="15" hidden="false" customHeight="false" outlineLevel="0" collapsed="false">
      <c r="A1926" s="27"/>
      <c r="B1926" s="27"/>
      <c r="C1926" s="28"/>
      <c r="D1926" s="28"/>
      <c r="E1926" s="29"/>
      <c r="F1926" s="27"/>
      <c r="G1926" s="30"/>
      <c r="H1926" s="30"/>
      <c r="I1926" s="27"/>
      <c r="J1926" s="27"/>
      <c r="K1926" s="27"/>
      <c r="L1926" s="29"/>
      <c r="M1926" s="27"/>
      <c r="N1926" s="31" t="str">
        <f aca="false">IF(E1926="","",EOMONTH(E1926,0))</f>
        <v/>
      </c>
      <c r="O1926" s="32" t="str">
        <f aca="false">IF(E1926="","",EOMONTH(E1926,0)+Parameter!$B$5)</f>
        <v/>
      </c>
      <c r="P1926" s="32" t="str">
        <f aca="false">IF(E1926="","",EOMONTH(E1926,Parameter!$B$4))</f>
        <v/>
      </c>
      <c r="Q1926" s="33" t="str">
        <f aca="false">IF(OR(E1926="",L1926&lt;&gt;""),"",P1926-Parameter!$B$9)</f>
        <v/>
      </c>
      <c r="R1926" s="34" t="str">
        <f aca="false">IF(OR(G1926="",G1926=0,H1926=""),"",H1926/G1926)</f>
        <v/>
      </c>
      <c r="S1926" s="35" t="str">
        <f aca="false">IF(C1926="","",IFERROR(INDEX('Validasi Vendor'!$J$5:$J$505,MATCH(C1926,'Validasi Vendor'!$C$5:$C$505,0)),"Belum terdaftar"))</f>
        <v/>
      </c>
      <c r="T1926" s="35" t="str">
        <f aca="false">IF(E1926="","",IF(L1926&lt;&gt;"",IF(EOMONTH(L1926,0)&gt;P1926,"Dikreditkan lewat batas: periksa","Sudah dikreditkan"),IF(S1926&lt;&gt;"Boleh diproses","Titik 1: periksa status vendor",IF(OR(I1926&lt;&gt;"Cocok",J1926&lt;&gt;"Valid"),"Titik 3: faktur bermasalah",IF(K1926="Ya","Titik 2: periksa pembebanan biaya",IF(Q1926&lt;0,"Titik 2: lewat batas kredit",IF(Q1926&lt;=Parameter!$B$6,"Titik 2: segera kreditkan","Siap dikreditkan")))))))</f>
        <v/>
      </c>
    </row>
    <row r="1927" customFormat="false" ht="15" hidden="false" customHeight="false" outlineLevel="0" collapsed="false">
      <c r="A1927" s="27"/>
      <c r="B1927" s="27"/>
      <c r="C1927" s="28"/>
      <c r="D1927" s="28"/>
      <c r="E1927" s="29"/>
      <c r="F1927" s="27"/>
      <c r="G1927" s="30"/>
      <c r="H1927" s="30"/>
      <c r="I1927" s="27"/>
      <c r="J1927" s="27"/>
      <c r="K1927" s="27"/>
      <c r="L1927" s="29"/>
      <c r="M1927" s="27"/>
      <c r="N1927" s="31" t="str">
        <f aca="false">IF(E1927="","",EOMONTH(E1927,0))</f>
        <v/>
      </c>
      <c r="O1927" s="32" t="str">
        <f aca="false">IF(E1927="","",EOMONTH(E1927,0)+Parameter!$B$5)</f>
        <v/>
      </c>
      <c r="P1927" s="32" t="str">
        <f aca="false">IF(E1927="","",EOMONTH(E1927,Parameter!$B$4))</f>
        <v/>
      </c>
      <c r="Q1927" s="33" t="str">
        <f aca="false">IF(OR(E1927="",L1927&lt;&gt;""),"",P1927-Parameter!$B$9)</f>
        <v/>
      </c>
      <c r="R1927" s="34" t="str">
        <f aca="false">IF(OR(G1927="",G1927=0,H1927=""),"",H1927/G1927)</f>
        <v/>
      </c>
      <c r="S1927" s="35" t="str">
        <f aca="false">IF(C1927="","",IFERROR(INDEX('Validasi Vendor'!$J$5:$J$505,MATCH(C1927,'Validasi Vendor'!$C$5:$C$505,0)),"Belum terdaftar"))</f>
        <v/>
      </c>
      <c r="T1927" s="35" t="str">
        <f aca="false">IF(E1927="","",IF(L1927&lt;&gt;"",IF(EOMONTH(L1927,0)&gt;P1927,"Dikreditkan lewat batas: periksa","Sudah dikreditkan"),IF(S1927&lt;&gt;"Boleh diproses","Titik 1: periksa status vendor",IF(OR(I1927&lt;&gt;"Cocok",J1927&lt;&gt;"Valid"),"Titik 3: faktur bermasalah",IF(K1927="Ya","Titik 2: periksa pembebanan biaya",IF(Q1927&lt;0,"Titik 2: lewat batas kredit",IF(Q1927&lt;=Parameter!$B$6,"Titik 2: segera kreditkan","Siap dikreditkan")))))))</f>
        <v/>
      </c>
    </row>
    <row r="1928" customFormat="false" ht="15" hidden="false" customHeight="false" outlineLevel="0" collapsed="false">
      <c r="A1928" s="27"/>
      <c r="B1928" s="27"/>
      <c r="C1928" s="28"/>
      <c r="D1928" s="28"/>
      <c r="E1928" s="29"/>
      <c r="F1928" s="27"/>
      <c r="G1928" s="30"/>
      <c r="H1928" s="30"/>
      <c r="I1928" s="27"/>
      <c r="J1928" s="27"/>
      <c r="K1928" s="27"/>
      <c r="L1928" s="29"/>
      <c r="M1928" s="27"/>
      <c r="N1928" s="31" t="str">
        <f aca="false">IF(E1928="","",EOMONTH(E1928,0))</f>
        <v/>
      </c>
      <c r="O1928" s="32" t="str">
        <f aca="false">IF(E1928="","",EOMONTH(E1928,0)+Parameter!$B$5)</f>
        <v/>
      </c>
      <c r="P1928" s="32" t="str">
        <f aca="false">IF(E1928="","",EOMONTH(E1928,Parameter!$B$4))</f>
        <v/>
      </c>
      <c r="Q1928" s="33" t="str">
        <f aca="false">IF(OR(E1928="",L1928&lt;&gt;""),"",P1928-Parameter!$B$9)</f>
        <v/>
      </c>
      <c r="R1928" s="34" t="str">
        <f aca="false">IF(OR(G1928="",G1928=0,H1928=""),"",H1928/G1928)</f>
        <v/>
      </c>
      <c r="S1928" s="35" t="str">
        <f aca="false">IF(C1928="","",IFERROR(INDEX('Validasi Vendor'!$J$5:$J$505,MATCH(C1928,'Validasi Vendor'!$C$5:$C$505,0)),"Belum terdaftar"))</f>
        <v/>
      </c>
      <c r="T1928" s="35" t="str">
        <f aca="false">IF(E1928="","",IF(L1928&lt;&gt;"",IF(EOMONTH(L1928,0)&gt;P1928,"Dikreditkan lewat batas: periksa","Sudah dikreditkan"),IF(S1928&lt;&gt;"Boleh diproses","Titik 1: periksa status vendor",IF(OR(I1928&lt;&gt;"Cocok",J1928&lt;&gt;"Valid"),"Titik 3: faktur bermasalah",IF(K1928="Ya","Titik 2: periksa pembebanan biaya",IF(Q1928&lt;0,"Titik 2: lewat batas kredit",IF(Q1928&lt;=Parameter!$B$6,"Titik 2: segera kreditkan","Siap dikreditkan")))))))</f>
        <v/>
      </c>
    </row>
    <row r="1929" customFormat="false" ht="15" hidden="false" customHeight="false" outlineLevel="0" collapsed="false">
      <c r="A1929" s="27"/>
      <c r="B1929" s="27"/>
      <c r="C1929" s="28"/>
      <c r="D1929" s="28"/>
      <c r="E1929" s="29"/>
      <c r="F1929" s="27"/>
      <c r="G1929" s="30"/>
      <c r="H1929" s="30"/>
      <c r="I1929" s="27"/>
      <c r="J1929" s="27"/>
      <c r="K1929" s="27"/>
      <c r="L1929" s="29"/>
      <c r="M1929" s="27"/>
      <c r="N1929" s="31" t="str">
        <f aca="false">IF(E1929="","",EOMONTH(E1929,0))</f>
        <v/>
      </c>
      <c r="O1929" s="32" t="str">
        <f aca="false">IF(E1929="","",EOMONTH(E1929,0)+Parameter!$B$5)</f>
        <v/>
      </c>
      <c r="P1929" s="32" t="str">
        <f aca="false">IF(E1929="","",EOMONTH(E1929,Parameter!$B$4))</f>
        <v/>
      </c>
      <c r="Q1929" s="33" t="str">
        <f aca="false">IF(OR(E1929="",L1929&lt;&gt;""),"",P1929-Parameter!$B$9)</f>
        <v/>
      </c>
      <c r="R1929" s="34" t="str">
        <f aca="false">IF(OR(G1929="",G1929=0,H1929=""),"",H1929/G1929)</f>
        <v/>
      </c>
      <c r="S1929" s="35" t="str">
        <f aca="false">IF(C1929="","",IFERROR(INDEX('Validasi Vendor'!$J$5:$J$505,MATCH(C1929,'Validasi Vendor'!$C$5:$C$505,0)),"Belum terdaftar"))</f>
        <v/>
      </c>
      <c r="T1929" s="35" t="str">
        <f aca="false">IF(E1929="","",IF(L1929&lt;&gt;"",IF(EOMONTH(L1929,0)&gt;P1929,"Dikreditkan lewat batas: periksa","Sudah dikreditkan"),IF(S1929&lt;&gt;"Boleh diproses","Titik 1: periksa status vendor",IF(OR(I1929&lt;&gt;"Cocok",J1929&lt;&gt;"Valid"),"Titik 3: faktur bermasalah",IF(K1929="Ya","Titik 2: periksa pembebanan biaya",IF(Q1929&lt;0,"Titik 2: lewat batas kredit",IF(Q1929&lt;=Parameter!$B$6,"Titik 2: segera kreditkan","Siap dikreditkan")))))))</f>
        <v/>
      </c>
    </row>
    <row r="1930" customFormat="false" ht="15" hidden="false" customHeight="false" outlineLevel="0" collapsed="false">
      <c r="A1930" s="27"/>
      <c r="B1930" s="27"/>
      <c r="C1930" s="28"/>
      <c r="D1930" s="28"/>
      <c r="E1930" s="29"/>
      <c r="F1930" s="27"/>
      <c r="G1930" s="30"/>
      <c r="H1930" s="30"/>
      <c r="I1930" s="27"/>
      <c r="J1930" s="27"/>
      <c r="K1930" s="27"/>
      <c r="L1930" s="29"/>
      <c r="M1930" s="27"/>
      <c r="N1930" s="31" t="str">
        <f aca="false">IF(E1930="","",EOMONTH(E1930,0))</f>
        <v/>
      </c>
      <c r="O1930" s="32" t="str">
        <f aca="false">IF(E1930="","",EOMONTH(E1930,0)+Parameter!$B$5)</f>
        <v/>
      </c>
      <c r="P1930" s="32" t="str">
        <f aca="false">IF(E1930="","",EOMONTH(E1930,Parameter!$B$4))</f>
        <v/>
      </c>
      <c r="Q1930" s="33" t="str">
        <f aca="false">IF(OR(E1930="",L1930&lt;&gt;""),"",P1930-Parameter!$B$9)</f>
        <v/>
      </c>
      <c r="R1930" s="34" t="str">
        <f aca="false">IF(OR(G1930="",G1930=0,H1930=""),"",H1930/G1930)</f>
        <v/>
      </c>
      <c r="S1930" s="35" t="str">
        <f aca="false">IF(C1930="","",IFERROR(INDEX('Validasi Vendor'!$J$5:$J$505,MATCH(C1930,'Validasi Vendor'!$C$5:$C$505,0)),"Belum terdaftar"))</f>
        <v/>
      </c>
      <c r="T1930" s="35" t="str">
        <f aca="false">IF(E1930="","",IF(L1930&lt;&gt;"",IF(EOMONTH(L1930,0)&gt;P1930,"Dikreditkan lewat batas: periksa","Sudah dikreditkan"),IF(S1930&lt;&gt;"Boleh diproses","Titik 1: periksa status vendor",IF(OR(I1930&lt;&gt;"Cocok",J1930&lt;&gt;"Valid"),"Titik 3: faktur bermasalah",IF(K1930="Ya","Titik 2: periksa pembebanan biaya",IF(Q1930&lt;0,"Titik 2: lewat batas kredit",IF(Q1930&lt;=Parameter!$B$6,"Titik 2: segera kreditkan","Siap dikreditkan")))))))</f>
        <v/>
      </c>
    </row>
    <row r="1931" customFormat="false" ht="15" hidden="false" customHeight="false" outlineLevel="0" collapsed="false">
      <c r="A1931" s="27"/>
      <c r="B1931" s="27"/>
      <c r="C1931" s="28"/>
      <c r="D1931" s="28"/>
      <c r="E1931" s="29"/>
      <c r="F1931" s="27"/>
      <c r="G1931" s="30"/>
      <c r="H1931" s="30"/>
      <c r="I1931" s="27"/>
      <c r="J1931" s="27"/>
      <c r="K1931" s="27"/>
      <c r="L1931" s="29"/>
      <c r="M1931" s="27"/>
      <c r="N1931" s="31" t="str">
        <f aca="false">IF(E1931="","",EOMONTH(E1931,0))</f>
        <v/>
      </c>
      <c r="O1931" s="32" t="str">
        <f aca="false">IF(E1931="","",EOMONTH(E1931,0)+Parameter!$B$5)</f>
        <v/>
      </c>
      <c r="P1931" s="32" t="str">
        <f aca="false">IF(E1931="","",EOMONTH(E1931,Parameter!$B$4))</f>
        <v/>
      </c>
      <c r="Q1931" s="33" t="str">
        <f aca="false">IF(OR(E1931="",L1931&lt;&gt;""),"",P1931-Parameter!$B$9)</f>
        <v/>
      </c>
      <c r="R1931" s="34" t="str">
        <f aca="false">IF(OR(G1931="",G1931=0,H1931=""),"",H1931/G1931)</f>
        <v/>
      </c>
      <c r="S1931" s="35" t="str">
        <f aca="false">IF(C1931="","",IFERROR(INDEX('Validasi Vendor'!$J$5:$J$505,MATCH(C1931,'Validasi Vendor'!$C$5:$C$505,0)),"Belum terdaftar"))</f>
        <v/>
      </c>
      <c r="T1931" s="35" t="str">
        <f aca="false">IF(E1931="","",IF(L1931&lt;&gt;"",IF(EOMONTH(L1931,0)&gt;P1931,"Dikreditkan lewat batas: periksa","Sudah dikreditkan"),IF(S1931&lt;&gt;"Boleh diproses","Titik 1: periksa status vendor",IF(OR(I1931&lt;&gt;"Cocok",J1931&lt;&gt;"Valid"),"Titik 3: faktur bermasalah",IF(K1931="Ya","Titik 2: periksa pembebanan biaya",IF(Q1931&lt;0,"Titik 2: lewat batas kredit",IF(Q1931&lt;=Parameter!$B$6,"Titik 2: segera kreditkan","Siap dikreditkan")))))))</f>
        <v/>
      </c>
    </row>
    <row r="1932" customFormat="false" ht="15" hidden="false" customHeight="false" outlineLevel="0" collapsed="false">
      <c r="A1932" s="27"/>
      <c r="B1932" s="27"/>
      <c r="C1932" s="28"/>
      <c r="D1932" s="28"/>
      <c r="E1932" s="29"/>
      <c r="F1932" s="27"/>
      <c r="G1932" s="30"/>
      <c r="H1932" s="30"/>
      <c r="I1932" s="27"/>
      <c r="J1932" s="27"/>
      <c r="K1932" s="27"/>
      <c r="L1932" s="29"/>
      <c r="M1932" s="27"/>
      <c r="N1932" s="31" t="str">
        <f aca="false">IF(E1932="","",EOMONTH(E1932,0))</f>
        <v/>
      </c>
      <c r="O1932" s="32" t="str">
        <f aca="false">IF(E1932="","",EOMONTH(E1932,0)+Parameter!$B$5)</f>
        <v/>
      </c>
      <c r="P1932" s="32" t="str">
        <f aca="false">IF(E1932="","",EOMONTH(E1932,Parameter!$B$4))</f>
        <v/>
      </c>
      <c r="Q1932" s="33" t="str">
        <f aca="false">IF(OR(E1932="",L1932&lt;&gt;""),"",P1932-Parameter!$B$9)</f>
        <v/>
      </c>
      <c r="R1932" s="34" t="str">
        <f aca="false">IF(OR(G1932="",G1932=0,H1932=""),"",H1932/G1932)</f>
        <v/>
      </c>
      <c r="S1932" s="35" t="str">
        <f aca="false">IF(C1932="","",IFERROR(INDEX('Validasi Vendor'!$J$5:$J$505,MATCH(C1932,'Validasi Vendor'!$C$5:$C$505,0)),"Belum terdaftar"))</f>
        <v/>
      </c>
      <c r="T1932" s="35" t="str">
        <f aca="false">IF(E1932="","",IF(L1932&lt;&gt;"",IF(EOMONTH(L1932,0)&gt;P1932,"Dikreditkan lewat batas: periksa","Sudah dikreditkan"),IF(S1932&lt;&gt;"Boleh diproses","Titik 1: periksa status vendor",IF(OR(I1932&lt;&gt;"Cocok",J1932&lt;&gt;"Valid"),"Titik 3: faktur bermasalah",IF(K1932="Ya","Titik 2: periksa pembebanan biaya",IF(Q1932&lt;0,"Titik 2: lewat batas kredit",IF(Q1932&lt;=Parameter!$B$6,"Titik 2: segera kreditkan","Siap dikreditkan")))))))</f>
        <v/>
      </c>
    </row>
    <row r="1933" customFormat="false" ht="15" hidden="false" customHeight="false" outlineLevel="0" collapsed="false">
      <c r="A1933" s="27"/>
      <c r="B1933" s="27"/>
      <c r="C1933" s="28"/>
      <c r="D1933" s="28"/>
      <c r="E1933" s="29"/>
      <c r="F1933" s="27"/>
      <c r="G1933" s="30"/>
      <c r="H1933" s="30"/>
      <c r="I1933" s="27"/>
      <c r="J1933" s="27"/>
      <c r="K1933" s="27"/>
      <c r="L1933" s="29"/>
      <c r="M1933" s="27"/>
      <c r="N1933" s="31" t="str">
        <f aca="false">IF(E1933="","",EOMONTH(E1933,0))</f>
        <v/>
      </c>
      <c r="O1933" s="32" t="str">
        <f aca="false">IF(E1933="","",EOMONTH(E1933,0)+Parameter!$B$5)</f>
        <v/>
      </c>
      <c r="P1933" s="32" t="str">
        <f aca="false">IF(E1933="","",EOMONTH(E1933,Parameter!$B$4))</f>
        <v/>
      </c>
      <c r="Q1933" s="33" t="str">
        <f aca="false">IF(OR(E1933="",L1933&lt;&gt;""),"",P1933-Parameter!$B$9)</f>
        <v/>
      </c>
      <c r="R1933" s="34" t="str">
        <f aca="false">IF(OR(G1933="",G1933=0,H1933=""),"",H1933/G1933)</f>
        <v/>
      </c>
      <c r="S1933" s="35" t="str">
        <f aca="false">IF(C1933="","",IFERROR(INDEX('Validasi Vendor'!$J$5:$J$505,MATCH(C1933,'Validasi Vendor'!$C$5:$C$505,0)),"Belum terdaftar"))</f>
        <v/>
      </c>
      <c r="T1933" s="35" t="str">
        <f aca="false">IF(E1933="","",IF(L1933&lt;&gt;"",IF(EOMONTH(L1933,0)&gt;P1933,"Dikreditkan lewat batas: periksa","Sudah dikreditkan"),IF(S1933&lt;&gt;"Boleh diproses","Titik 1: periksa status vendor",IF(OR(I1933&lt;&gt;"Cocok",J1933&lt;&gt;"Valid"),"Titik 3: faktur bermasalah",IF(K1933="Ya","Titik 2: periksa pembebanan biaya",IF(Q1933&lt;0,"Titik 2: lewat batas kredit",IF(Q1933&lt;=Parameter!$B$6,"Titik 2: segera kreditkan","Siap dikreditkan")))))))</f>
        <v/>
      </c>
    </row>
    <row r="1934" customFormat="false" ht="15" hidden="false" customHeight="false" outlineLevel="0" collapsed="false">
      <c r="A1934" s="27"/>
      <c r="B1934" s="27"/>
      <c r="C1934" s="28"/>
      <c r="D1934" s="28"/>
      <c r="E1934" s="29"/>
      <c r="F1934" s="27"/>
      <c r="G1934" s="30"/>
      <c r="H1934" s="30"/>
      <c r="I1934" s="27"/>
      <c r="J1934" s="27"/>
      <c r="K1934" s="27"/>
      <c r="L1934" s="29"/>
      <c r="M1934" s="27"/>
      <c r="N1934" s="31" t="str">
        <f aca="false">IF(E1934="","",EOMONTH(E1934,0))</f>
        <v/>
      </c>
      <c r="O1934" s="32" t="str">
        <f aca="false">IF(E1934="","",EOMONTH(E1934,0)+Parameter!$B$5)</f>
        <v/>
      </c>
      <c r="P1934" s="32" t="str">
        <f aca="false">IF(E1934="","",EOMONTH(E1934,Parameter!$B$4))</f>
        <v/>
      </c>
      <c r="Q1934" s="33" t="str">
        <f aca="false">IF(OR(E1934="",L1934&lt;&gt;""),"",P1934-Parameter!$B$9)</f>
        <v/>
      </c>
      <c r="R1934" s="34" t="str">
        <f aca="false">IF(OR(G1934="",G1934=0,H1934=""),"",H1934/G1934)</f>
        <v/>
      </c>
      <c r="S1934" s="35" t="str">
        <f aca="false">IF(C1934="","",IFERROR(INDEX('Validasi Vendor'!$J$5:$J$505,MATCH(C1934,'Validasi Vendor'!$C$5:$C$505,0)),"Belum terdaftar"))</f>
        <v/>
      </c>
      <c r="T1934" s="35" t="str">
        <f aca="false">IF(E1934="","",IF(L1934&lt;&gt;"",IF(EOMONTH(L1934,0)&gt;P1934,"Dikreditkan lewat batas: periksa","Sudah dikreditkan"),IF(S1934&lt;&gt;"Boleh diproses","Titik 1: periksa status vendor",IF(OR(I1934&lt;&gt;"Cocok",J1934&lt;&gt;"Valid"),"Titik 3: faktur bermasalah",IF(K1934="Ya","Titik 2: periksa pembebanan biaya",IF(Q1934&lt;0,"Titik 2: lewat batas kredit",IF(Q1934&lt;=Parameter!$B$6,"Titik 2: segera kreditkan","Siap dikreditkan")))))))</f>
        <v/>
      </c>
    </row>
    <row r="1935" customFormat="false" ht="15" hidden="false" customHeight="false" outlineLevel="0" collapsed="false">
      <c r="A1935" s="27"/>
      <c r="B1935" s="27"/>
      <c r="C1935" s="28"/>
      <c r="D1935" s="28"/>
      <c r="E1935" s="29"/>
      <c r="F1935" s="27"/>
      <c r="G1935" s="30"/>
      <c r="H1935" s="30"/>
      <c r="I1935" s="27"/>
      <c r="J1935" s="27"/>
      <c r="K1935" s="27"/>
      <c r="L1935" s="29"/>
      <c r="M1935" s="27"/>
      <c r="N1935" s="31" t="str">
        <f aca="false">IF(E1935="","",EOMONTH(E1935,0))</f>
        <v/>
      </c>
      <c r="O1935" s="32" t="str">
        <f aca="false">IF(E1935="","",EOMONTH(E1935,0)+Parameter!$B$5)</f>
        <v/>
      </c>
      <c r="P1935" s="32" t="str">
        <f aca="false">IF(E1935="","",EOMONTH(E1935,Parameter!$B$4))</f>
        <v/>
      </c>
      <c r="Q1935" s="33" t="str">
        <f aca="false">IF(OR(E1935="",L1935&lt;&gt;""),"",P1935-Parameter!$B$9)</f>
        <v/>
      </c>
      <c r="R1935" s="34" t="str">
        <f aca="false">IF(OR(G1935="",G1935=0,H1935=""),"",H1935/G1935)</f>
        <v/>
      </c>
      <c r="S1935" s="35" t="str">
        <f aca="false">IF(C1935="","",IFERROR(INDEX('Validasi Vendor'!$J$5:$J$505,MATCH(C1935,'Validasi Vendor'!$C$5:$C$505,0)),"Belum terdaftar"))</f>
        <v/>
      </c>
      <c r="T1935" s="35" t="str">
        <f aca="false">IF(E1935="","",IF(L1935&lt;&gt;"",IF(EOMONTH(L1935,0)&gt;P1935,"Dikreditkan lewat batas: periksa","Sudah dikreditkan"),IF(S1935&lt;&gt;"Boleh diproses","Titik 1: periksa status vendor",IF(OR(I1935&lt;&gt;"Cocok",J1935&lt;&gt;"Valid"),"Titik 3: faktur bermasalah",IF(K1935="Ya","Titik 2: periksa pembebanan biaya",IF(Q1935&lt;0,"Titik 2: lewat batas kredit",IF(Q1935&lt;=Parameter!$B$6,"Titik 2: segera kreditkan","Siap dikreditkan")))))))</f>
        <v/>
      </c>
    </row>
    <row r="1936" customFormat="false" ht="15" hidden="false" customHeight="false" outlineLevel="0" collapsed="false">
      <c r="A1936" s="27"/>
      <c r="B1936" s="27"/>
      <c r="C1936" s="28"/>
      <c r="D1936" s="28"/>
      <c r="E1936" s="29"/>
      <c r="F1936" s="27"/>
      <c r="G1936" s="30"/>
      <c r="H1936" s="30"/>
      <c r="I1936" s="27"/>
      <c r="J1936" s="27"/>
      <c r="K1936" s="27"/>
      <c r="L1936" s="29"/>
      <c r="M1936" s="27"/>
      <c r="N1936" s="31" t="str">
        <f aca="false">IF(E1936="","",EOMONTH(E1936,0))</f>
        <v/>
      </c>
      <c r="O1936" s="32" t="str">
        <f aca="false">IF(E1936="","",EOMONTH(E1936,0)+Parameter!$B$5)</f>
        <v/>
      </c>
      <c r="P1936" s="32" t="str">
        <f aca="false">IF(E1936="","",EOMONTH(E1936,Parameter!$B$4))</f>
        <v/>
      </c>
      <c r="Q1936" s="33" t="str">
        <f aca="false">IF(OR(E1936="",L1936&lt;&gt;""),"",P1936-Parameter!$B$9)</f>
        <v/>
      </c>
      <c r="R1936" s="34" t="str">
        <f aca="false">IF(OR(G1936="",G1936=0,H1936=""),"",H1936/G1936)</f>
        <v/>
      </c>
      <c r="S1936" s="35" t="str">
        <f aca="false">IF(C1936="","",IFERROR(INDEX('Validasi Vendor'!$J$5:$J$505,MATCH(C1936,'Validasi Vendor'!$C$5:$C$505,0)),"Belum terdaftar"))</f>
        <v/>
      </c>
      <c r="T1936" s="35" t="str">
        <f aca="false">IF(E1936="","",IF(L1936&lt;&gt;"",IF(EOMONTH(L1936,0)&gt;P1936,"Dikreditkan lewat batas: periksa","Sudah dikreditkan"),IF(S1936&lt;&gt;"Boleh diproses","Titik 1: periksa status vendor",IF(OR(I1936&lt;&gt;"Cocok",J1936&lt;&gt;"Valid"),"Titik 3: faktur bermasalah",IF(K1936="Ya","Titik 2: periksa pembebanan biaya",IF(Q1936&lt;0,"Titik 2: lewat batas kredit",IF(Q1936&lt;=Parameter!$B$6,"Titik 2: segera kreditkan","Siap dikreditkan")))))))</f>
        <v/>
      </c>
    </row>
    <row r="1937" customFormat="false" ht="15" hidden="false" customHeight="false" outlineLevel="0" collapsed="false">
      <c r="A1937" s="27"/>
      <c r="B1937" s="27"/>
      <c r="C1937" s="28"/>
      <c r="D1937" s="28"/>
      <c r="E1937" s="29"/>
      <c r="F1937" s="27"/>
      <c r="G1937" s="30"/>
      <c r="H1937" s="30"/>
      <c r="I1937" s="27"/>
      <c r="J1937" s="27"/>
      <c r="K1937" s="27"/>
      <c r="L1937" s="29"/>
      <c r="M1937" s="27"/>
      <c r="N1937" s="31" t="str">
        <f aca="false">IF(E1937="","",EOMONTH(E1937,0))</f>
        <v/>
      </c>
      <c r="O1937" s="32" t="str">
        <f aca="false">IF(E1937="","",EOMONTH(E1937,0)+Parameter!$B$5)</f>
        <v/>
      </c>
      <c r="P1937" s="32" t="str">
        <f aca="false">IF(E1937="","",EOMONTH(E1937,Parameter!$B$4))</f>
        <v/>
      </c>
      <c r="Q1937" s="33" t="str">
        <f aca="false">IF(OR(E1937="",L1937&lt;&gt;""),"",P1937-Parameter!$B$9)</f>
        <v/>
      </c>
      <c r="R1937" s="34" t="str">
        <f aca="false">IF(OR(G1937="",G1937=0,H1937=""),"",H1937/G1937)</f>
        <v/>
      </c>
      <c r="S1937" s="35" t="str">
        <f aca="false">IF(C1937="","",IFERROR(INDEX('Validasi Vendor'!$J$5:$J$505,MATCH(C1937,'Validasi Vendor'!$C$5:$C$505,0)),"Belum terdaftar"))</f>
        <v/>
      </c>
      <c r="T1937" s="35" t="str">
        <f aca="false">IF(E1937="","",IF(L1937&lt;&gt;"",IF(EOMONTH(L1937,0)&gt;P1937,"Dikreditkan lewat batas: periksa","Sudah dikreditkan"),IF(S1937&lt;&gt;"Boleh diproses","Titik 1: periksa status vendor",IF(OR(I1937&lt;&gt;"Cocok",J1937&lt;&gt;"Valid"),"Titik 3: faktur bermasalah",IF(K1937="Ya","Titik 2: periksa pembebanan biaya",IF(Q1937&lt;0,"Titik 2: lewat batas kredit",IF(Q1937&lt;=Parameter!$B$6,"Titik 2: segera kreditkan","Siap dikreditkan")))))))</f>
        <v/>
      </c>
    </row>
    <row r="1938" customFormat="false" ht="15" hidden="false" customHeight="false" outlineLevel="0" collapsed="false">
      <c r="A1938" s="27"/>
      <c r="B1938" s="27"/>
      <c r="C1938" s="28"/>
      <c r="D1938" s="28"/>
      <c r="E1938" s="29"/>
      <c r="F1938" s="27"/>
      <c r="G1938" s="30"/>
      <c r="H1938" s="30"/>
      <c r="I1938" s="27"/>
      <c r="J1938" s="27"/>
      <c r="K1938" s="27"/>
      <c r="L1938" s="29"/>
      <c r="M1938" s="27"/>
      <c r="N1938" s="31" t="str">
        <f aca="false">IF(E1938="","",EOMONTH(E1938,0))</f>
        <v/>
      </c>
      <c r="O1938" s="32" t="str">
        <f aca="false">IF(E1938="","",EOMONTH(E1938,0)+Parameter!$B$5)</f>
        <v/>
      </c>
      <c r="P1938" s="32" t="str">
        <f aca="false">IF(E1938="","",EOMONTH(E1938,Parameter!$B$4))</f>
        <v/>
      </c>
      <c r="Q1938" s="33" t="str">
        <f aca="false">IF(OR(E1938="",L1938&lt;&gt;""),"",P1938-Parameter!$B$9)</f>
        <v/>
      </c>
      <c r="R1938" s="34" t="str">
        <f aca="false">IF(OR(G1938="",G1938=0,H1938=""),"",H1938/G1938)</f>
        <v/>
      </c>
      <c r="S1938" s="35" t="str">
        <f aca="false">IF(C1938="","",IFERROR(INDEX('Validasi Vendor'!$J$5:$J$505,MATCH(C1938,'Validasi Vendor'!$C$5:$C$505,0)),"Belum terdaftar"))</f>
        <v/>
      </c>
      <c r="T1938" s="35" t="str">
        <f aca="false">IF(E1938="","",IF(L1938&lt;&gt;"",IF(EOMONTH(L1938,0)&gt;P1938,"Dikreditkan lewat batas: periksa","Sudah dikreditkan"),IF(S1938&lt;&gt;"Boleh diproses","Titik 1: periksa status vendor",IF(OR(I1938&lt;&gt;"Cocok",J1938&lt;&gt;"Valid"),"Titik 3: faktur bermasalah",IF(K1938="Ya","Titik 2: periksa pembebanan biaya",IF(Q1938&lt;0,"Titik 2: lewat batas kredit",IF(Q1938&lt;=Parameter!$B$6,"Titik 2: segera kreditkan","Siap dikreditkan")))))))</f>
        <v/>
      </c>
    </row>
    <row r="1939" customFormat="false" ht="15" hidden="false" customHeight="false" outlineLevel="0" collapsed="false">
      <c r="A1939" s="27"/>
      <c r="B1939" s="27"/>
      <c r="C1939" s="28"/>
      <c r="D1939" s="28"/>
      <c r="E1939" s="29"/>
      <c r="F1939" s="27"/>
      <c r="G1939" s="30"/>
      <c r="H1939" s="30"/>
      <c r="I1939" s="27"/>
      <c r="J1939" s="27"/>
      <c r="K1939" s="27"/>
      <c r="L1939" s="29"/>
      <c r="M1939" s="27"/>
      <c r="N1939" s="31" t="str">
        <f aca="false">IF(E1939="","",EOMONTH(E1939,0))</f>
        <v/>
      </c>
      <c r="O1939" s="32" t="str">
        <f aca="false">IF(E1939="","",EOMONTH(E1939,0)+Parameter!$B$5)</f>
        <v/>
      </c>
      <c r="P1939" s="32" t="str">
        <f aca="false">IF(E1939="","",EOMONTH(E1939,Parameter!$B$4))</f>
        <v/>
      </c>
      <c r="Q1939" s="33" t="str">
        <f aca="false">IF(OR(E1939="",L1939&lt;&gt;""),"",P1939-Parameter!$B$9)</f>
        <v/>
      </c>
      <c r="R1939" s="34" t="str">
        <f aca="false">IF(OR(G1939="",G1939=0,H1939=""),"",H1939/G1939)</f>
        <v/>
      </c>
      <c r="S1939" s="35" t="str">
        <f aca="false">IF(C1939="","",IFERROR(INDEX('Validasi Vendor'!$J$5:$J$505,MATCH(C1939,'Validasi Vendor'!$C$5:$C$505,0)),"Belum terdaftar"))</f>
        <v/>
      </c>
      <c r="T1939" s="35" t="str">
        <f aca="false">IF(E1939="","",IF(L1939&lt;&gt;"",IF(EOMONTH(L1939,0)&gt;P1939,"Dikreditkan lewat batas: periksa","Sudah dikreditkan"),IF(S1939&lt;&gt;"Boleh diproses","Titik 1: periksa status vendor",IF(OR(I1939&lt;&gt;"Cocok",J1939&lt;&gt;"Valid"),"Titik 3: faktur bermasalah",IF(K1939="Ya","Titik 2: periksa pembebanan biaya",IF(Q1939&lt;0,"Titik 2: lewat batas kredit",IF(Q1939&lt;=Parameter!$B$6,"Titik 2: segera kreditkan","Siap dikreditkan")))))))</f>
        <v/>
      </c>
    </row>
    <row r="1940" customFormat="false" ht="15" hidden="false" customHeight="false" outlineLevel="0" collapsed="false">
      <c r="A1940" s="27"/>
      <c r="B1940" s="27"/>
      <c r="C1940" s="28"/>
      <c r="D1940" s="28"/>
      <c r="E1940" s="29"/>
      <c r="F1940" s="27"/>
      <c r="G1940" s="30"/>
      <c r="H1940" s="30"/>
      <c r="I1940" s="27"/>
      <c r="J1940" s="27"/>
      <c r="K1940" s="27"/>
      <c r="L1940" s="29"/>
      <c r="M1940" s="27"/>
      <c r="N1940" s="31" t="str">
        <f aca="false">IF(E1940="","",EOMONTH(E1940,0))</f>
        <v/>
      </c>
      <c r="O1940" s="32" t="str">
        <f aca="false">IF(E1940="","",EOMONTH(E1940,0)+Parameter!$B$5)</f>
        <v/>
      </c>
      <c r="P1940" s="32" t="str">
        <f aca="false">IF(E1940="","",EOMONTH(E1940,Parameter!$B$4))</f>
        <v/>
      </c>
      <c r="Q1940" s="33" t="str">
        <f aca="false">IF(OR(E1940="",L1940&lt;&gt;""),"",P1940-Parameter!$B$9)</f>
        <v/>
      </c>
      <c r="R1940" s="34" t="str">
        <f aca="false">IF(OR(G1940="",G1940=0,H1940=""),"",H1940/G1940)</f>
        <v/>
      </c>
      <c r="S1940" s="35" t="str">
        <f aca="false">IF(C1940="","",IFERROR(INDEX('Validasi Vendor'!$J$5:$J$505,MATCH(C1940,'Validasi Vendor'!$C$5:$C$505,0)),"Belum terdaftar"))</f>
        <v/>
      </c>
      <c r="T1940" s="35" t="str">
        <f aca="false">IF(E1940="","",IF(L1940&lt;&gt;"",IF(EOMONTH(L1940,0)&gt;P1940,"Dikreditkan lewat batas: periksa","Sudah dikreditkan"),IF(S1940&lt;&gt;"Boleh diproses","Titik 1: periksa status vendor",IF(OR(I1940&lt;&gt;"Cocok",J1940&lt;&gt;"Valid"),"Titik 3: faktur bermasalah",IF(K1940="Ya","Titik 2: periksa pembebanan biaya",IF(Q1940&lt;0,"Titik 2: lewat batas kredit",IF(Q1940&lt;=Parameter!$B$6,"Titik 2: segera kreditkan","Siap dikreditkan")))))))</f>
        <v/>
      </c>
    </row>
    <row r="1941" customFormat="false" ht="15" hidden="false" customHeight="false" outlineLevel="0" collapsed="false">
      <c r="A1941" s="27"/>
      <c r="B1941" s="27"/>
      <c r="C1941" s="28"/>
      <c r="D1941" s="28"/>
      <c r="E1941" s="29"/>
      <c r="F1941" s="27"/>
      <c r="G1941" s="30"/>
      <c r="H1941" s="30"/>
      <c r="I1941" s="27"/>
      <c r="J1941" s="27"/>
      <c r="K1941" s="27"/>
      <c r="L1941" s="29"/>
      <c r="M1941" s="27"/>
      <c r="N1941" s="31" t="str">
        <f aca="false">IF(E1941="","",EOMONTH(E1941,0))</f>
        <v/>
      </c>
      <c r="O1941" s="32" t="str">
        <f aca="false">IF(E1941="","",EOMONTH(E1941,0)+Parameter!$B$5)</f>
        <v/>
      </c>
      <c r="P1941" s="32" t="str">
        <f aca="false">IF(E1941="","",EOMONTH(E1941,Parameter!$B$4))</f>
        <v/>
      </c>
      <c r="Q1941" s="33" t="str">
        <f aca="false">IF(OR(E1941="",L1941&lt;&gt;""),"",P1941-Parameter!$B$9)</f>
        <v/>
      </c>
      <c r="R1941" s="34" t="str">
        <f aca="false">IF(OR(G1941="",G1941=0,H1941=""),"",H1941/G1941)</f>
        <v/>
      </c>
      <c r="S1941" s="35" t="str">
        <f aca="false">IF(C1941="","",IFERROR(INDEX('Validasi Vendor'!$J$5:$J$505,MATCH(C1941,'Validasi Vendor'!$C$5:$C$505,0)),"Belum terdaftar"))</f>
        <v/>
      </c>
      <c r="T1941" s="35" t="str">
        <f aca="false">IF(E1941="","",IF(L1941&lt;&gt;"",IF(EOMONTH(L1941,0)&gt;P1941,"Dikreditkan lewat batas: periksa","Sudah dikreditkan"),IF(S1941&lt;&gt;"Boleh diproses","Titik 1: periksa status vendor",IF(OR(I1941&lt;&gt;"Cocok",J1941&lt;&gt;"Valid"),"Titik 3: faktur bermasalah",IF(K1941="Ya","Titik 2: periksa pembebanan biaya",IF(Q1941&lt;0,"Titik 2: lewat batas kredit",IF(Q1941&lt;=Parameter!$B$6,"Titik 2: segera kreditkan","Siap dikreditkan")))))))</f>
        <v/>
      </c>
    </row>
    <row r="1942" customFormat="false" ht="15" hidden="false" customHeight="false" outlineLevel="0" collapsed="false">
      <c r="A1942" s="27"/>
      <c r="B1942" s="27"/>
      <c r="C1942" s="28"/>
      <c r="D1942" s="28"/>
      <c r="E1942" s="29"/>
      <c r="F1942" s="27"/>
      <c r="G1942" s="30"/>
      <c r="H1942" s="30"/>
      <c r="I1942" s="27"/>
      <c r="J1942" s="27"/>
      <c r="K1942" s="27"/>
      <c r="L1942" s="29"/>
      <c r="M1942" s="27"/>
      <c r="N1942" s="31" t="str">
        <f aca="false">IF(E1942="","",EOMONTH(E1942,0))</f>
        <v/>
      </c>
      <c r="O1942" s="32" t="str">
        <f aca="false">IF(E1942="","",EOMONTH(E1942,0)+Parameter!$B$5)</f>
        <v/>
      </c>
      <c r="P1942" s="32" t="str">
        <f aca="false">IF(E1942="","",EOMONTH(E1942,Parameter!$B$4))</f>
        <v/>
      </c>
      <c r="Q1942" s="33" t="str">
        <f aca="false">IF(OR(E1942="",L1942&lt;&gt;""),"",P1942-Parameter!$B$9)</f>
        <v/>
      </c>
      <c r="R1942" s="34" t="str">
        <f aca="false">IF(OR(G1942="",G1942=0,H1942=""),"",H1942/G1942)</f>
        <v/>
      </c>
      <c r="S1942" s="35" t="str">
        <f aca="false">IF(C1942="","",IFERROR(INDEX('Validasi Vendor'!$J$5:$J$505,MATCH(C1942,'Validasi Vendor'!$C$5:$C$505,0)),"Belum terdaftar"))</f>
        <v/>
      </c>
      <c r="T1942" s="35" t="str">
        <f aca="false">IF(E1942="","",IF(L1942&lt;&gt;"",IF(EOMONTH(L1942,0)&gt;P1942,"Dikreditkan lewat batas: periksa","Sudah dikreditkan"),IF(S1942&lt;&gt;"Boleh diproses","Titik 1: periksa status vendor",IF(OR(I1942&lt;&gt;"Cocok",J1942&lt;&gt;"Valid"),"Titik 3: faktur bermasalah",IF(K1942="Ya","Titik 2: periksa pembebanan biaya",IF(Q1942&lt;0,"Titik 2: lewat batas kredit",IF(Q1942&lt;=Parameter!$B$6,"Titik 2: segera kreditkan","Siap dikreditkan")))))))</f>
        <v/>
      </c>
    </row>
    <row r="1943" customFormat="false" ht="15" hidden="false" customHeight="false" outlineLevel="0" collapsed="false">
      <c r="A1943" s="27"/>
      <c r="B1943" s="27"/>
      <c r="C1943" s="28"/>
      <c r="D1943" s="28"/>
      <c r="E1943" s="29"/>
      <c r="F1943" s="27"/>
      <c r="G1943" s="30"/>
      <c r="H1943" s="30"/>
      <c r="I1943" s="27"/>
      <c r="J1943" s="27"/>
      <c r="K1943" s="27"/>
      <c r="L1943" s="29"/>
      <c r="M1943" s="27"/>
      <c r="N1943" s="31" t="str">
        <f aca="false">IF(E1943="","",EOMONTH(E1943,0))</f>
        <v/>
      </c>
      <c r="O1943" s="32" t="str">
        <f aca="false">IF(E1943="","",EOMONTH(E1943,0)+Parameter!$B$5)</f>
        <v/>
      </c>
      <c r="P1943" s="32" t="str">
        <f aca="false">IF(E1943="","",EOMONTH(E1943,Parameter!$B$4))</f>
        <v/>
      </c>
      <c r="Q1943" s="33" t="str">
        <f aca="false">IF(OR(E1943="",L1943&lt;&gt;""),"",P1943-Parameter!$B$9)</f>
        <v/>
      </c>
      <c r="R1943" s="34" t="str">
        <f aca="false">IF(OR(G1943="",G1943=0,H1943=""),"",H1943/G1943)</f>
        <v/>
      </c>
      <c r="S1943" s="35" t="str">
        <f aca="false">IF(C1943="","",IFERROR(INDEX('Validasi Vendor'!$J$5:$J$505,MATCH(C1943,'Validasi Vendor'!$C$5:$C$505,0)),"Belum terdaftar"))</f>
        <v/>
      </c>
      <c r="T1943" s="35" t="str">
        <f aca="false">IF(E1943="","",IF(L1943&lt;&gt;"",IF(EOMONTH(L1943,0)&gt;P1943,"Dikreditkan lewat batas: periksa","Sudah dikreditkan"),IF(S1943&lt;&gt;"Boleh diproses","Titik 1: periksa status vendor",IF(OR(I1943&lt;&gt;"Cocok",J1943&lt;&gt;"Valid"),"Titik 3: faktur bermasalah",IF(K1943="Ya","Titik 2: periksa pembebanan biaya",IF(Q1943&lt;0,"Titik 2: lewat batas kredit",IF(Q1943&lt;=Parameter!$B$6,"Titik 2: segera kreditkan","Siap dikreditkan")))))))</f>
        <v/>
      </c>
    </row>
    <row r="1944" customFormat="false" ht="15" hidden="false" customHeight="false" outlineLevel="0" collapsed="false">
      <c r="A1944" s="27"/>
      <c r="B1944" s="27"/>
      <c r="C1944" s="28"/>
      <c r="D1944" s="28"/>
      <c r="E1944" s="29"/>
      <c r="F1944" s="27"/>
      <c r="G1944" s="30"/>
      <c r="H1944" s="30"/>
      <c r="I1944" s="27"/>
      <c r="J1944" s="27"/>
      <c r="K1944" s="27"/>
      <c r="L1944" s="29"/>
      <c r="M1944" s="27"/>
      <c r="N1944" s="31" t="str">
        <f aca="false">IF(E1944="","",EOMONTH(E1944,0))</f>
        <v/>
      </c>
      <c r="O1944" s="32" t="str">
        <f aca="false">IF(E1944="","",EOMONTH(E1944,0)+Parameter!$B$5)</f>
        <v/>
      </c>
      <c r="P1944" s="32" t="str">
        <f aca="false">IF(E1944="","",EOMONTH(E1944,Parameter!$B$4))</f>
        <v/>
      </c>
      <c r="Q1944" s="33" t="str">
        <f aca="false">IF(OR(E1944="",L1944&lt;&gt;""),"",P1944-Parameter!$B$9)</f>
        <v/>
      </c>
      <c r="R1944" s="34" t="str">
        <f aca="false">IF(OR(G1944="",G1944=0,H1944=""),"",H1944/G1944)</f>
        <v/>
      </c>
      <c r="S1944" s="35" t="str">
        <f aca="false">IF(C1944="","",IFERROR(INDEX('Validasi Vendor'!$J$5:$J$505,MATCH(C1944,'Validasi Vendor'!$C$5:$C$505,0)),"Belum terdaftar"))</f>
        <v/>
      </c>
      <c r="T1944" s="35" t="str">
        <f aca="false">IF(E1944="","",IF(L1944&lt;&gt;"",IF(EOMONTH(L1944,0)&gt;P1944,"Dikreditkan lewat batas: periksa","Sudah dikreditkan"),IF(S1944&lt;&gt;"Boleh diproses","Titik 1: periksa status vendor",IF(OR(I1944&lt;&gt;"Cocok",J1944&lt;&gt;"Valid"),"Titik 3: faktur bermasalah",IF(K1944="Ya","Titik 2: periksa pembebanan biaya",IF(Q1944&lt;0,"Titik 2: lewat batas kredit",IF(Q1944&lt;=Parameter!$B$6,"Titik 2: segera kreditkan","Siap dikreditkan")))))))</f>
        <v/>
      </c>
    </row>
    <row r="1945" customFormat="false" ht="15" hidden="false" customHeight="false" outlineLevel="0" collapsed="false">
      <c r="A1945" s="27"/>
      <c r="B1945" s="27"/>
      <c r="C1945" s="28"/>
      <c r="D1945" s="28"/>
      <c r="E1945" s="29"/>
      <c r="F1945" s="27"/>
      <c r="G1945" s="30"/>
      <c r="H1945" s="30"/>
      <c r="I1945" s="27"/>
      <c r="J1945" s="27"/>
      <c r="K1945" s="27"/>
      <c r="L1945" s="29"/>
      <c r="M1945" s="27"/>
      <c r="N1945" s="31" t="str">
        <f aca="false">IF(E1945="","",EOMONTH(E1945,0))</f>
        <v/>
      </c>
      <c r="O1945" s="32" t="str">
        <f aca="false">IF(E1945="","",EOMONTH(E1945,0)+Parameter!$B$5)</f>
        <v/>
      </c>
      <c r="P1945" s="32" t="str">
        <f aca="false">IF(E1945="","",EOMONTH(E1945,Parameter!$B$4))</f>
        <v/>
      </c>
      <c r="Q1945" s="33" t="str">
        <f aca="false">IF(OR(E1945="",L1945&lt;&gt;""),"",P1945-Parameter!$B$9)</f>
        <v/>
      </c>
      <c r="R1945" s="34" t="str">
        <f aca="false">IF(OR(G1945="",G1945=0,H1945=""),"",H1945/G1945)</f>
        <v/>
      </c>
      <c r="S1945" s="35" t="str">
        <f aca="false">IF(C1945="","",IFERROR(INDEX('Validasi Vendor'!$J$5:$J$505,MATCH(C1945,'Validasi Vendor'!$C$5:$C$505,0)),"Belum terdaftar"))</f>
        <v/>
      </c>
      <c r="T1945" s="35" t="str">
        <f aca="false">IF(E1945="","",IF(L1945&lt;&gt;"",IF(EOMONTH(L1945,0)&gt;P1945,"Dikreditkan lewat batas: periksa","Sudah dikreditkan"),IF(S1945&lt;&gt;"Boleh diproses","Titik 1: periksa status vendor",IF(OR(I1945&lt;&gt;"Cocok",J1945&lt;&gt;"Valid"),"Titik 3: faktur bermasalah",IF(K1945="Ya","Titik 2: periksa pembebanan biaya",IF(Q1945&lt;0,"Titik 2: lewat batas kredit",IF(Q1945&lt;=Parameter!$B$6,"Titik 2: segera kreditkan","Siap dikreditkan")))))))</f>
        <v/>
      </c>
    </row>
    <row r="1946" customFormat="false" ht="15" hidden="false" customHeight="false" outlineLevel="0" collapsed="false">
      <c r="A1946" s="27"/>
      <c r="B1946" s="27"/>
      <c r="C1946" s="28"/>
      <c r="D1946" s="28"/>
      <c r="E1946" s="29"/>
      <c r="F1946" s="27"/>
      <c r="G1946" s="30"/>
      <c r="H1946" s="30"/>
      <c r="I1946" s="27"/>
      <c r="J1946" s="27"/>
      <c r="K1946" s="27"/>
      <c r="L1946" s="29"/>
      <c r="M1946" s="27"/>
      <c r="N1946" s="31" t="str">
        <f aca="false">IF(E1946="","",EOMONTH(E1946,0))</f>
        <v/>
      </c>
      <c r="O1946" s="32" t="str">
        <f aca="false">IF(E1946="","",EOMONTH(E1946,0)+Parameter!$B$5)</f>
        <v/>
      </c>
      <c r="P1946" s="32" t="str">
        <f aca="false">IF(E1946="","",EOMONTH(E1946,Parameter!$B$4))</f>
        <v/>
      </c>
      <c r="Q1946" s="33" t="str">
        <f aca="false">IF(OR(E1946="",L1946&lt;&gt;""),"",P1946-Parameter!$B$9)</f>
        <v/>
      </c>
      <c r="R1946" s="34" t="str">
        <f aca="false">IF(OR(G1946="",G1946=0,H1946=""),"",H1946/G1946)</f>
        <v/>
      </c>
      <c r="S1946" s="35" t="str">
        <f aca="false">IF(C1946="","",IFERROR(INDEX('Validasi Vendor'!$J$5:$J$505,MATCH(C1946,'Validasi Vendor'!$C$5:$C$505,0)),"Belum terdaftar"))</f>
        <v/>
      </c>
      <c r="T1946" s="35" t="str">
        <f aca="false">IF(E1946="","",IF(L1946&lt;&gt;"",IF(EOMONTH(L1946,0)&gt;P1946,"Dikreditkan lewat batas: periksa","Sudah dikreditkan"),IF(S1946&lt;&gt;"Boleh diproses","Titik 1: periksa status vendor",IF(OR(I1946&lt;&gt;"Cocok",J1946&lt;&gt;"Valid"),"Titik 3: faktur bermasalah",IF(K1946="Ya","Titik 2: periksa pembebanan biaya",IF(Q1946&lt;0,"Titik 2: lewat batas kredit",IF(Q1946&lt;=Parameter!$B$6,"Titik 2: segera kreditkan","Siap dikreditkan")))))))</f>
        <v/>
      </c>
    </row>
    <row r="1947" customFormat="false" ht="15" hidden="false" customHeight="false" outlineLevel="0" collapsed="false">
      <c r="A1947" s="27"/>
      <c r="B1947" s="27"/>
      <c r="C1947" s="28"/>
      <c r="D1947" s="28"/>
      <c r="E1947" s="29"/>
      <c r="F1947" s="27"/>
      <c r="G1947" s="30"/>
      <c r="H1947" s="30"/>
      <c r="I1947" s="27"/>
      <c r="J1947" s="27"/>
      <c r="K1947" s="27"/>
      <c r="L1947" s="29"/>
      <c r="M1947" s="27"/>
      <c r="N1947" s="31" t="str">
        <f aca="false">IF(E1947="","",EOMONTH(E1947,0))</f>
        <v/>
      </c>
      <c r="O1947" s="32" t="str">
        <f aca="false">IF(E1947="","",EOMONTH(E1947,0)+Parameter!$B$5)</f>
        <v/>
      </c>
      <c r="P1947" s="32" t="str">
        <f aca="false">IF(E1947="","",EOMONTH(E1947,Parameter!$B$4))</f>
        <v/>
      </c>
      <c r="Q1947" s="33" t="str">
        <f aca="false">IF(OR(E1947="",L1947&lt;&gt;""),"",P1947-Parameter!$B$9)</f>
        <v/>
      </c>
      <c r="R1947" s="34" t="str">
        <f aca="false">IF(OR(G1947="",G1947=0,H1947=""),"",H1947/G1947)</f>
        <v/>
      </c>
      <c r="S1947" s="35" t="str">
        <f aca="false">IF(C1947="","",IFERROR(INDEX('Validasi Vendor'!$J$5:$J$505,MATCH(C1947,'Validasi Vendor'!$C$5:$C$505,0)),"Belum terdaftar"))</f>
        <v/>
      </c>
      <c r="T1947" s="35" t="str">
        <f aca="false">IF(E1947="","",IF(L1947&lt;&gt;"",IF(EOMONTH(L1947,0)&gt;P1947,"Dikreditkan lewat batas: periksa","Sudah dikreditkan"),IF(S1947&lt;&gt;"Boleh diproses","Titik 1: periksa status vendor",IF(OR(I1947&lt;&gt;"Cocok",J1947&lt;&gt;"Valid"),"Titik 3: faktur bermasalah",IF(K1947="Ya","Titik 2: periksa pembebanan biaya",IF(Q1947&lt;0,"Titik 2: lewat batas kredit",IF(Q1947&lt;=Parameter!$B$6,"Titik 2: segera kreditkan","Siap dikreditkan")))))))</f>
        <v/>
      </c>
    </row>
    <row r="1948" customFormat="false" ht="15" hidden="false" customHeight="false" outlineLevel="0" collapsed="false">
      <c r="A1948" s="27"/>
      <c r="B1948" s="27"/>
      <c r="C1948" s="28"/>
      <c r="D1948" s="28"/>
      <c r="E1948" s="29"/>
      <c r="F1948" s="27"/>
      <c r="G1948" s="30"/>
      <c r="H1948" s="30"/>
      <c r="I1948" s="27"/>
      <c r="J1948" s="27"/>
      <c r="K1948" s="27"/>
      <c r="L1948" s="29"/>
      <c r="M1948" s="27"/>
      <c r="N1948" s="31" t="str">
        <f aca="false">IF(E1948="","",EOMONTH(E1948,0))</f>
        <v/>
      </c>
      <c r="O1948" s="32" t="str">
        <f aca="false">IF(E1948="","",EOMONTH(E1948,0)+Parameter!$B$5)</f>
        <v/>
      </c>
      <c r="P1948" s="32" t="str">
        <f aca="false">IF(E1948="","",EOMONTH(E1948,Parameter!$B$4))</f>
        <v/>
      </c>
      <c r="Q1948" s="33" t="str">
        <f aca="false">IF(OR(E1948="",L1948&lt;&gt;""),"",P1948-Parameter!$B$9)</f>
        <v/>
      </c>
      <c r="R1948" s="34" t="str">
        <f aca="false">IF(OR(G1948="",G1948=0,H1948=""),"",H1948/G1948)</f>
        <v/>
      </c>
      <c r="S1948" s="35" t="str">
        <f aca="false">IF(C1948="","",IFERROR(INDEX('Validasi Vendor'!$J$5:$J$505,MATCH(C1948,'Validasi Vendor'!$C$5:$C$505,0)),"Belum terdaftar"))</f>
        <v/>
      </c>
      <c r="T1948" s="35" t="str">
        <f aca="false">IF(E1948="","",IF(L1948&lt;&gt;"",IF(EOMONTH(L1948,0)&gt;P1948,"Dikreditkan lewat batas: periksa","Sudah dikreditkan"),IF(S1948&lt;&gt;"Boleh diproses","Titik 1: periksa status vendor",IF(OR(I1948&lt;&gt;"Cocok",J1948&lt;&gt;"Valid"),"Titik 3: faktur bermasalah",IF(K1948="Ya","Titik 2: periksa pembebanan biaya",IF(Q1948&lt;0,"Titik 2: lewat batas kredit",IF(Q1948&lt;=Parameter!$B$6,"Titik 2: segera kreditkan","Siap dikreditkan")))))))</f>
        <v/>
      </c>
    </row>
    <row r="1949" customFormat="false" ht="15" hidden="false" customHeight="false" outlineLevel="0" collapsed="false">
      <c r="A1949" s="27"/>
      <c r="B1949" s="27"/>
      <c r="C1949" s="28"/>
      <c r="D1949" s="28"/>
      <c r="E1949" s="29"/>
      <c r="F1949" s="27"/>
      <c r="G1949" s="30"/>
      <c r="H1949" s="30"/>
      <c r="I1949" s="27"/>
      <c r="J1949" s="27"/>
      <c r="K1949" s="27"/>
      <c r="L1949" s="29"/>
      <c r="M1949" s="27"/>
      <c r="N1949" s="31" t="str">
        <f aca="false">IF(E1949="","",EOMONTH(E1949,0))</f>
        <v/>
      </c>
      <c r="O1949" s="32" t="str">
        <f aca="false">IF(E1949="","",EOMONTH(E1949,0)+Parameter!$B$5)</f>
        <v/>
      </c>
      <c r="P1949" s="32" t="str">
        <f aca="false">IF(E1949="","",EOMONTH(E1949,Parameter!$B$4))</f>
        <v/>
      </c>
      <c r="Q1949" s="33" t="str">
        <f aca="false">IF(OR(E1949="",L1949&lt;&gt;""),"",P1949-Parameter!$B$9)</f>
        <v/>
      </c>
      <c r="R1949" s="34" t="str">
        <f aca="false">IF(OR(G1949="",G1949=0,H1949=""),"",H1949/G1949)</f>
        <v/>
      </c>
      <c r="S1949" s="35" t="str">
        <f aca="false">IF(C1949="","",IFERROR(INDEX('Validasi Vendor'!$J$5:$J$505,MATCH(C1949,'Validasi Vendor'!$C$5:$C$505,0)),"Belum terdaftar"))</f>
        <v/>
      </c>
      <c r="T1949" s="35" t="str">
        <f aca="false">IF(E1949="","",IF(L1949&lt;&gt;"",IF(EOMONTH(L1949,0)&gt;P1949,"Dikreditkan lewat batas: periksa","Sudah dikreditkan"),IF(S1949&lt;&gt;"Boleh diproses","Titik 1: periksa status vendor",IF(OR(I1949&lt;&gt;"Cocok",J1949&lt;&gt;"Valid"),"Titik 3: faktur bermasalah",IF(K1949="Ya","Titik 2: periksa pembebanan biaya",IF(Q1949&lt;0,"Titik 2: lewat batas kredit",IF(Q1949&lt;=Parameter!$B$6,"Titik 2: segera kreditkan","Siap dikreditkan")))))))</f>
        <v/>
      </c>
    </row>
    <row r="1950" customFormat="false" ht="15" hidden="false" customHeight="false" outlineLevel="0" collapsed="false">
      <c r="A1950" s="27"/>
      <c r="B1950" s="27"/>
      <c r="C1950" s="28"/>
      <c r="D1950" s="28"/>
      <c r="E1950" s="29"/>
      <c r="F1950" s="27"/>
      <c r="G1950" s="30"/>
      <c r="H1950" s="30"/>
      <c r="I1950" s="27"/>
      <c r="J1950" s="27"/>
      <c r="K1950" s="27"/>
      <c r="L1950" s="29"/>
      <c r="M1950" s="27"/>
      <c r="N1950" s="31" t="str">
        <f aca="false">IF(E1950="","",EOMONTH(E1950,0))</f>
        <v/>
      </c>
      <c r="O1950" s="32" t="str">
        <f aca="false">IF(E1950="","",EOMONTH(E1950,0)+Parameter!$B$5)</f>
        <v/>
      </c>
      <c r="P1950" s="32" t="str">
        <f aca="false">IF(E1950="","",EOMONTH(E1950,Parameter!$B$4))</f>
        <v/>
      </c>
      <c r="Q1950" s="33" t="str">
        <f aca="false">IF(OR(E1950="",L1950&lt;&gt;""),"",P1950-Parameter!$B$9)</f>
        <v/>
      </c>
      <c r="R1950" s="34" t="str">
        <f aca="false">IF(OR(G1950="",G1950=0,H1950=""),"",H1950/G1950)</f>
        <v/>
      </c>
      <c r="S1950" s="35" t="str">
        <f aca="false">IF(C1950="","",IFERROR(INDEX('Validasi Vendor'!$J$5:$J$505,MATCH(C1950,'Validasi Vendor'!$C$5:$C$505,0)),"Belum terdaftar"))</f>
        <v/>
      </c>
      <c r="T1950" s="35" t="str">
        <f aca="false">IF(E1950="","",IF(L1950&lt;&gt;"",IF(EOMONTH(L1950,0)&gt;P1950,"Dikreditkan lewat batas: periksa","Sudah dikreditkan"),IF(S1950&lt;&gt;"Boleh diproses","Titik 1: periksa status vendor",IF(OR(I1950&lt;&gt;"Cocok",J1950&lt;&gt;"Valid"),"Titik 3: faktur bermasalah",IF(K1950="Ya","Titik 2: periksa pembebanan biaya",IF(Q1950&lt;0,"Titik 2: lewat batas kredit",IF(Q1950&lt;=Parameter!$B$6,"Titik 2: segera kreditkan","Siap dikreditkan")))))))</f>
        <v/>
      </c>
    </row>
    <row r="1951" customFormat="false" ht="15" hidden="false" customHeight="false" outlineLevel="0" collapsed="false">
      <c r="A1951" s="27"/>
      <c r="B1951" s="27"/>
      <c r="C1951" s="28"/>
      <c r="D1951" s="28"/>
      <c r="E1951" s="29"/>
      <c r="F1951" s="27"/>
      <c r="G1951" s="30"/>
      <c r="H1951" s="30"/>
      <c r="I1951" s="27"/>
      <c r="J1951" s="27"/>
      <c r="K1951" s="27"/>
      <c r="L1951" s="29"/>
      <c r="M1951" s="27"/>
      <c r="N1951" s="31" t="str">
        <f aca="false">IF(E1951="","",EOMONTH(E1951,0))</f>
        <v/>
      </c>
      <c r="O1951" s="32" t="str">
        <f aca="false">IF(E1951="","",EOMONTH(E1951,0)+Parameter!$B$5)</f>
        <v/>
      </c>
      <c r="P1951" s="32" t="str">
        <f aca="false">IF(E1951="","",EOMONTH(E1951,Parameter!$B$4))</f>
        <v/>
      </c>
      <c r="Q1951" s="33" t="str">
        <f aca="false">IF(OR(E1951="",L1951&lt;&gt;""),"",P1951-Parameter!$B$9)</f>
        <v/>
      </c>
      <c r="R1951" s="34" t="str">
        <f aca="false">IF(OR(G1951="",G1951=0,H1951=""),"",H1951/G1951)</f>
        <v/>
      </c>
      <c r="S1951" s="35" t="str">
        <f aca="false">IF(C1951="","",IFERROR(INDEX('Validasi Vendor'!$J$5:$J$505,MATCH(C1951,'Validasi Vendor'!$C$5:$C$505,0)),"Belum terdaftar"))</f>
        <v/>
      </c>
      <c r="T1951" s="35" t="str">
        <f aca="false">IF(E1951="","",IF(L1951&lt;&gt;"",IF(EOMONTH(L1951,0)&gt;P1951,"Dikreditkan lewat batas: periksa","Sudah dikreditkan"),IF(S1951&lt;&gt;"Boleh diproses","Titik 1: periksa status vendor",IF(OR(I1951&lt;&gt;"Cocok",J1951&lt;&gt;"Valid"),"Titik 3: faktur bermasalah",IF(K1951="Ya","Titik 2: periksa pembebanan biaya",IF(Q1951&lt;0,"Titik 2: lewat batas kredit",IF(Q1951&lt;=Parameter!$B$6,"Titik 2: segera kreditkan","Siap dikreditkan")))))))</f>
        <v/>
      </c>
    </row>
    <row r="1952" customFormat="false" ht="15" hidden="false" customHeight="false" outlineLevel="0" collapsed="false">
      <c r="A1952" s="27"/>
      <c r="B1952" s="27"/>
      <c r="C1952" s="28"/>
      <c r="D1952" s="28"/>
      <c r="E1952" s="29"/>
      <c r="F1952" s="27"/>
      <c r="G1952" s="30"/>
      <c r="H1952" s="30"/>
      <c r="I1952" s="27"/>
      <c r="J1952" s="27"/>
      <c r="K1952" s="27"/>
      <c r="L1952" s="29"/>
      <c r="M1952" s="27"/>
      <c r="N1952" s="31" t="str">
        <f aca="false">IF(E1952="","",EOMONTH(E1952,0))</f>
        <v/>
      </c>
      <c r="O1952" s="32" t="str">
        <f aca="false">IF(E1952="","",EOMONTH(E1952,0)+Parameter!$B$5)</f>
        <v/>
      </c>
      <c r="P1952" s="32" t="str">
        <f aca="false">IF(E1952="","",EOMONTH(E1952,Parameter!$B$4))</f>
        <v/>
      </c>
      <c r="Q1952" s="33" t="str">
        <f aca="false">IF(OR(E1952="",L1952&lt;&gt;""),"",P1952-Parameter!$B$9)</f>
        <v/>
      </c>
      <c r="R1952" s="34" t="str">
        <f aca="false">IF(OR(G1952="",G1952=0,H1952=""),"",H1952/G1952)</f>
        <v/>
      </c>
      <c r="S1952" s="35" t="str">
        <f aca="false">IF(C1952="","",IFERROR(INDEX('Validasi Vendor'!$J$5:$J$505,MATCH(C1952,'Validasi Vendor'!$C$5:$C$505,0)),"Belum terdaftar"))</f>
        <v/>
      </c>
      <c r="T1952" s="35" t="str">
        <f aca="false">IF(E1952="","",IF(L1952&lt;&gt;"",IF(EOMONTH(L1952,0)&gt;P1952,"Dikreditkan lewat batas: periksa","Sudah dikreditkan"),IF(S1952&lt;&gt;"Boleh diproses","Titik 1: periksa status vendor",IF(OR(I1952&lt;&gt;"Cocok",J1952&lt;&gt;"Valid"),"Titik 3: faktur bermasalah",IF(K1952="Ya","Titik 2: periksa pembebanan biaya",IF(Q1952&lt;0,"Titik 2: lewat batas kredit",IF(Q1952&lt;=Parameter!$B$6,"Titik 2: segera kreditkan","Siap dikreditkan")))))))</f>
        <v/>
      </c>
    </row>
    <row r="1953" customFormat="false" ht="15" hidden="false" customHeight="false" outlineLevel="0" collapsed="false">
      <c r="A1953" s="27"/>
      <c r="B1953" s="27"/>
      <c r="C1953" s="28"/>
      <c r="D1953" s="28"/>
      <c r="E1953" s="29"/>
      <c r="F1953" s="27"/>
      <c r="G1953" s="30"/>
      <c r="H1953" s="30"/>
      <c r="I1953" s="27"/>
      <c r="J1953" s="27"/>
      <c r="K1953" s="27"/>
      <c r="L1953" s="29"/>
      <c r="M1953" s="27"/>
      <c r="N1953" s="31" t="str">
        <f aca="false">IF(E1953="","",EOMONTH(E1953,0))</f>
        <v/>
      </c>
      <c r="O1953" s="32" t="str">
        <f aca="false">IF(E1953="","",EOMONTH(E1953,0)+Parameter!$B$5)</f>
        <v/>
      </c>
      <c r="P1953" s="32" t="str">
        <f aca="false">IF(E1953="","",EOMONTH(E1953,Parameter!$B$4))</f>
        <v/>
      </c>
      <c r="Q1953" s="33" t="str">
        <f aca="false">IF(OR(E1953="",L1953&lt;&gt;""),"",P1953-Parameter!$B$9)</f>
        <v/>
      </c>
      <c r="R1953" s="34" t="str">
        <f aca="false">IF(OR(G1953="",G1953=0,H1953=""),"",H1953/G1953)</f>
        <v/>
      </c>
      <c r="S1953" s="35" t="str">
        <f aca="false">IF(C1953="","",IFERROR(INDEX('Validasi Vendor'!$J$5:$J$505,MATCH(C1953,'Validasi Vendor'!$C$5:$C$505,0)),"Belum terdaftar"))</f>
        <v/>
      </c>
      <c r="T1953" s="35" t="str">
        <f aca="false">IF(E1953="","",IF(L1953&lt;&gt;"",IF(EOMONTH(L1953,0)&gt;P1953,"Dikreditkan lewat batas: periksa","Sudah dikreditkan"),IF(S1953&lt;&gt;"Boleh diproses","Titik 1: periksa status vendor",IF(OR(I1953&lt;&gt;"Cocok",J1953&lt;&gt;"Valid"),"Titik 3: faktur bermasalah",IF(K1953="Ya","Titik 2: periksa pembebanan biaya",IF(Q1953&lt;0,"Titik 2: lewat batas kredit",IF(Q1953&lt;=Parameter!$B$6,"Titik 2: segera kreditkan","Siap dikreditkan")))))))</f>
        <v/>
      </c>
    </row>
    <row r="1954" customFormat="false" ht="15" hidden="false" customHeight="false" outlineLevel="0" collapsed="false">
      <c r="A1954" s="27"/>
      <c r="B1954" s="27"/>
      <c r="C1954" s="28"/>
      <c r="D1954" s="28"/>
      <c r="E1954" s="29"/>
      <c r="F1954" s="27"/>
      <c r="G1954" s="30"/>
      <c r="H1954" s="30"/>
      <c r="I1954" s="27"/>
      <c r="J1954" s="27"/>
      <c r="K1954" s="27"/>
      <c r="L1954" s="29"/>
      <c r="M1954" s="27"/>
      <c r="N1954" s="31" t="str">
        <f aca="false">IF(E1954="","",EOMONTH(E1954,0))</f>
        <v/>
      </c>
      <c r="O1954" s="32" t="str">
        <f aca="false">IF(E1954="","",EOMONTH(E1954,0)+Parameter!$B$5)</f>
        <v/>
      </c>
      <c r="P1954" s="32" t="str">
        <f aca="false">IF(E1954="","",EOMONTH(E1954,Parameter!$B$4))</f>
        <v/>
      </c>
      <c r="Q1954" s="33" t="str">
        <f aca="false">IF(OR(E1954="",L1954&lt;&gt;""),"",P1954-Parameter!$B$9)</f>
        <v/>
      </c>
      <c r="R1954" s="34" t="str">
        <f aca="false">IF(OR(G1954="",G1954=0,H1954=""),"",H1954/G1954)</f>
        <v/>
      </c>
      <c r="S1954" s="35" t="str">
        <f aca="false">IF(C1954="","",IFERROR(INDEX('Validasi Vendor'!$J$5:$J$505,MATCH(C1954,'Validasi Vendor'!$C$5:$C$505,0)),"Belum terdaftar"))</f>
        <v/>
      </c>
      <c r="T1954" s="35" t="str">
        <f aca="false">IF(E1954="","",IF(L1954&lt;&gt;"",IF(EOMONTH(L1954,0)&gt;P1954,"Dikreditkan lewat batas: periksa","Sudah dikreditkan"),IF(S1954&lt;&gt;"Boleh diproses","Titik 1: periksa status vendor",IF(OR(I1954&lt;&gt;"Cocok",J1954&lt;&gt;"Valid"),"Titik 3: faktur bermasalah",IF(K1954="Ya","Titik 2: periksa pembebanan biaya",IF(Q1954&lt;0,"Titik 2: lewat batas kredit",IF(Q1954&lt;=Parameter!$B$6,"Titik 2: segera kreditkan","Siap dikreditkan")))))))</f>
        <v/>
      </c>
    </row>
    <row r="1955" customFormat="false" ht="15" hidden="false" customHeight="false" outlineLevel="0" collapsed="false">
      <c r="A1955" s="27"/>
      <c r="B1955" s="27"/>
      <c r="C1955" s="28"/>
      <c r="D1955" s="28"/>
      <c r="E1955" s="29"/>
      <c r="F1955" s="27"/>
      <c r="G1955" s="30"/>
      <c r="H1955" s="30"/>
      <c r="I1955" s="27"/>
      <c r="J1955" s="27"/>
      <c r="K1955" s="27"/>
      <c r="L1955" s="29"/>
      <c r="M1955" s="27"/>
      <c r="N1955" s="31" t="str">
        <f aca="false">IF(E1955="","",EOMONTH(E1955,0))</f>
        <v/>
      </c>
      <c r="O1955" s="32" t="str">
        <f aca="false">IF(E1955="","",EOMONTH(E1955,0)+Parameter!$B$5)</f>
        <v/>
      </c>
      <c r="P1955" s="32" t="str">
        <f aca="false">IF(E1955="","",EOMONTH(E1955,Parameter!$B$4))</f>
        <v/>
      </c>
      <c r="Q1955" s="33" t="str">
        <f aca="false">IF(OR(E1955="",L1955&lt;&gt;""),"",P1955-Parameter!$B$9)</f>
        <v/>
      </c>
      <c r="R1955" s="34" t="str">
        <f aca="false">IF(OR(G1955="",G1955=0,H1955=""),"",H1955/G1955)</f>
        <v/>
      </c>
      <c r="S1955" s="35" t="str">
        <f aca="false">IF(C1955="","",IFERROR(INDEX('Validasi Vendor'!$J$5:$J$505,MATCH(C1955,'Validasi Vendor'!$C$5:$C$505,0)),"Belum terdaftar"))</f>
        <v/>
      </c>
      <c r="T1955" s="35" t="str">
        <f aca="false">IF(E1955="","",IF(L1955&lt;&gt;"",IF(EOMONTH(L1955,0)&gt;P1955,"Dikreditkan lewat batas: periksa","Sudah dikreditkan"),IF(S1955&lt;&gt;"Boleh diproses","Titik 1: periksa status vendor",IF(OR(I1955&lt;&gt;"Cocok",J1955&lt;&gt;"Valid"),"Titik 3: faktur bermasalah",IF(K1955="Ya","Titik 2: periksa pembebanan biaya",IF(Q1955&lt;0,"Titik 2: lewat batas kredit",IF(Q1955&lt;=Parameter!$B$6,"Titik 2: segera kreditkan","Siap dikreditkan")))))))</f>
        <v/>
      </c>
    </row>
    <row r="1956" customFormat="false" ht="15" hidden="false" customHeight="false" outlineLevel="0" collapsed="false">
      <c r="A1956" s="27"/>
      <c r="B1956" s="27"/>
      <c r="C1956" s="28"/>
      <c r="D1956" s="28"/>
      <c r="E1956" s="29"/>
      <c r="F1956" s="27"/>
      <c r="G1956" s="30"/>
      <c r="H1956" s="30"/>
      <c r="I1956" s="27"/>
      <c r="J1956" s="27"/>
      <c r="K1956" s="27"/>
      <c r="L1956" s="29"/>
      <c r="M1956" s="27"/>
      <c r="N1956" s="31" t="str">
        <f aca="false">IF(E1956="","",EOMONTH(E1956,0))</f>
        <v/>
      </c>
      <c r="O1956" s="32" t="str">
        <f aca="false">IF(E1956="","",EOMONTH(E1956,0)+Parameter!$B$5)</f>
        <v/>
      </c>
      <c r="P1956" s="32" t="str">
        <f aca="false">IF(E1956="","",EOMONTH(E1956,Parameter!$B$4))</f>
        <v/>
      </c>
      <c r="Q1956" s="33" t="str">
        <f aca="false">IF(OR(E1956="",L1956&lt;&gt;""),"",P1956-Parameter!$B$9)</f>
        <v/>
      </c>
      <c r="R1956" s="34" t="str">
        <f aca="false">IF(OR(G1956="",G1956=0,H1956=""),"",H1956/G1956)</f>
        <v/>
      </c>
      <c r="S1956" s="35" t="str">
        <f aca="false">IF(C1956="","",IFERROR(INDEX('Validasi Vendor'!$J$5:$J$505,MATCH(C1956,'Validasi Vendor'!$C$5:$C$505,0)),"Belum terdaftar"))</f>
        <v/>
      </c>
      <c r="T1956" s="35" t="str">
        <f aca="false">IF(E1956="","",IF(L1956&lt;&gt;"",IF(EOMONTH(L1956,0)&gt;P1956,"Dikreditkan lewat batas: periksa","Sudah dikreditkan"),IF(S1956&lt;&gt;"Boleh diproses","Titik 1: periksa status vendor",IF(OR(I1956&lt;&gt;"Cocok",J1956&lt;&gt;"Valid"),"Titik 3: faktur bermasalah",IF(K1956="Ya","Titik 2: periksa pembebanan biaya",IF(Q1956&lt;0,"Titik 2: lewat batas kredit",IF(Q1956&lt;=Parameter!$B$6,"Titik 2: segera kreditkan","Siap dikreditkan")))))))</f>
        <v/>
      </c>
    </row>
    <row r="1957" customFormat="false" ht="15" hidden="false" customHeight="false" outlineLevel="0" collapsed="false">
      <c r="A1957" s="27"/>
      <c r="B1957" s="27"/>
      <c r="C1957" s="28"/>
      <c r="D1957" s="28"/>
      <c r="E1957" s="29"/>
      <c r="F1957" s="27"/>
      <c r="G1957" s="30"/>
      <c r="H1957" s="30"/>
      <c r="I1957" s="27"/>
      <c r="J1957" s="27"/>
      <c r="K1957" s="27"/>
      <c r="L1957" s="29"/>
      <c r="M1957" s="27"/>
      <c r="N1957" s="31" t="str">
        <f aca="false">IF(E1957="","",EOMONTH(E1957,0))</f>
        <v/>
      </c>
      <c r="O1957" s="32" t="str">
        <f aca="false">IF(E1957="","",EOMONTH(E1957,0)+Parameter!$B$5)</f>
        <v/>
      </c>
      <c r="P1957" s="32" t="str">
        <f aca="false">IF(E1957="","",EOMONTH(E1957,Parameter!$B$4))</f>
        <v/>
      </c>
      <c r="Q1957" s="33" t="str">
        <f aca="false">IF(OR(E1957="",L1957&lt;&gt;""),"",P1957-Parameter!$B$9)</f>
        <v/>
      </c>
      <c r="R1957" s="34" t="str">
        <f aca="false">IF(OR(G1957="",G1957=0,H1957=""),"",H1957/G1957)</f>
        <v/>
      </c>
      <c r="S1957" s="35" t="str">
        <f aca="false">IF(C1957="","",IFERROR(INDEX('Validasi Vendor'!$J$5:$J$505,MATCH(C1957,'Validasi Vendor'!$C$5:$C$505,0)),"Belum terdaftar"))</f>
        <v/>
      </c>
      <c r="T1957" s="35" t="str">
        <f aca="false">IF(E1957="","",IF(L1957&lt;&gt;"",IF(EOMONTH(L1957,0)&gt;P1957,"Dikreditkan lewat batas: periksa","Sudah dikreditkan"),IF(S1957&lt;&gt;"Boleh diproses","Titik 1: periksa status vendor",IF(OR(I1957&lt;&gt;"Cocok",J1957&lt;&gt;"Valid"),"Titik 3: faktur bermasalah",IF(K1957="Ya","Titik 2: periksa pembebanan biaya",IF(Q1957&lt;0,"Titik 2: lewat batas kredit",IF(Q1957&lt;=Parameter!$B$6,"Titik 2: segera kreditkan","Siap dikreditkan")))))))</f>
        <v/>
      </c>
    </row>
    <row r="1958" customFormat="false" ht="15" hidden="false" customHeight="false" outlineLevel="0" collapsed="false">
      <c r="A1958" s="27"/>
      <c r="B1958" s="27"/>
      <c r="C1958" s="28"/>
      <c r="D1958" s="28"/>
      <c r="E1958" s="29"/>
      <c r="F1958" s="27"/>
      <c r="G1958" s="30"/>
      <c r="H1958" s="30"/>
      <c r="I1958" s="27"/>
      <c r="J1958" s="27"/>
      <c r="K1958" s="27"/>
      <c r="L1958" s="29"/>
      <c r="M1958" s="27"/>
      <c r="N1958" s="31" t="str">
        <f aca="false">IF(E1958="","",EOMONTH(E1958,0))</f>
        <v/>
      </c>
      <c r="O1958" s="32" t="str">
        <f aca="false">IF(E1958="","",EOMONTH(E1958,0)+Parameter!$B$5)</f>
        <v/>
      </c>
      <c r="P1958" s="32" t="str">
        <f aca="false">IF(E1958="","",EOMONTH(E1958,Parameter!$B$4))</f>
        <v/>
      </c>
      <c r="Q1958" s="33" t="str">
        <f aca="false">IF(OR(E1958="",L1958&lt;&gt;""),"",P1958-Parameter!$B$9)</f>
        <v/>
      </c>
      <c r="R1958" s="34" t="str">
        <f aca="false">IF(OR(G1958="",G1958=0,H1958=""),"",H1958/G1958)</f>
        <v/>
      </c>
      <c r="S1958" s="35" t="str">
        <f aca="false">IF(C1958="","",IFERROR(INDEX('Validasi Vendor'!$J$5:$J$505,MATCH(C1958,'Validasi Vendor'!$C$5:$C$505,0)),"Belum terdaftar"))</f>
        <v/>
      </c>
      <c r="T1958" s="35" t="str">
        <f aca="false">IF(E1958="","",IF(L1958&lt;&gt;"",IF(EOMONTH(L1958,0)&gt;P1958,"Dikreditkan lewat batas: periksa","Sudah dikreditkan"),IF(S1958&lt;&gt;"Boleh diproses","Titik 1: periksa status vendor",IF(OR(I1958&lt;&gt;"Cocok",J1958&lt;&gt;"Valid"),"Titik 3: faktur bermasalah",IF(K1958="Ya","Titik 2: periksa pembebanan biaya",IF(Q1958&lt;0,"Titik 2: lewat batas kredit",IF(Q1958&lt;=Parameter!$B$6,"Titik 2: segera kreditkan","Siap dikreditkan")))))))</f>
        <v/>
      </c>
    </row>
    <row r="1959" customFormat="false" ht="15" hidden="false" customHeight="false" outlineLevel="0" collapsed="false">
      <c r="A1959" s="27"/>
      <c r="B1959" s="27"/>
      <c r="C1959" s="28"/>
      <c r="D1959" s="28"/>
      <c r="E1959" s="29"/>
      <c r="F1959" s="27"/>
      <c r="G1959" s="30"/>
      <c r="H1959" s="30"/>
      <c r="I1959" s="27"/>
      <c r="J1959" s="27"/>
      <c r="K1959" s="27"/>
      <c r="L1959" s="29"/>
      <c r="M1959" s="27"/>
      <c r="N1959" s="31" t="str">
        <f aca="false">IF(E1959="","",EOMONTH(E1959,0))</f>
        <v/>
      </c>
      <c r="O1959" s="32" t="str">
        <f aca="false">IF(E1959="","",EOMONTH(E1959,0)+Parameter!$B$5)</f>
        <v/>
      </c>
      <c r="P1959" s="32" t="str">
        <f aca="false">IF(E1959="","",EOMONTH(E1959,Parameter!$B$4))</f>
        <v/>
      </c>
      <c r="Q1959" s="33" t="str">
        <f aca="false">IF(OR(E1959="",L1959&lt;&gt;""),"",P1959-Parameter!$B$9)</f>
        <v/>
      </c>
      <c r="R1959" s="34" t="str">
        <f aca="false">IF(OR(G1959="",G1959=0,H1959=""),"",H1959/G1959)</f>
        <v/>
      </c>
      <c r="S1959" s="35" t="str">
        <f aca="false">IF(C1959="","",IFERROR(INDEX('Validasi Vendor'!$J$5:$J$505,MATCH(C1959,'Validasi Vendor'!$C$5:$C$505,0)),"Belum terdaftar"))</f>
        <v/>
      </c>
      <c r="T1959" s="35" t="str">
        <f aca="false">IF(E1959="","",IF(L1959&lt;&gt;"",IF(EOMONTH(L1959,0)&gt;P1959,"Dikreditkan lewat batas: periksa","Sudah dikreditkan"),IF(S1959&lt;&gt;"Boleh diproses","Titik 1: periksa status vendor",IF(OR(I1959&lt;&gt;"Cocok",J1959&lt;&gt;"Valid"),"Titik 3: faktur bermasalah",IF(K1959="Ya","Titik 2: periksa pembebanan biaya",IF(Q1959&lt;0,"Titik 2: lewat batas kredit",IF(Q1959&lt;=Parameter!$B$6,"Titik 2: segera kreditkan","Siap dikreditkan")))))))</f>
        <v/>
      </c>
    </row>
    <row r="1960" customFormat="false" ht="15" hidden="false" customHeight="false" outlineLevel="0" collapsed="false">
      <c r="A1960" s="27"/>
      <c r="B1960" s="27"/>
      <c r="C1960" s="28"/>
      <c r="D1960" s="28"/>
      <c r="E1960" s="29"/>
      <c r="F1960" s="27"/>
      <c r="G1960" s="30"/>
      <c r="H1960" s="30"/>
      <c r="I1960" s="27"/>
      <c r="J1960" s="27"/>
      <c r="K1960" s="27"/>
      <c r="L1960" s="29"/>
      <c r="M1960" s="27"/>
      <c r="N1960" s="31" t="str">
        <f aca="false">IF(E1960="","",EOMONTH(E1960,0))</f>
        <v/>
      </c>
      <c r="O1960" s="32" t="str">
        <f aca="false">IF(E1960="","",EOMONTH(E1960,0)+Parameter!$B$5)</f>
        <v/>
      </c>
      <c r="P1960" s="32" t="str">
        <f aca="false">IF(E1960="","",EOMONTH(E1960,Parameter!$B$4))</f>
        <v/>
      </c>
      <c r="Q1960" s="33" t="str">
        <f aca="false">IF(OR(E1960="",L1960&lt;&gt;""),"",P1960-Parameter!$B$9)</f>
        <v/>
      </c>
      <c r="R1960" s="34" t="str">
        <f aca="false">IF(OR(G1960="",G1960=0,H1960=""),"",H1960/G1960)</f>
        <v/>
      </c>
      <c r="S1960" s="35" t="str">
        <f aca="false">IF(C1960="","",IFERROR(INDEX('Validasi Vendor'!$J$5:$J$505,MATCH(C1960,'Validasi Vendor'!$C$5:$C$505,0)),"Belum terdaftar"))</f>
        <v/>
      </c>
      <c r="T1960" s="35" t="str">
        <f aca="false">IF(E1960="","",IF(L1960&lt;&gt;"",IF(EOMONTH(L1960,0)&gt;P1960,"Dikreditkan lewat batas: periksa","Sudah dikreditkan"),IF(S1960&lt;&gt;"Boleh diproses","Titik 1: periksa status vendor",IF(OR(I1960&lt;&gt;"Cocok",J1960&lt;&gt;"Valid"),"Titik 3: faktur bermasalah",IF(K1960="Ya","Titik 2: periksa pembebanan biaya",IF(Q1960&lt;0,"Titik 2: lewat batas kredit",IF(Q1960&lt;=Parameter!$B$6,"Titik 2: segera kreditkan","Siap dikreditkan")))))))</f>
        <v/>
      </c>
    </row>
    <row r="1961" customFormat="false" ht="15" hidden="false" customHeight="false" outlineLevel="0" collapsed="false">
      <c r="A1961" s="27"/>
      <c r="B1961" s="27"/>
      <c r="C1961" s="28"/>
      <c r="D1961" s="28"/>
      <c r="E1961" s="29"/>
      <c r="F1961" s="27"/>
      <c r="G1961" s="30"/>
      <c r="H1961" s="30"/>
      <c r="I1961" s="27"/>
      <c r="J1961" s="27"/>
      <c r="K1961" s="27"/>
      <c r="L1961" s="29"/>
      <c r="M1961" s="27"/>
      <c r="N1961" s="31" t="str">
        <f aca="false">IF(E1961="","",EOMONTH(E1961,0))</f>
        <v/>
      </c>
      <c r="O1961" s="32" t="str">
        <f aca="false">IF(E1961="","",EOMONTH(E1961,0)+Parameter!$B$5)</f>
        <v/>
      </c>
      <c r="P1961" s="32" t="str">
        <f aca="false">IF(E1961="","",EOMONTH(E1961,Parameter!$B$4))</f>
        <v/>
      </c>
      <c r="Q1961" s="33" t="str">
        <f aca="false">IF(OR(E1961="",L1961&lt;&gt;""),"",P1961-Parameter!$B$9)</f>
        <v/>
      </c>
      <c r="R1961" s="34" t="str">
        <f aca="false">IF(OR(G1961="",G1961=0,H1961=""),"",H1961/G1961)</f>
        <v/>
      </c>
      <c r="S1961" s="35" t="str">
        <f aca="false">IF(C1961="","",IFERROR(INDEX('Validasi Vendor'!$J$5:$J$505,MATCH(C1961,'Validasi Vendor'!$C$5:$C$505,0)),"Belum terdaftar"))</f>
        <v/>
      </c>
      <c r="T1961" s="35" t="str">
        <f aca="false">IF(E1961="","",IF(L1961&lt;&gt;"",IF(EOMONTH(L1961,0)&gt;P1961,"Dikreditkan lewat batas: periksa","Sudah dikreditkan"),IF(S1961&lt;&gt;"Boleh diproses","Titik 1: periksa status vendor",IF(OR(I1961&lt;&gt;"Cocok",J1961&lt;&gt;"Valid"),"Titik 3: faktur bermasalah",IF(K1961="Ya","Titik 2: periksa pembebanan biaya",IF(Q1961&lt;0,"Titik 2: lewat batas kredit",IF(Q1961&lt;=Parameter!$B$6,"Titik 2: segera kreditkan","Siap dikreditkan")))))))</f>
        <v/>
      </c>
    </row>
    <row r="1962" customFormat="false" ht="15" hidden="false" customHeight="false" outlineLevel="0" collapsed="false">
      <c r="A1962" s="27"/>
      <c r="B1962" s="27"/>
      <c r="C1962" s="28"/>
      <c r="D1962" s="28"/>
      <c r="E1962" s="29"/>
      <c r="F1962" s="27"/>
      <c r="G1962" s="30"/>
      <c r="H1962" s="30"/>
      <c r="I1962" s="27"/>
      <c r="J1962" s="27"/>
      <c r="K1962" s="27"/>
      <c r="L1962" s="29"/>
      <c r="M1962" s="27"/>
      <c r="N1962" s="31" t="str">
        <f aca="false">IF(E1962="","",EOMONTH(E1962,0))</f>
        <v/>
      </c>
      <c r="O1962" s="32" t="str">
        <f aca="false">IF(E1962="","",EOMONTH(E1962,0)+Parameter!$B$5)</f>
        <v/>
      </c>
      <c r="P1962" s="32" t="str">
        <f aca="false">IF(E1962="","",EOMONTH(E1962,Parameter!$B$4))</f>
        <v/>
      </c>
      <c r="Q1962" s="33" t="str">
        <f aca="false">IF(OR(E1962="",L1962&lt;&gt;""),"",P1962-Parameter!$B$9)</f>
        <v/>
      </c>
      <c r="R1962" s="34" t="str">
        <f aca="false">IF(OR(G1962="",G1962=0,H1962=""),"",H1962/G1962)</f>
        <v/>
      </c>
      <c r="S1962" s="35" t="str">
        <f aca="false">IF(C1962="","",IFERROR(INDEX('Validasi Vendor'!$J$5:$J$505,MATCH(C1962,'Validasi Vendor'!$C$5:$C$505,0)),"Belum terdaftar"))</f>
        <v/>
      </c>
      <c r="T1962" s="35" t="str">
        <f aca="false">IF(E1962="","",IF(L1962&lt;&gt;"",IF(EOMONTH(L1962,0)&gt;P1962,"Dikreditkan lewat batas: periksa","Sudah dikreditkan"),IF(S1962&lt;&gt;"Boleh diproses","Titik 1: periksa status vendor",IF(OR(I1962&lt;&gt;"Cocok",J1962&lt;&gt;"Valid"),"Titik 3: faktur bermasalah",IF(K1962="Ya","Titik 2: periksa pembebanan biaya",IF(Q1962&lt;0,"Titik 2: lewat batas kredit",IF(Q1962&lt;=Parameter!$B$6,"Titik 2: segera kreditkan","Siap dikreditkan")))))))</f>
        <v/>
      </c>
    </row>
    <row r="1963" customFormat="false" ht="15" hidden="false" customHeight="false" outlineLevel="0" collapsed="false">
      <c r="A1963" s="27"/>
      <c r="B1963" s="27"/>
      <c r="C1963" s="28"/>
      <c r="D1963" s="28"/>
      <c r="E1963" s="29"/>
      <c r="F1963" s="27"/>
      <c r="G1963" s="30"/>
      <c r="H1963" s="30"/>
      <c r="I1963" s="27"/>
      <c r="J1963" s="27"/>
      <c r="K1963" s="27"/>
      <c r="L1963" s="29"/>
      <c r="M1963" s="27"/>
      <c r="N1963" s="31" t="str">
        <f aca="false">IF(E1963="","",EOMONTH(E1963,0))</f>
        <v/>
      </c>
      <c r="O1963" s="32" t="str">
        <f aca="false">IF(E1963="","",EOMONTH(E1963,0)+Parameter!$B$5)</f>
        <v/>
      </c>
      <c r="P1963" s="32" t="str">
        <f aca="false">IF(E1963="","",EOMONTH(E1963,Parameter!$B$4))</f>
        <v/>
      </c>
      <c r="Q1963" s="33" t="str">
        <f aca="false">IF(OR(E1963="",L1963&lt;&gt;""),"",P1963-Parameter!$B$9)</f>
        <v/>
      </c>
      <c r="R1963" s="34" t="str">
        <f aca="false">IF(OR(G1963="",G1963=0,H1963=""),"",H1963/G1963)</f>
        <v/>
      </c>
      <c r="S1963" s="35" t="str">
        <f aca="false">IF(C1963="","",IFERROR(INDEX('Validasi Vendor'!$J$5:$J$505,MATCH(C1963,'Validasi Vendor'!$C$5:$C$505,0)),"Belum terdaftar"))</f>
        <v/>
      </c>
      <c r="T1963" s="35" t="str">
        <f aca="false">IF(E1963="","",IF(L1963&lt;&gt;"",IF(EOMONTH(L1963,0)&gt;P1963,"Dikreditkan lewat batas: periksa","Sudah dikreditkan"),IF(S1963&lt;&gt;"Boleh diproses","Titik 1: periksa status vendor",IF(OR(I1963&lt;&gt;"Cocok",J1963&lt;&gt;"Valid"),"Titik 3: faktur bermasalah",IF(K1963="Ya","Titik 2: periksa pembebanan biaya",IF(Q1963&lt;0,"Titik 2: lewat batas kredit",IF(Q1963&lt;=Parameter!$B$6,"Titik 2: segera kreditkan","Siap dikreditkan")))))))</f>
        <v/>
      </c>
    </row>
    <row r="1964" customFormat="false" ht="15" hidden="false" customHeight="false" outlineLevel="0" collapsed="false">
      <c r="A1964" s="27"/>
      <c r="B1964" s="27"/>
      <c r="C1964" s="28"/>
      <c r="D1964" s="28"/>
      <c r="E1964" s="29"/>
      <c r="F1964" s="27"/>
      <c r="G1964" s="30"/>
      <c r="H1964" s="30"/>
      <c r="I1964" s="27"/>
      <c r="J1964" s="27"/>
      <c r="K1964" s="27"/>
      <c r="L1964" s="29"/>
      <c r="M1964" s="27"/>
      <c r="N1964" s="31" t="str">
        <f aca="false">IF(E1964="","",EOMONTH(E1964,0))</f>
        <v/>
      </c>
      <c r="O1964" s="32" t="str">
        <f aca="false">IF(E1964="","",EOMONTH(E1964,0)+Parameter!$B$5)</f>
        <v/>
      </c>
      <c r="P1964" s="32" t="str">
        <f aca="false">IF(E1964="","",EOMONTH(E1964,Parameter!$B$4))</f>
        <v/>
      </c>
      <c r="Q1964" s="33" t="str">
        <f aca="false">IF(OR(E1964="",L1964&lt;&gt;""),"",P1964-Parameter!$B$9)</f>
        <v/>
      </c>
      <c r="R1964" s="34" t="str">
        <f aca="false">IF(OR(G1964="",G1964=0,H1964=""),"",H1964/G1964)</f>
        <v/>
      </c>
      <c r="S1964" s="35" t="str">
        <f aca="false">IF(C1964="","",IFERROR(INDEX('Validasi Vendor'!$J$5:$J$505,MATCH(C1964,'Validasi Vendor'!$C$5:$C$505,0)),"Belum terdaftar"))</f>
        <v/>
      </c>
      <c r="T1964" s="35" t="str">
        <f aca="false">IF(E1964="","",IF(L1964&lt;&gt;"",IF(EOMONTH(L1964,0)&gt;P1964,"Dikreditkan lewat batas: periksa","Sudah dikreditkan"),IF(S1964&lt;&gt;"Boleh diproses","Titik 1: periksa status vendor",IF(OR(I1964&lt;&gt;"Cocok",J1964&lt;&gt;"Valid"),"Titik 3: faktur bermasalah",IF(K1964="Ya","Titik 2: periksa pembebanan biaya",IF(Q1964&lt;0,"Titik 2: lewat batas kredit",IF(Q1964&lt;=Parameter!$B$6,"Titik 2: segera kreditkan","Siap dikreditkan")))))))</f>
        <v/>
      </c>
    </row>
    <row r="1965" customFormat="false" ht="15" hidden="false" customHeight="false" outlineLevel="0" collapsed="false">
      <c r="A1965" s="27"/>
      <c r="B1965" s="27"/>
      <c r="C1965" s="28"/>
      <c r="D1965" s="28"/>
      <c r="E1965" s="29"/>
      <c r="F1965" s="27"/>
      <c r="G1965" s="30"/>
      <c r="H1965" s="30"/>
      <c r="I1965" s="27"/>
      <c r="J1965" s="27"/>
      <c r="K1965" s="27"/>
      <c r="L1965" s="29"/>
      <c r="M1965" s="27"/>
      <c r="N1965" s="31" t="str">
        <f aca="false">IF(E1965="","",EOMONTH(E1965,0))</f>
        <v/>
      </c>
      <c r="O1965" s="32" t="str">
        <f aca="false">IF(E1965="","",EOMONTH(E1965,0)+Parameter!$B$5)</f>
        <v/>
      </c>
      <c r="P1965" s="32" t="str">
        <f aca="false">IF(E1965="","",EOMONTH(E1965,Parameter!$B$4))</f>
        <v/>
      </c>
      <c r="Q1965" s="33" t="str">
        <f aca="false">IF(OR(E1965="",L1965&lt;&gt;""),"",P1965-Parameter!$B$9)</f>
        <v/>
      </c>
      <c r="R1965" s="34" t="str">
        <f aca="false">IF(OR(G1965="",G1965=0,H1965=""),"",H1965/G1965)</f>
        <v/>
      </c>
      <c r="S1965" s="35" t="str">
        <f aca="false">IF(C1965="","",IFERROR(INDEX('Validasi Vendor'!$J$5:$J$505,MATCH(C1965,'Validasi Vendor'!$C$5:$C$505,0)),"Belum terdaftar"))</f>
        <v/>
      </c>
      <c r="T1965" s="35" t="str">
        <f aca="false">IF(E1965="","",IF(L1965&lt;&gt;"",IF(EOMONTH(L1965,0)&gt;P1965,"Dikreditkan lewat batas: periksa","Sudah dikreditkan"),IF(S1965&lt;&gt;"Boleh diproses","Titik 1: periksa status vendor",IF(OR(I1965&lt;&gt;"Cocok",J1965&lt;&gt;"Valid"),"Titik 3: faktur bermasalah",IF(K1965="Ya","Titik 2: periksa pembebanan biaya",IF(Q1965&lt;0,"Titik 2: lewat batas kredit",IF(Q1965&lt;=Parameter!$B$6,"Titik 2: segera kreditkan","Siap dikreditkan")))))))</f>
        <v/>
      </c>
    </row>
    <row r="1966" customFormat="false" ht="15" hidden="false" customHeight="false" outlineLevel="0" collapsed="false">
      <c r="A1966" s="27"/>
      <c r="B1966" s="27"/>
      <c r="C1966" s="28"/>
      <c r="D1966" s="28"/>
      <c r="E1966" s="29"/>
      <c r="F1966" s="27"/>
      <c r="G1966" s="30"/>
      <c r="H1966" s="30"/>
      <c r="I1966" s="27"/>
      <c r="J1966" s="27"/>
      <c r="K1966" s="27"/>
      <c r="L1966" s="29"/>
      <c r="M1966" s="27"/>
      <c r="N1966" s="31" t="str">
        <f aca="false">IF(E1966="","",EOMONTH(E1966,0))</f>
        <v/>
      </c>
      <c r="O1966" s="32" t="str">
        <f aca="false">IF(E1966="","",EOMONTH(E1966,0)+Parameter!$B$5)</f>
        <v/>
      </c>
      <c r="P1966" s="32" t="str">
        <f aca="false">IF(E1966="","",EOMONTH(E1966,Parameter!$B$4))</f>
        <v/>
      </c>
      <c r="Q1966" s="33" t="str">
        <f aca="false">IF(OR(E1966="",L1966&lt;&gt;""),"",P1966-Parameter!$B$9)</f>
        <v/>
      </c>
      <c r="R1966" s="34" t="str">
        <f aca="false">IF(OR(G1966="",G1966=0,H1966=""),"",H1966/G1966)</f>
        <v/>
      </c>
      <c r="S1966" s="35" t="str">
        <f aca="false">IF(C1966="","",IFERROR(INDEX('Validasi Vendor'!$J$5:$J$505,MATCH(C1966,'Validasi Vendor'!$C$5:$C$505,0)),"Belum terdaftar"))</f>
        <v/>
      </c>
      <c r="T1966" s="35" t="str">
        <f aca="false">IF(E1966="","",IF(L1966&lt;&gt;"",IF(EOMONTH(L1966,0)&gt;P1966,"Dikreditkan lewat batas: periksa","Sudah dikreditkan"),IF(S1966&lt;&gt;"Boleh diproses","Titik 1: periksa status vendor",IF(OR(I1966&lt;&gt;"Cocok",J1966&lt;&gt;"Valid"),"Titik 3: faktur bermasalah",IF(K1966="Ya","Titik 2: periksa pembebanan biaya",IF(Q1966&lt;0,"Titik 2: lewat batas kredit",IF(Q1966&lt;=Parameter!$B$6,"Titik 2: segera kreditkan","Siap dikreditkan")))))))</f>
        <v/>
      </c>
    </row>
    <row r="1967" customFormat="false" ht="15" hidden="false" customHeight="false" outlineLevel="0" collapsed="false">
      <c r="A1967" s="27"/>
      <c r="B1967" s="27"/>
      <c r="C1967" s="28"/>
      <c r="D1967" s="28"/>
      <c r="E1967" s="29"/>
      <c r="F1967" s="27"/>
      <c r="G1967" s="30"/>
      <c r="H1967" s="30"/>
      <c r="I1967" s="27"/>
      <c r="J1967" s="27"/>
      <c r="K1967" s="27"/>
      <c r="L1967" s="29"/>
      <c r="M1967" s="27"/>
      <c r="N1967" s="31" t="str">
        <f aca="false">IF(E1967="","",EOMONTH(E1967,0))</f>
        <v/>
      </c>
      <c r="O1967" s="32" t="str">
        <f aca="false">IF(E1967="","",EOMONTH(E1967,0)+Parameter!$B$5)</f>
        <v/>
      </c>
      <c r="P1967" s="32" t="str">
        <f aca="false">IF(E1967="","",EOMONTH(E1967,Parameter!$B$4))</f>
        <v/>
      </c>
      <c r="Q1967" s="33" t="str">
        <f aca="false">IF(OR(E1967="",L1967&lt;&gt;""),"",P1967-Parameter!$B$9)</f>
        <v/>
      </c>
      <c r="R1967" s="34" t="str">
        <f aca="false">IF(OR(G1967="",G1967=0,H1967=""),"",H1967/G1967)</f>
        <v/>
      </c>
      <c r="S1967" s="35" t="str">
        <f aca="false">IF(C1967="","",IFERROR(INDEX('Validasi Vendor'!$J$5:$J$505,MATCH(C1967,'Validasi Vendor'!$C$5:$C$505,0)),"Belum terdaftar"))</f>
        <v/>
      </c>
      <c r="T1967" s="35" t="str">
        <f aca="false">IF(E1967="","",IF(L1967&lt;&gt;"",IF(EOMONTH(L1967,0)&gt;P1967,"Dikreditkan lewat batas: periksa","Sudah dikreditkan"),IF(S1967&lt;&gt;"Boleh diproses","Titik 1: periksa status vendor",IF(OR(I1967&lt;&gt;"Cocok",J1967&lt;&gt;"Valid"),"Titik 3: faktur bermasalah",IF(K1967="Ya","Titik 2: periksa pembebanan biaya",IF(Q1967&lt;0,"Titik 2: lewat batas kredit",IF(Q1967&lt;=Parameter!$B$6,"Titik 2: segera kreditkan","Siap dikreditkan")))))))</f>
        <v/>
      </c>
    </row>
    <row r="1968" customFormat="false" ht="15" hidden="false" customHeight="false" outlineLevel="0" collapsed="false">
      <c r="A1968" s="27"/>
      <c r="B1968" s="27"/>
      <c r="C1968" s="28"/>
      <c r="D1968" s="28"/>
      <c r="E1968" s="29"/>
      <c r="F1968" s="27"/>
      <c r="G1968" s="30"/>
      <c r="H1968" s="30"/>
      <c r="I1968" s="27"/>
      <c r="J1968" s="27"/>
      <c r="K1968" s="27"/>
      <c r="L1968" s="29"/>
      <c r="M1968" s="27"/>
      <c r="N1968" s="31" t="str">
        <f aca="false">IF(E1968="","",EOMONTH(E1968,0))</f>
        <v/>
      </c>
      <c r="O1968" s="32" t="str">
        <f aca="false">IF(E1968="","",EOMONTH(E1968,0)+Parameter!$B$5)</f>
        <v/>
      </c>
      <c r="P1968" s="32" t="str">
        <f aca="false">IF(E1968="","",EOMONTH(E1968,Parameter!$B$4))</f>
        <v/>
      </c>
      <c r="Q1968" s="33" t="str">
        <f aca="false">IF(OR(E1968="",L1968&lt;&gt;""),"",P1968-Parameter!$B$9)</f>
        <v/>
      </c>
      <c r="R1968" s="34" t="str">
        <f aca="false">IF(OR(G1968="",G1968=0,H1968=""),"",H1968/G1968)</f>
        <v/>
      </c>
      <c r="S1968" s="35" t="str">
        <f aca="false">IF(C1968="","",IFERROR(INDEX('Validasi Vendor'!$J$5:$J$505,MATCH(C1968,'Validasi Vendor'!$C$5:$C$505,0)),"Belum terdaftar"))</f>
        <v/>
      </c>
      <c r="T1968" s="35" t="str">
        <f aca="false">IF(E1968="","",IF(L1968&lt;&gt;"",IF(EOMONTH(L1968,0)&gt;P1968,"Dikreditkan lewat batas: periksa","Sudah dikreditkan"),IF(S1968&lt;&gt;"Boleh diproses","Titik 1: periksa status vendor",IF(OR(I1968&lt;&gt;"Cocok",J1968&lt;&gt;"Valid"),"Titik 3: faktur bermasalah",IF(K1968="Ya","Titik 2: periksa pembebanan biaya",IF(Q1968&lt;0,"Titik 2: lewat batas kredit",IF(Q1968&lt;=Parameter!$B$6,"Titik 2: segera kreditkan","Siap dikreditkan")))))))</f>
        <v/>
      </c>
    </row>
    <row r="1969" customFormat="false" ht="15" hidden="false" customHeight="false" outlineLevel="0" collapsed="false">
      <c r="A1969" s="27"/>
      <c r="B1969" s="27"/>
      <c r="C1969" s="28"/>
      <c r="D1969" s="28"/>
      <c r="E1969" s="29"/>
      <c r="F1969" s="27"/>
      <c r="G1969" s="30"/>
      <c r="H1969" s="30"/>
      <c r="I1969" s="27"/>
      <c r="J1969" s="27"/>
      <c r="K1969" s="27"/>
      <c r="L1969" s="29"/>
      <c r="M1969" s="27"/>
      <c r="N1969" s="31" t="str">
        <f aca="false">IF(E1969="","",EOMONTH(E1969,0))</f>
        <v/>
      </c>
      <c r="O1969" s="32" t="str">
        <f aca="false">IF(E1969="","",EOMONTH(E1969,0)+Parameter!$B$5)</f>
        <v/>
      </c>
      <c r="P1969" s="32" t="str">
        <f aca="false">IF(E1969="","",EOMONTH(E1969,Parameter!$B$4))</f>
        <v/>
      </c>
      <c r="Q1969" s="33" t="str">
        <f aca="false">IF(OR(E1969="",L1969&lt;&gt;""),"",P1969-Parameter!$B$9)</f>
        <v/>
      </c>
      <c r="R1969" s="34" t="str">
        <f aca="false">IF(OR(G1969="",G1969=0,H1969=""),"",H1969/G1969)</f>
        <v/>
      </c>
      <c r="S1969" s="35" t="str">
        <f aca="false">IF(C1969="","",IFERROR(INDEX('Validasi Vendor'!$J$5:$J$505,MATCH(C1969,'Validasi Vendor'!$C$5:$C$505,0)),"Belum terdaftar"))</f>
        <v/>
      </c>
      <c r="T1969" s="35" t="str">
        <f aca="false">IF(E1969="","",IF(L1969&lt;&gt;"",IF(EOMONTH(L1969,0)&gt;P1969,"Dikreditkan lewat batas: periksa","Sudah dikreditkan"),IF(S1969&lt;&gt;"Boleh diproses","Titik 1: periksa status vendor",IF(OR(I1969&lt;&gt;"Cocok",J1969&lt;&gt;"Valid"),"Titik 3: faktur bermasalah",IF(K1969="Ya","Titik 2: periksa pembebanan biaya",IF(Q1969&lt;0,"Titik 2: lewat batas kredit",IF(Q1969&lt;=Parameter!$B$6,"Titik 2: segera kreditkan","Siap dikreditkan")))))))</f>
        <v/>
      </c>
    </row>
    <row r="1970" customFormat="false" ht="15" hidden="false" customHeight="false" outlineLevel="0" collapsed="false">
      <c r="A1970" s="27"/>
      <c r="B1970" s="27"/>
      <c r="C1970" s="28"/>
      <c r="D1970" s="28"/>
      <c r="E1970" s="29"/>
      <c r="F1970" s="27"/>
      <c r="G1970" s="30"/>
      <c r="H1970" s="30"/>
      <c r="I1970" s="27"/>
      <c r="J1970" s="27"/>
      <c r="K1970" s="27"/>
      <c r="L1970" s="29"/>
      <c r="M1970" s="27"/>
      <c r="N1970" s="31" t="str">
        <f aca="false">IF(E1970="","",EOMONTH(E1970,0))</f>
        <v/>
      </c>
      <c r="O1970" s="32" t="str">
        <f aca="false">IF(E1970="","",EOMONTH(E1970,0)+Parameter!$B$5)</f>
        <v/>
      </c>
      <c r="P1970" s="32" t="str">
        <f aca="false">IF(E1970="","",EOMONTH(E1970,Parameter!$B$4))</f>
        <v/>
      </c>
      <c r="Q1970" s="33" t="str">
        <f aca="false">IF(OR(E1970="",L1970&lt;&gt;""),"",P1970-Parameter!$B$9)</f>
        <v/>
      </c>
      <c r="R1970" s="34" t="str">
        <f aca="false">IF(OR(G1970="",G1970=0,H1970=""),"",H1970/G1970)</f>
        <v/>
      </c>
      <c r="S1970" s="35" t="str">
        <f aca="false">IF(C1970="","",IFERROR(INDEX('Validasi Vendor'!$J$5:$J$505,MATCH(C1970,'Validasi Vendor'!$C$5:$C$505,0)),"Belum terdaftar"))</f>
        <v/>
      </c>
      <c r="T1970" s="35" t="str">
        <f aca="false">IF(E1970="","",IF(L1970&lt;&gt;"",IF(EOMONTH(L1970,0)&gt;P1970,"Dikreditkan lewat batas: periksa","Sudah dikreditkan"),IF(S1970&lt;&gt;"Boleh diproses","Titik 1: periksa status vendor",IF(OR(I1970&lt;&gt;"Cocok",J1970&lt;&gt;"Valid"),"Titik 3: faktur bermasalah",IF(K1970="Ya","Titik 2: periksa pembebanan biaya",IF(Q1970&lt;0,"Titik 2: lewat batas kredit",IF(Q1970&lt;=Parameter!$B$6,"Titik 2: segera kreditkan","Siap dikreditkan")))))))</f>
        <v/>
      </c>
    </row>
    <row r="1971" customFormat="false" ht="15" hidden="false" customHeight="false" outlineLevel="0" collapsed="false">
      <c r="A1971" s="27"/>
      <c r="B1971" s="27"/>
      <c r="C1971" s="28"/>
      <c r="D1971" s="28"/>
      <c r="E1971" s="29"/>
      <c r="F1971" s="27"/>
      <c r="G1971" s="30"/>
      <c r="H1971" s="30"/>
      <c r="I1971" s="27"/>
      <c r="J1971" s="27"/>
      <c r="K1971" s="27"/>
      <c r="L1971" s="29"/>
      <c r="M1971" s="27"/>
      <c r="N1971" s="31" t="str">
        <f aca="false">IF(E1971="","",EOMONTH(E1971,0))</f>
        <v/>
      </c>
      <c r="O1971" s="32" t="str">
        <f aca="false">IF(E1971="","",EOMONTH(E1971,0)+Parameter!$B$5)</f>
        <v/>
      </c>
      <c r="P1971" s="32" t="str">
        <f aca="false">IF(E1971="","",EOMONTH(E1971,Parameter!$B$4))</f>
        <v/>
      </c>
      <c r="Q1971" s="33" t="str">
        <f aca="false">IF(OR(E1971="",L1971&lt;&gt;""),"",P1971-Parameter!$B$9)</f>
        <v/>
      </c>
      <c r="R1971" s="34" t="str">
        <f aca="false">IF(OR(G1971="",G1971=0,H1971=""),"",H1971/G1971)</f>
        <v/>
      </c>
      <c r="S1971" s="35" t="str">
        <f aca="false">IF(C1971="","",IFERROR(INDEX('Validasi Vendor'!$J$5:$J$505,MATCH(C1971,'Validasi Vendor'!$C$5:$C$505,0)),"Belum terdaftar"))</f>
        <v/>
      </c>
      <c r="T1971" s="35" t="str">
        <f aca="false">IF(E1971="","",IF(L1971&lt;&gt;"",IF(EOMONTH(L1971,0)&gt;P1971,"Dikreditkan lewat batas: periksa","Sudah dikreditkan"),IF(S1971&lt;&gt;"Boleh diproses","Titik 1: periksa status vendor",IF(OR(I1971&lt;&gt;"Cocok",J1971&lt;&gt;"Valid"),"Titik 3: faktur bermasalah",IF(K1971="Ya","Titik 2: periksa pembebanan biaya",IF(Q1971&lt;0,"Titik 2: lewat batas kredit",IF(Q1971&lt;=Parameter!$B$6,"Titik 2: segera kreditkan","Siap dikreditkan")))))))</f>
        <v/>
      </c>
    </row>
    <row r="1972" customFormat="false" ht="15" hidden="false" customHeight="false" outlineLevel="0" collapsed="false">
      <c r="A1972" s="27"/>
      <c r="B1972" s="27"/>
      <c r="C1972" s="28"/>
      <c r="D1972" s="28"/>
      <c r="E1972" s="29"/>
      <c r="F1972" s="27"/>
      <c r="G1972" s="30"/>
      <c r="H1972" s="30"/>
      <c r="I1972" s="27"/>
      <c r="J1972" s="27"/>
      <c r="K1972" s="27"/>
      <c r="L1972" s="29"/>
      <c r="M1972" s="27"/>
      <c r="N1972" s="31" t="str">
        <f aca="false">IF(E1972="","",EOMONTH(E1972,0))</f>
        <v/>
      </c>
      <c r="O1972" s="32" t="str">
        <f aca="false">IF(E1972="","",EOMONTH(E1972,0)+Parameter!$B$5)</f>
        <v/>
      </c>
      <c r="P1972" s="32" t="str">
        <f aca="false">IF(E1972="","",EOMONTH(E1972,Parameter!$B$4))</f>
        <v/>
      </c>
      <c r="Q1972" s="33" t="str">
        <f aca="false">IF(OR(E1972="",L1972&lt;&gt;""),"",P1972-Parameter!$B$9)</f>
        <v/>
      </c>
      <c r="R1972" s="34" t="str">
        <f aca="false">IF(OR(G1972="",G1972=0,H1972=""),"",H1972/G1972)</f>
        <v/>
      </c>
      <c r="S1972" s="35" t="str">
        <f aca="false">IF(C1972="","",IFERROR(INDEX('Validasi Vendor'!$J$5:$J$505,MATCH(C1972,'Validasi Vendor'!$C$5:$C$505,0)),"Belum terdaftar"))</f>
        <v/>
      </c>
      <c r="T1972" s="35" t="str">
        <f aca="false">IF(E1972="","",IF(L1972&lt;&gt;"",IF(EOMONTH(L1972,0)&gt;P1972,"Dikreditkan lewat batas: periksa","Sudah dikreditkan"),IF(S1972&lt;&gt;"Boleh diproses","Titik 1: periksa status vendor",IF(OR(I1972&lt;&gt;"Cocok",J1972&lt;&gt;"Valid"),"Titik 3: faktur bermasalah",IF(K1972="Ya","Titik 2: periksa pembebanan biaya",IF(Q1972&lt;0,"Titik 2: lewat batas kredit",IF(Q1972&lt;=Parameter!$B$6,"Titik 2: segera kreditkan","Siap dikreditkan")))))))</f>
        <v/>
      </c>
    </row>
    <row r="1973" customFormat="false" ht="15" hidden="false" customHeight="false" outlineLevel="0" collapsed="false">
      <c r="A1973" s="27"/>
      <c r="B1973" s="27"/>
      <c r="C1973" s="28"/>
      <c r="D1973" s="28"/>
      <c r="E1973" s="29"/>
      <c r="F1973" s="27"/>
      <c r="G1973" s="30"/>
      <c r="H1973" s="30"/>
      <c r="I1973" s="27"/>
      <c r="J1973" s="27"/>
      <c r="K1973" s="27"/>
      <c r="L1973" s="29"/>
      <c r="M1973" s="27"/>
      <c r="N1973" s="31" t="str">
        <f aca="false">IF(E1973="","",EOMONTH(E1973,0))</f>
        <v/>
      </c>
      <c r="O1973" s="32" t="str">
        <f aca="false">IF(E1973="","",EOMONTH(E1973,0)+Parameter!$B$5)</f>
        <v/>
      </c>
      <c r="P1973" s="32" t="str">
        <f aca="false">IF(E1973="","",EOMONTH(E1973,Parameter!$B$4))</f>
        <v/>
      </c>
      <c r="Q1973" s="33" t="str">
        <f aca="false">IF(OR(E1973="",L1973&lt;&gt;""),"",P1973-Parameter!$B$9)</f>
        <v/>
      </c>
      <c r="R1973" s="34" t="str">
        <f aca="false">IF(OR(G1973="",G1973=0,H1973=""),"",H1973/G1973)</f>
        <v/>
      </c>
      <c r="S1973" s="35" t="str">
        <f aca="false">IF(C1973="","",IFERROR(INDEX('Validasi Vendor'!$J$5:$J$505,MATCH(C1973,'Validasi Vendor'!$C$5:$C$505,0)),"Belum terdaftar"))</f>
        <v/>
      </c>
      <c r="T1973" s="35" t="str">
        <f aca="false">IF(E1973="","",IF(L1973&lt;&gt;"",IF(EOMONTH(L1973,0)&gt;P1973,"Dikreditkan lewat batas: periksa","Sudah dikreditkan"),IF(S1973&lt;&gt;"Boleh diproses","Titik 1: periksa status vendor",IF(OR(I1973&lt;&gt;"Cocok",J1973&lt;&gt;"Valid"),"Titik 3: faktur bermasalah",IF(K1973="Ya","Titik 2: periksa pembebanan biaya",IF(Q1973&lt;0,"Titik 2: lewat batas kredit",IF(Q1973&lt;=Parameter!$B$6,"Titik 2: segera kreditkan","Siap dikreditkan")))))))</f>
        <v/>
      </c>
    </row>
    <row r="1974" customFormat="false" ht="15" hidden="false" customHeight="false" outlineLevel="0" collapsed="false">
      <c r="A1974" s="27"/>
      <c r="B1974" s="27"/>
      <c r="C1974" s="28"/>
      <c r="D1974" s="28"/>
      <c r="E1974" s="29"/>
      <c r="F1974" s="27"/>
      <c r="G1974" s="30"/>
      <c r="H1974" s="30"/>
      <c r="I1974" s="27"/>
      <c r="J1974" s="27"/>
      <c r="K1974" s="27"/>
      <c r="L1974" s="29"/>
      <c r="M1974" s="27"/>
      <c r="N1974" s="31" t="str">
        <f aca="false">IF(E1974="","",EOMONTH(E1974,0))</f>
        <v/>
      </c>
      <c r="O1974" s="32" t="str">
        <f aca="false">IF(E1974="","",EOMONTH(E1974,0)+Parameter!$B$5)</f>
        <v/>
      </c>
      <c r="P1974" s="32" t="str">
        <f aca="false">IF(E1974="","",EOMONTH(E1974,Parameter!$B$4))</f>
        <v/>
      </c>
      <c r="Q1974" s="33" t="str">
        <f aca="false">IF(OR(E1974="",L1974&lt;&gt;""),"",P1974-Parameter!$B$9)</f>
        <v/>
      </c>
      <c r="R1974" s="34" t="str">
        <f aca="false">IF(OR(G1974="",G1974=0,H1974=""),"",H1974/G1974)</f>
        <v/>
      </c>
      <c r="S1974" s="35" t="str">
        <f aca="false">IF(C1974="","",IFERROR(INDEX('Validasi Vendor'!$J$5:$J$505,MATCH(C1974,'Validasi Vendor'!$C$5:$C$505,0)),"Belum terdaftar"))</f>
        <v/>
      </c>
      <c r="T1974" s="35" t="str">
        <f aca="false">IF(E1974="","",IF(L1974&lt;&gt;"",IF(EOMONTH(L1974,0)&gt;P1974,"Dikreditkan lewat batas: periksa","Sudah dikreditkan"),IF(S1974&lt;&gt;"Boleh diproses","Titik 1: periksa status vendor",IF(OR(I1974&lt;&gt;"Cocok",J1974&lt;&gt;"Valid"),"Titik 3: faktur bermasalah",IF(K1974="Ya","Titik 2: periksa pembebanan biaya",IF(Q1974&lt;0,"Titik 2: lewat batas kredit",IF(Q1974&lt;=Parameter!$B$6,"Titik 2: segera kreditkan","Siap dikreditkan")))))))</f>
        <v/>
      </c>
    </row>
    <row r="1975" customFormat="false" ht="15" hidden="false" customHeight="false" outlineLevel="0" collapsed="false">
      <c r="A1975" s="27"/>
      <c r="B1975" s="27"/>
      <c r="C1975" s="28"/>
      <c r="D1975" s="28"/>
      <c r="E1975" s="29"/>
      <c r="F1975" s="27"/>
      <c r="G1975" s="30"/>
      <c r="H1975" s="30"/>
      <c r="I1975" s="27"/>
      <c r="J1975" s="27"/>
      <c r="K1975" s="27"/>
      <c r="L1975" s="29"/>
      <c r="M1975" s="27"/>
      <c r="N1975" s="31" t="str">
        <f aca="false">IF(E1975="","",EOMONTH(E1975,0))</f>
        <v/>
      </c>
      <c r="O1975" s="32" t="str">
        <f aca="false">IF(E1975="","",EOMONTH(E1975,0)+Parameter!$B$5)</f>
        <v/>
      </c>
      <c r="P1975" s="32" t="str">
        <f aca="false">IF(E1975="","",EOMONTH(E1975,Parameter!$B$4))</f>
        <v/>
      </c>
      <c r="Q1975" s="33" t="str">
        <f aca="false">IF(OR(E1975="",L1975&lt;&gt;""),"",P1975-Parameter!$B$9)</f>
        <v/>
      </c>
      <c r="R1975" s="34" t="str">
        <f aca="false">IF(OR(G1975="",G1975=0,H1975=""),"",H1975/G1975)</f>
        <v/>
      </c>
      <c r="S1975" s="35" t="str">
        <f aca="false">IF(C1975="","",IFERROR(INDEX('Validasi Vendor'!$J$5:$J$505,MATCH(C1975,'Validasi Vendor'!$C$5:$C$505,0)),"Belum terdaftar"))</f>
        <v/>
      </c>
      <c r="T1975" s="35" t="str">
        <f aca="false">IF(E1975="","",IF(L1975&lt;&gt;"",IF(EOMONTH(L1975,0)&gt;P1975,"Dikreditkan lewat batas: periksa","Sudah dikreditkan"),IF(S1975&lt;&gt;"Boleh diproses","Titik 1: periksa status vendor",IF(OR(I1975&lt;&gt;"Cocok",J1975&lt;&gt;"Valid"),"Titik 3: faktur bermasalah",IF(K1975="Ya","Titik 2: periksa pembebanan biaya",IF(Q1975&lt;0,"Titik 2: lewat batas kredit",IF(Q1975&lt;=Parameter!$B$6,"Titik 2: segera kreditkan","Siap dikreditkan")))))))</f>
        <v/>
      </c>
    </row>
    <row r="1976" customFormat="false" ht="15" hidden="false" customHeight="false" outlineLevel="0" collapsed="false">
      <c r="A1976" s="27"/>
      <c r="B1976" s="27"/>
      <c r="C1976" s="28"/>
      <c r="D1976" s="28"/>
      <c r="E1976" s="29"/>
      <c r="F1976" s="27"/>
      <c r="G1976" s="30"/>
      <c r="H1976" s="30"/>
      <c r="I1976" s="27"/>
      <c r="J1976" s="27"/>
      <c r="K1976" s="27"/>
      <c r="L1976" s="29"/>
      <c r="M1976" s="27"/>
      <c r="N1976" s="31" t="str">
        <f aca="false">IF(E1976="","",EOMONTH(E1976,0))</f>
        <v/>
      </c>
      <c r="O1976" s="32" t="str">
        <f aca="false">IF(E1976="","",EOMONTH(E1976,0)+Parameter!$B$5)</f>
        <v/>
      </c>
      <c r="P1976" s="32" t="str">
        <f aca="false">IF(E1976="","",EOMONTH(E1976,Parameter!$B$4))</f>
        <v/>
      </c>
      <c r="Q1976" s="33" t="str">
        <f aca="false">IF(OR(E1976="",L1976&lt;&gt;""),"",P1976-Parameter!$B$9)</f>
        <v/>
      </c>
      <c r="R1976" s="34" t="str">
        <f aca="false">IF(OR(G1976="",G1976=0,H1976=""),"",H1976/G1976)</f>
        <v/>
      </c>
      <c r="S1976" s="35" t="str">
        <f aca="false">IF(C1976="","",IFERROR(INDEX('Validasi Vendor'!$J$5:$J$505,MATCH(C1976,'Validasi Vendor'!$C$5:$C$505,0)),"Belum terdaftar"))</f>
        <v/>
      </c>
      <c r="T1976" s="35" t="str">
        <f aca="false">IF(E1976="","",IF(L1976&lt;&gt;"",IF(EOMONTH(L1976,0)&gt;P1976,"Dikreditkan lewat batas: periksa","Sudah dikreditkan"),IF(S1976&lt;&gt;"Boleh diproses","Titik 1: periksa status vendor",IF(OR(I1976&lt;&gt;"Cocok",J1976&lt;&gt;"Valid"),"Titik 3: faktur bermasalah",IF(K1976="Ya","Titik 2: periksa pembebanan biaya",IF(Q1976&lt;0,"Titik 2: lewat batas kredit",IF(Q1976&lt;=Parameter!$B$6,"Titik 2: segera kreditkan","Siap dikreditkan")))))))</f>
        <v/>
      </c>
    </row>
    <row r="1977" customFormat="false" ht="15" hidden="false" customHeight="false" outlineLevel="0" collapsed="false">
      <c r="A1977" s="27"/>
      <c r="B1977" s="27"/>
      <c r="C1977" s="28"/>
      <c r="D1977" s="28"/>
      <c r="E1977" s="29"/>
      <c r="F1977" s="27"/>
      <c r="G1977" s="30"/>
      <c r="H1977" s="30"/>
      <c r="I1977" s="27"/>
      <c r="J1977" s="27"/>
      <c r="K1977" s="27"/>
      <c r="L1977" s="29"/>
      <c r="M1977" s="27"/>
      <c r="N1977" s="31" t="str">
        <f aca="false">IF(E1977="","",EOMONTH(E1977,0))</f>
        <v/>
      </c>
      <c r="O1977" s="32" t="str">
        <f aca="false">IF(E1977="","",EOMONTH(E1977,0)+Parameter!$B$5)</f>
        <v/>
      </c>
      <c r="P1977" s="32" t="str">
        <f aca="false">IF(E1977="","",EOMONTH(E1977,Parameter!$B$4))</f>
        <v/>
      </c>
      <c r="Q1977" s="33" t="str">
        <f aca="false">IF(OR(E1977="",L1977&lt;&gt;""),"",P1977-Parameter!$B$9)</f>
        <v/>
      </c>
      <c r="R1977" s="34" t="str">
        <f aca="false">IF(OR(G1977="",G1977=0,H1977=""),"",H1977/G1977)</f>
        <v/>
      </c>
      <c r="S1977" s="35" t="str">
        <f aca="false">IF(C1977="","",IFERROR(INDEX('Validasi Vendor'!$J$5:$J$505,MATCH(C1977,'Validasi Vendor'!$C$5:$C$505,0)),"Belum terdaftar"))</f>
        <v/>
      </c>
      <c r="T1977" s="35" t="str">
        <f aca="false">IF(E1977="","",IF(L1977&lt;&gt;"",IF(EOMONTH(L1977,0)&gt;P1977,"Dikreditkan lewat batas: periksa","Sudah dikreditkan"),IF(S1977&lt;&gt;"Boleh diproses","Titik 1: periksa status vendor",IF(OR(I1977&lt;&gt;"Cocok",J1977&lt;&gt;"Valid"),"Titik 3: faktur bermasalah",IF(K1977="Ya","Titik 2: periksa pembebanan biaya",IF(Q1977&lt;0,"Titik 2: lewat batas kredit",IF(Q1977&lt;=Parameter!$B$6,"Titik 2: segera kreditkan","Siap dikreditkan")))))))</f>
        <v/>
      </c>
    </row>
    <row r="1978" customFormat="false" ht="15" hidden="false" customHeight="false" outlineLevel="0" collapsed="false">
      <c r="A1978" s="27"/>
      <c r="B1978" s="27"/>
      <c r="C1978" s="28"/>
      <c r="D1978" s="28"/>
      <c r="E1978" s="29"/>
      <c r="F1978" s="27"/>
      <c r="G1978" s="30"/>
      <c r="H1978" s="30"/>
      <c r="I1978" s="27"/>
      <c r="J1978" s="27"/>
      <c r="K1978" s="27"/>
      <c r="L1978" s="29"/>
      <c r="M1978" s="27"/>
      <c r="N1978" s="31" t="str">
        <f aca="false">IF(E1978="","",EOMONTH(E1978,0))</f>
        <v/>
      </c>
      <c r="O1978" s="32" t="str">
        <f aca="false">IF(E1978="","",EOMONTH(E1978,0)+Parameter!$B$5)</f>
        <v/>
      </c>
      <c r="P1978" s="32" t="str">
        <f aca="false">IF(E1978="","",EOMONTH(E1978,Parameter!$B$4))</f>
        <v/>
      </c>
      <c r="Q1978" s="33" t="str">
        <f aca="false">IF(OR(E1978="",L1978&lt;&gt;""),"",P1978-Parameter!$B$9)</f>
        <v/>
      </c>
      <c r="R1978" s="34" t="str">
        <f aca="false">IF(OR(G1978="",G1978=0,H1978=""),"",H1978/G1978)</f>
        <v/>
      </c>
      <c r="S1978" s="35" t="str">
        <f aca="false">IF(C1978="","",IFERROR(INDEX('Validasi Vendor'!$J$5:$J$505,MATCH(C1978,'Validasi Vendor'!$C$5:$C$505,0)),"Belum terdaftar"))</f>
        <v/>
      </c>
      <c r="T1978" s="35" t="str">
        <f aca="false">IF(E1978="","",IF(L1978&lt;&gt;"",IF(EOMONTH(L1978,0)&gt;P1978,"Dikreditkan lewat batas: periksa","Sudah dikreditkan"),IF(S1978&lt;&gt;"Boleh diproses","Titik 1: periksa status vendor",IF(OR(I1978&lt;&gt;"Cocok",J1978&lt;&gt;"Valid"),"Titik 3: faktur bermasalah",IF(K1978="Ya","Titik 2: periksa pembebanan biaya",IF(Q1978&lt;0,"Titik 2: lewat batas kredit",IF(Q1978&lt;=Parameter!$B$6,"Titik 2: segera kreditkan","Siap dikreditkan")))))))</f>
        <v/>
      </c>
    </row>
    <row r="1979" customFormat="false" ht="15" hidden="false" customHeight="false" outlineLevel="0" collapsed="false">
      <c r="A1979" s="27"/>
      <c r="B1979" s="27"/>
      <c r="C1979" s="28"/>
      <c r="D1979" s="28"/>
      <c r="E1979" s="29"/>
      <c r="F1979" s="27"/>
      <c r="G1979" s="30"/>
      <c r="H1979" s="30"/>
      <c r="I1979" s="27"/>
      <c r="J1979" s="27"/>
      <c r="K1979" s="27"/>
      <c r="L1979" s="29"/>
      <c r="M1979" s="27"/>
      <c r="N1979" s="31" t="str">
        <f aca="false">IF(E1979="","",EOMONTH(E1979,0))</f>
        <v/>
      </c>
      <c r="O1979" s="32" t="str">
        <f aca="false">IF(E1979="","",EOMONTH(E1979,0)+Parameter!$B$5)</f>
        <v/>
      </c>
      <c r="P1979" s="32" t="str">
        <f aca="false">IF(E1979="","",EOMONTH(E1979,Parameter!$B$4))</f>
        <v/>
      </c>
      <c r="Q1979" s="33" t="str">
        <f aca="false">IF(OR(E1979="",L1979&lt;&gt;""),"",P1979-Parameter!$B$9)</f>
        <v/>
      </c>
      <c r="R1979" s="34" t="str">
        <f aca="false">IF(OR(G1979="",G1979=0,H1979=""),"",H1979/G1979)</f>
        <v/>
      </c>
      <c r="S1979" s="35" t="str">
        <f aca="false">IF(C1979="","",IFERROR(INDEX('Validasi Vendor'!$J$5:$J$505,MATCH(C1979,'Validasi Vendor'!$C$5:$C$505,0)),"Belum terdaftar"))</f>
        <v/>
      </c>
      <c r="T1979" s="35" t="str">
        <f aca="false">IF(E1979="","",IF(L1979&lt;&gt;"",IF(EOMONTH(L1979,0)&gt;P1979,"Dikreditkan lewat batas: periksa","Sudah dikreditkan"),IF(S1979&lt;&gt;"Boleh diproses","Titik 1: periksa status vendor",IF(OR(I1979&lt;&gt;"Cocok",J1979&lt;&gt;"Valid"),"Titik 3: faktur bermasalah",IF(K1979="Ya","Titik 2: periksa pembebanan biaya",IF(Q1979&lt;0,"Titik 2: lewat batas kredit",IF(Q1979&lt;=Parameter!$B$6,"Titik 2: segera kreditkan","Siap dikreditkan")))))))</f>
        <v/>
      </c>
    </row>
    <row r="1980" customFormat="false" ht="15" hidden="false" customHeight="false" outlineLevel="0" collapsed="false">
      <c r="A1980" s="27"/>
      <c r="B1980" s="27"/>
      <c r="C1980" s="28"/>
      <c r="D1980" s="28"/>
      <c r="E1980" s="29"/>
      <c r="F1980" s="27"/>
      <c r="G1980" s="30"/>
      <c r="H1980" s="30"/>
      <c r="I1980" s="27"/>
      <c r="J1980" s="27"/>
      <c r="K1980" s="27"/>
      <c r="L1980" s="29"/>
      <c r="M1980" s="27"/>
      <c r="N1980" s="31" t="str">
        <f aca="false">IF(E1980="","",EOMONTH(E1980,0))</f>
        <v/>
      </c>
      <c r="O1980" s="32" t="str">
        <f aca="false">IF(E1980="","",EOMONTH(E1980,0)+Parameter!$B$5)</f>
        <v/>
      </c>
      <c r="P1980" s="32" t="str">
        <f aca="false">IF(E1980="","",EOMONTH(E1980,Parameter!$B$4))</f>
        <v/>
      </c>
      <c r="Q1980" s="33" t="str">
        <f aca="false">IF(OR(E1980="",L1980&lt;&gt;""),"",P1980-Parameter!$B$9)</f>
        <v/>
      </c>
      <c r="R1980" s="34" t="str">
        <f aca="false">IF(OR(G1980="",G1980=0,H1980=""),"",H1980/G1980)</f>
        <v/>
      </c>
      <c r="S1980" s="35" t="str">
        <f aca="false">IF(C1980="","",IFERROR(INDEX('Validasi Vendor'!$J$5:$J$505,MATCH(C1980,'Validasi Vendor'!$C$5:$C$505,0)),"Belum terdaftar"))</f>
        <v/>
      </c>
      <c r="T1980" s="35" t="str">
        <f aca="false">IF(E1980="","",IF(L1980&lt;&gt;"",IF(EOMONTH(L1980,0)&gt;P1980,"Dikreditkan lewat batas: periksa","Sudah dikreditkan"),IF(S1980&lt;&gt;"Boleh diproses","Titik 1: periksa status vendor",IF(OR(I1980&lt;&gt;"Cocok",J1980&lt;&gt;"Valid"),"Titik 3: faktur bermasalah",IF(K1980="Ya","Titik 2: periksa pembebanan biaya",IF(Q1980&lt;0,"Titik 2: lewat batas kredit",IF(Q1980&lt;=Parameter!$B$6,"Titik 2: segera kreditkan","Siap dikreditkan")))))))</f>
        <v/>
      </c>
    </row>
    <row r="1981" customFormat="false" ht="15" hidden="false" customHeight="false" outlineLevel="0" collapsed="false">
      <c r="A1981" s="27"/>
      <c r="B1981" s="27"/>
      <c r="C1981" s="28"/>
      <c r="D1981" s="28"/>
      <c r="E1981" s="29"/>
      <c r="F1981" s="27"/>
      <c r="G1981" s="30"/>
      <c r="H1981" s="30"/>
      <c r="I1981" s="27"/>
      <c r="J1981" s="27"/>
      <c r="K1981" s="27"/>
      <c r="L1981" s="29"/>
      <c r="M1981" s="27"/>
      <c r="N1981" s="31" t="str">
        <f aca="false">IF(E1981="","",EOMONTH(E1981,0))</f>
        <v/>
      </c>
      <c r="O1981" s="32" t="str">
        <f aca="false">IF(E1981="","",EOMONTH(E1981,0)+Parameter!$B$5)</f>
        <v/>
      </c>
      <c r="P1981" s="32" t="str">
        <f aca="false">IF(E1981="","",EOMONTH(E1981,Parameter!$B$4))</f>
        <v/>
      </c>
      <c r="Q1981" s="33" t="str">
        <f aca="false">IF(OR(E1981="",L1981&lt;&gt;""),"",P1981-Parameter!$B$9)</f>
        <v/>
      </c>
      <c r="R1981" s="34" t="str">
        <f aca="false">IF(OR(G1981="",G1981=0,H1981=""),"",H1981/G1981)</f>
        <v/>
      </c>
      <c r="S1981" s="35" t="str">
        <f aca="false">IF(C1981="","",IFERROR(INDEX('Validasi Vendor'!$J$5:$J$505,MATCH(C1981,'Validasi Vendor'!$C$5:$C$505,0)),"Belum terdaftar"))</f>
        <v/>
      </c>
      <c r="T1981" s="35" t="str">
        <f aca="false">IF(E1981="","",IF(L1981&lt;&gt;"",IF(EOMONTH(L1981,0)&gt;P1981,"Dikreditkan lewat batas: periksa","Sudah dikreditkan"),IF(S1981&lt;&gt;"Boleh diproses","Titik 1: periksa status vendor",IF(OR(I1981&lt;&gt;"Cocok",J1981&lt;&gt;"Valid"),"Titik 3: faktur bermasalah",IF(K1981="Ya","Titik 2: periksa pembebanan biaya",IF(Q1981&lt;0,"Titik 2: lewat batas kredit",IF(Q1981&lt;=Parameter!$B$6,"Titik 2: segera kreditkan","Siap dikreditkan")))))))</f>
        <v/>
      </c>
    </row>
    <row r="1982" customFormat="false" ht="15" hidden="false" customHeight="false" outlineLevel="0" collapsed="false">
      <c r="A1982" s="27"/>
      <c r="B1982" s="27"/>
      <c r="C1982" s="28"/>
      <c r="D1982" s="28"/>
      <c r="E1982" s="29"/>
      <c r="F1982" s="27"/>
      <c r="G1982" s="30"/>
      <c r="H1982" s="30"/>
      <c r="I1982" s="27"/>
      <c r="J1982" s="27"/>
      <c r="K1982" s="27"/>
      <c r="L1982" s="29"/>
      <c r="M1982" s="27"/>
      <c r="N1982" s="31" t="str">
        <f aca="false">IF(E1982="","",EOMONTH(E1982,0))</f>
        <v/>
      </c>
      <c r="O1982" s="32" t="str">
        <f aca="false">IF(E1982="","",EOMONTH(E1982,0)+Parameter!$B$5)</f>
        <v/>
      </c>
      <c r="P1982" s="32" t="str">
        <f aca="false">IF(E1982="","",EOMONTH(E1982,Parameter!$B$4))</f>
        <v/>
      </c>
      <c r="Q1982" s="33" t="str">
        <f aca="false">IF(OR(E1982="",L1982&lt;&gt;""),"",P1982-Parameter!$B$9)</f>
        <v/>
      </c>
      <c r="R1982" s="34" t="str">
        <f aca="false">IF(OR(G1982="",G1982=0,H1982=""),"",H1982/G1982)</f>
        <v/>
      </c>
      <c r="S1982" s="35" t="str">
        <f aca="false">IF(C1982="","",IFERROR(INDEX('Validasi Vendor'!$J$5:$J$505,MATCH(C1982,'Validasi Vendor'!$C$5:$C$505,0)),"Belum terdaftar"))</f>
        <v/>
      </c>
      <c r="T1982" s="35" t="str">
        <f aca="false">IF(E1982="","",IF(L1982&lt;&gt;"",IF(EOMONTH(L1982,0)&gt;P1982,"Dikreditkan lewat batas: periksa","Sudah dikreditkan"),IF(S1982&lt;&gt;"Boleh diproses","Titik 1: periksa status vendor",IF(OR(I1982&lt;&gt;"Cocok",J1982&lt;&gt;"Valid"),"Titik 3: faktur bermasalah",IF(K1982="Ya","Titik 2: periksa pembebanan biaya",IF(Q1982&lt;0,"Titik 2: lewat batas kredit",IF(Q1982&lt;=Parameter!$B$6,"Titik 2: segera kreditkan","Siap dikreditkan")))))))</f>
        <v/>
      </c>
    </row>
    <row r="1983" customFormat="false" ht="15" hidden="false" customHeight="false" outlineLevel="0" collapsed="false">
      <c r="A1983" s="27"/>
      <c r="B1983" s="27"/>
      <c r="C1983" s="28"/>
      <c r="D1983" s="28"/>
      <c r="E1983" s="29"/>
      <c r="F1983" s="27"/>
      <c r="G1983" s="30"/>
      <c r="H1983" s="30"/>
      <c r="I1983" s="27"/>
      <c r="J1983" s="27"/>
      <c r="K1983" s="27"/>
      <c r="L1983" s="29"/>
      <c r="M1983" s="27"/>
      <c r="N1983" s="31" t="str">
        <f aca="false">IF(E1983="","",EOMONTH(E1983,0))</f>
        <v/>
      </c>
      <c r="O1983" s="32" t="str">
        <f aca="false">IF(E1983="","",EOMONTH(E1983,0)+Parameter!$B$5)</f>
        <v/>
      </c>
      <c r="P1983" s="32" t="str">
        <f aca="false">IF(E1983="","",EOMONTH(E1983,Parameter!$B$4))</f>
        <v/>
      </c>
      <c r="Q1983" s="33" t="str">
        <f aca="false">IF(OR(E1983="",L1983&lt;&gt;""),"",P1983-Parameter!$B$9)</f>
        <v/>
      </c>
      <c r="R1983" s="34" t="str">
        <f aca="false">IF(OR(G1983="",G1983=0,H1983=""),"",H1983/G1983)</f>
        <v/>
      </c>
      <c r="S1983" s="35" t="str">
        <f aca="false">IF(C1983="","",IFERROR(INDEX('Validasi Vendor'!$J$5:$J$505,MATCH(C1983,'Validasi Vendor'!$C$5:$C$505,0)),"Belum terdaftar"))</f>
        <v/>
      </c>
      <c r="T1983" s="35" t="str">
        <f aca="false">IF(E1983="","",IF(L1983&lt;&gt;"",IF(EOMONTH(L1983,0)&gt;P1983,"Dikreditkan lewat batas: periksa","Sudah dikreditkan"),IF(S1983&lt;&gt;"Boleh diproses","Titik 1: periksa status vendor",IF(OR(I1983&lt;&gt;"Cocok",J1983&lt;&gt;"Valid"),"Titik 3: faktur bermasalah",IF(K1983="Ya","Titik 2: periksa pembebanan biaya",IF(Q1983&lt;0,"Titik 2: lewat batas kredit",IF(Q1983&lt;=Parameter!$B$6,"Titik 2: segera kreditkan","Siap dikreditkan")))))))</f>
        <v/>
      </c>
    </row>
    <row r="1984" customFormat="false" ht="15" hidden="false" customHeight="false" outlineLevel="0" collapsed="false">
      <c r="A1984" s="27"/>
      <c r="B1984" s="27"/>
      <c r="C1984" s="28"/>
      <c r="D1984" s="28"/>
      <c r="E1984" s="29"/>
      <c r="F1984" s="27"/>
      <c r="G1984" s="30"/>
      <c r="H1984" s="30"/>
      <c r="I1984" s="27"/>
      <c r="J1984" s="27"/>
      <c r="K1984" s="27"/>
      <c r="L1984" s="29"/>
      <c r="M1984" s="27"/>
      <c r="N1984" s="31" t="str">
        <f aca="false">IF(E1984="","",EOMONTH(E1984,0))</f>
        <v/>
      </c>
      <c r="O1984" s="32" t="str">
        <f aca="false">IF(E1984="","",EOMONTH(E1984,0)+Parameter!$B$5)</f>
        <v/>
      </c>
      <c r="P1984" s="32" t="str">
        <f aca="false">IF(E1984="","",EOMONTH(E1984,Parameter!$B$4))</f>
        <v/>
      </c>
      <c r="Q1984" s="33" t="str">
        <f aca="false">IF(OR(E1984="",L1984&lt;&gt;""),"",P1984-Parameter!$B$9)</f>
        <v/>
      </c>
      <c r="R1984" s="34" t="str">
        <f aca="false">IF(OR(G1984="",G1984=0,H1984=""),"",H1984/G1984)</f>
        <v/>
      </c>
      <c r="S1984" s="35" t="str">
        <f aca="false">IF(C1984="","",IFERROR(INDEX('Validasi Vendor'!$J$5:$J$505,MATCH(C1984,'Validasi Vendor'!$C$5:$C$505,0)),"Belum terdaftar"))</f>
        <v/>
      </c>
      <c r="T1984" s="35" t="str">
        <f aca="false">IF(E1984="","",IF(L1984&lt;&gt;"",IF(EOMONTH(L1984,0)&gt;P1984,"Dikreditkan lewat batas: periksa","Sudah dikreditkan"),IF(S1984&lt;&gt;"Boleh diproses","Titik 1: periksa status vendor",IF(OR(I1984&lt;&gt;"Cocok",J1984&lt;&gt;"Valid"),"Titik 3: faktur bermasalah",IF(K1984="Ya","Titik 2: periksa pembebanan biaya",IF(Q1984&lt;0,"Titik 2: lewat batas kredit",IF(Q1984&lt;=Parameter!$B$6,"Titik 2: segera kreditkan","Siap dikreditkan")))))))</f>
        <v/>
      </c>
    </row>
    <row r="1985" customFormat="false" ht="15" hidden="false" customHeight="false" outlineLevel="0" collapsed="false">
      <c r="A1985" s="27"/>
      <c r="B1985" s="27"/>
      <c r="C1985" s="28"/>
      <c r="D1985" s="28"/>
      <c r="E1985" s="29"/>
      <c r="F1985" s="27"/>
      <c r="G1985" s="30"/>
      <c r="H1985" s="30"/>
      <c r="I1985" s="27"/>
      <c r="J1985" s="27"/>
      <c r="K1985" s="27"/>
      <c r="L1985" s="29"/>
      <c r="M1985" s="27"/>
      <c r="N1985" s="31" t="str">
        <f aca="false">IF(E1985="","",EOMONTH(E1985,0))</f>
        <v/>
      </c>
      <c r="O1985" s="32" t="str">
        <f aca="false">IF(E1985="","",EOMONTH(E1985,0)+Parameter!$B$5)</f>
        <v/>
      </c>
      <c r="P1985" s="32" t="str">
        <f aca="false">IF(E1985="","",EOMONTH(E1985,Parameter!$B$4))</f>
        <v/>
      </c>
      <c r="Q1985" s="33" t="str">
        <f aca="false">IF(OR(E1985="",L1985&lt;&gt;""),"",P1985-Parameter!$B$9)</f>
        <v/>
      </c>
      <c r="R1985" s="34" t="str">
        <f aca="false">IF(OR(G1985="",G1985=0,H1985=""),"",H1985/G1985)</f>
        <v/>
      </c>
      <c r="S1985" s="35" t="str">
        <f aca="false">IF(C1985="","",IFERROR(INDEX('Validasi Vendor'!$J$5:$J$505,MATCH(C1985,'Validasi Vendor'!$C$5:$C$505,0)),"Belum terdaftar"))</f>
        <v/>
      </c>
      <c r="T1985" s="35" t="str">
        <f aca="false">IF(E1985="","",IF(L1985&lt;&gt;"",IF(EOMONTH(L1985,0)&gt;P1985,"Dikreditkan lewat batas: periksa","Sudah dikreditkan"),IF(S1985&lt;&gt;"Boleh diproses","Titik 1: periksa status vendor",IF(OR(I1985&lt;&gt;"Cocok",J1985&lt;&gt;"Valid"),"Titik 3: faktur bermasalah",IF(K1985="Ya","Titik 2: periksa pembebanan biaya",IF(Q1985&lt;0,"Titik 2: lewat batas kredit",IF(Q1985&lt;=Parameter!$B$6,"Titik 2: segera kreditkan","Siap dikreditkan")))))))</f>
        <v/>
      </c>
    </row>
    <row r="1986" customFormat="false" ht="15" hidden="false" customHeight="false" outlineLevel="0" collapsed="false">
      <c r="A1986" s="27"/>
      <c r="B1986" s="27"/>
      <c r="C1986" s="28"/>
      <c r="D1986" s="28"/>
      <c r="E1986" s="29"/>
      <c r="F1986" s="27"/>
      <c r="G1986" s="30"/>
      <c r="H1986" s="30"/>
      <c r="I1986" s="27"/>
      <c r="J1986" s="27"/>
      <c r="K1986" s="27"/>
      <c r="L1986" s="29"/>
      <c r="M1986" s="27"/>
      <c r="N1986" s="31" t="str">
        <f aca="false">IF(E1986="","",EOMONTH(E1986,0))</f>
        <v/>
      </c>
      <c r="O1986" s="32" t="str">
        <f aca="false">IF(E1986="","",EOMONTH(E1986,0)+Parameter!$B$5)</f>
        <v/>
      </c>
      <c r="P1986" s="32" t="str">
        <f aca="false">IF(E1986="","",EOMONTH(E1986,Parameter!$B$4))</f>
        <v/>
      </c>
      <c r="Q1986" s="33" t="str">
        <f aca="false">IF(OR(E1986="",L1986&lt;&gt;""),"",P1986-Parameter!$B$9)</f>
        <v/>
      </c>
      <c r="R1986" s="34" t="str">
        <f aca="false">IF(OR(G1986="",G1986=0,H1986=""),"",H1986/G1986)</f>
        <v/>
      </c>
      <c r="S1986" s="35" t="str">
        <f aca="false">IF(C1986="","",IFERROR(INDEX('Validasi Vendor'!$J$5:$J$505,MATCH(C1986,'Validasi Vendor'!$C$5:$C$505,0)),"Belum terdaftar"))</f>
        <v/>
      </c>
      <c r="T1986" s="35" t="str">
        <f aca="false">IF(E1986="","",IF(L1986&lt;&gt;"",IF(EOMONTH(L1986,0)&gt;P1986,"Dikreditkan lewat batas: periksa","Sudah dikreditkan"),IF(S1986&lt;&gt;"Boleh diproses","Titik 1: periksa status vendor",IF(OR(I1986&lt;&gt;"Cocok",J1986&lt;&gt;"Valid"),"Titik 3: faktur bermasalah",IF(K1986="Ya","Titik 2: periksa pembebanan biaya",IF(Q1986&lt;0,"Titik 2: lewat batas kredit",IF(Q1986&lt;=Parameter!$B$6,"Titik 2: segera kreditkan","Siap dikreditkan")))))))</f>
        <v/>
      </c>
    </row>
    <row r="1987" customFormat="false" ht="15" hidden="false" customHeight="false" outlineLevel="0" collapsed="false">
      <c r="A1987" s="27"/>
      <c r="B1987" s="27"/>
      <c r="C1987" s="28"/>
      <c r="D1987" s="28"/>
      <c r="E1987" s="29"/>
      <c r="F1987" s="27"/>
      <c r="G1987" s="30"/>
      <c r="H1987" s="30"/>
      <c r="I1987" s="27"/>
      <c r="J1987" s="27"/>
      <c r="K1987" s="27"/>
      <c r="L1987" s="29"/>
      <c r="M1987" s="27"/>
      <c r="N1987" s="31" t="str">
        <f aca="false">IF(E1987="","",EOMONTH(E1987,0))</f>
        <v/>
      </c>
      <c r="O1987" s="32" t="str">
        <f aca="false">IF(E1987="","",EOMONTH(E1987,0)+Parameter!$B$5)</f>
        <v/>
      </c>
      <c r="P1987" s="32" t="str">
        <f aca="false">IF(E1987="","",EOMONTH(E1987,Parameter!$B$4))</f>
        <v/>
      </c>
      <c r="Q1987" s="33" t="str">
        <f aca="false">IF(OR(E1987="",L1987&lt;&gt;""),"",P1987-Parameter!$B$9)</f>
        <v/>
      </c>
      <c r="R1987" s="34" t="str">
        <f aca="false">IF(OR(G1987="",G1987=0,H1987=""),"",H1987/G1987)</f>
        <v/>
      </c>
      <c r="S1987" s="35" t="str">
        <f aca="false">IF(C1987="","",IFERROR(INDEX('Validasi Vendor'!$J$5:$J$505,MATCH(C1987,'Validasi Vendor'!$C$5:$C$505,0)),"Belum terdaftar"))</f>
        <v/>
      </c>
      <c r="T1987" s="35" t="str">
        <f aca="false">IF(E1987="","",IF(L1987&lt;&gt;"",IF(EOMONTH(L1987,0)&gt;P1987,"Dikreditkan lewat batas: periksa","Sudah dikreditkan"),IF(S1987&lt;&gt;"Boleh diproses","Titik 1: periksa status vendor",IF(OR(I1987&lt;&gt;"Cocok",J1987&lt;&gt;"Valid"),"Titik 3: faktur bermasalah",IF(K1987="Ya","Titik 2: periksa pembebanan biaya",IF(Q1987&lt;0,"Titik 2: lewat batas kredit",IF(Q1987&lt;=Parameter!$B$6,"Titik 2: segera kreditkan","Siap dikreditkan")))))))</f>
        <v/>
      </c>
    </row>
    <row r="1988" customFormat="false" ht="15" hidden="false" customHeight="false" outlineLevel="0" collapsed="false">
      <c r="A1988" s="27"/>
      <c r="B1988" s="27"/>
      <c r="C1988" s="28"/>
      <c r="D1988" s="28"/>
      <c r="E1988" s="29"/>
      <c r="F1988" s="27"/>
      <c r="G1988" s="30"/>
      <c r="H1988" s="30"/>
      <c r="I1988" s="27"/>
      <c r="J1988" s="27"/>
      <c r="K1988" s="27"/>
      <c r="L1988" s="29"/>
      <c r="M1988" s="27"/>
      <c r="N1988" s="31" t="str">
        <f aca="false">IF(E1988="","",EOMONTH(E1988,0))</f>
        <v/>
      </c>
      <c r="O1988" s="32" t="str">
        <f aca="false">IF(E1988="","",EOMONTH(E1988,0)+Parameter!$B$5)</f>
        <v/>
      </c>
      <c r="P1988" s="32" t="str">
        <f aca="false">IF(E1988="","",EOMONTH(E1988,Parameter!$B$4))</f>
        <v/>
      </c>
      <c r="Q1988" s="33" t="str">
        <f aca="false">IF(OR(E1988="",L1988&lt;&gt;""),"",P1988-Parameter!$B$9)</f>
        <v/>
      </c>
      <c r="R1988" s="34" t="str">
        <f aca="false">IF(OR(G1988="",G1988=0,H1988=""),"",H1988/G1988)</f>
        <v/>
      </c>
      <c r="S1988" s="35" t="str">
        <f aca="false">IF(C1988="","",IFERROR(INDEX('Validasi Vendor'!$J$5:$J$505,MATCH(C1988,'Validasi Vendor'!$C$5:$C$505,0)),"Belum terdaftar"))</f>
        <v/>
      </c>
      <c r="T1988" s="35" t="str">
        <f aca="false">IF(E1988="","",IF(L1988&lt;&gt;"",IF(EOMONTH(L1988,0)&gt;P1988,"Dikreditkan lewat batas: periksa","Sudah dikreditkan"),IF(S1988&lt;&gt;"Boleh diproses","Titik 1: periksa status vendor",IF(OR(I1988&lt;&gt;"Cocok",J1988&lt;&gt;"Valid"),"Titik 3: faktur bermasalah",IF(K1988="Ya","Titik 2: periksa pembebanan biaya",IF(Q1988&lt;0,"Titik 2: lewat batas kredit",IF(Q1988&lt;=Parameter!$B$6,"Titik 2: segera kreditkan","Siap dikreditkan")))))))</f>
        <v/>
      </c>
    </row>
    <row r="1989" customFormat="false" ht="15" hidden="false" customHeight="false" outlineLevel="0" collapsed="false">
      <c r="A1989" s="27"/>
      <c r="B1989" s="27"/>
      <c r="C1989" s="28"/>
      <c r="D1989" s="28"/>
      <c r="E1989" s="29"/>
      <c r="F1989" s="27"/>
      <c r="G1989" s="30"/>
      <c r="H1989" s="30"/>
      <c r="I1989" s="27"/>
      <c r="J1989" s="27"/>
      <c r="K1989" s="27"/>
      <c r="L1989" s="29"/>
      <c r="M1989" s="27"/>
      <c r="N1989" s="31" t="str">
        <f aca="false">IF(E1989="","",EOMONTH(E1989,0))</f>
        <v/>
      </c>
      <c r="O1989" s="32" t="str">
        <f aca="false">IF(E1989="","",EOMONTH(E1989,0)+Parameter!$B$5)</f>
        <v/>
      </c>
      <c r="P1989" s="32" t="str">
        <f aca="false">IF(E1989="","",EOMONTH(E1989,Parameter!$B$4))</f>
        <v/>
      </c>
      <c r="Q1989" s="33" t="str">
        <f aca="false">IF(OR(E1989="",L1989&lt;&gt;""),"",P1989-Parameter!$B$9)</f>
        <v/>
      </c>
      <c r="R1989" s="34" t="str">
        <f aca="false">IF(OR(G1989="",G1989=0,H1989=""),"",H1989/G1989)</f>
        <v/>
      </c>
      <c r="S1989" s="35" t="str">
        <f aca="false">IF(C1989="","",IFERROR(INDEX('Validasi Vendor'!$J$5:$J$505,MATCH(C1989,'Validasi Vendor'!$C$5:$C$505,0)),"Belum terdaftar"))</f>
        <v/>
      </c>
      <c r="T1989" s="35" t="str">
        <f aca="false">IF(E1989="","",IF(L1989&lt;&gt;"",IF(EOMONTH(L1989,0)&gt;P1989,"Dikreditkan lewat batas: periksa","Sudah dikreditkan"),IF(S1989&lt;&gt;"Boleh diproses","Titik 1: periksa status vendor",IF(OR(I1989&lt;&gt;"Cocok",J1989&lt;&gt;"Valid"),"Titik 3: faktur bermasalah",IF(K1989="Ya","Titik 2: periksa pembebanan biaya",IF(Q1989&lt;0,"Titik 2: lewat batas kredit",IF(Q1989&lt;=Parameter!$B$6,"Titik 2: segera kreditkan","Siap dikreditkan")))))))</f>
        <v/>
      </c>
    </row>
    <row r="1990" customFormat="false" ht="15" hidden="false" customHeight="false" outlineLevel="0" collapsed="false">
      <c r="A1990" s="27"/>
      <c r="B1990" s="27"/>
      <c r="C1990" s="28"/>
      <c r="D1990" s="28"/>
      <c r="E1990" s="29"/>
      <c r="F1990" s="27"/>
      <c r="G1990" s="30"/>
      <c r="H1990" s="30"/>
      <c r="I1990" s="27"/>
      <c r="J1990" s="27"/>
      <c r="K1990" s="27"/>
      <c r="L1990" s="29"/>
      <c r="M1990" s="27"/>
      <c r="N1990" s="31" t="str">
        <f aca="false">IF(E1990="","",EOMONTH(E1990,0))</f>
        <v/>
      </c>
      <c r="O1990" s="32" t="str">
        <f aca="false">IF(E1990="","",EOMONTH(E1990,0)+Parameter!$B$5)</f>
        <v/>
      </c>
      <c r="P1990" s="32" t="str">
        <f aca="false">IF(E1990="","",EOMONTH(E1990,Parameter!$B$4))</f>
        <v/>
      </c>
      <c r="Q1990" s="33" t="str">
        <f aca="false">IF(OR(E1990="",L1990&lt;&gt;""),"",P1990-Parameter!$B$9)</f>
        <v/>
      </c>
      <c r="R1990" s="34" t="str">
        <f aca="false">IF(OR(G1990="",G1990=0,H1990=""),"",H1990/G1990)</f>
        <v/>
      </c>
      <c r="S1990" s="35" t="str">
        <f aca="false">IF(C1990="","",IFERROR(INDEX('Validasi Vendor'!$J$5:$J$505,MATCH(C1990,'Validasi Vendor'!$C$5:$C$505,0)),"Belum terdaftar"))</f>
        <v/>
      </c>
      <c r="T1990" s="35" t="str">
        <f aca="false">IF(E1990="","",IF(L1990&lt;&gt;"",IF(EOMONTH(L1990,0)&gt;P1990,"Dikreditkan lewat batas: periksa","Sudah dikreditkan"),IF(S1990&lt;&gt;"Boleh diproses","Titik 1: periksa status vendor",IF(OR(I1990&lt;&gt;"Cocok",J1990&lt;&gt;"Valid"),"Titik 3: faktur bermasalah",IF(K1990="Ya","Titik 2: periksa pembebanan biaya",IF(Q1990&lt;0,"Titik 2: lewat batas kredit",IF(Q1990&lt;=Parameter!$B$6,"Titik 2: segera kreditkan","Siap dikreditkan")))))))</f>
        <v/>
      </c>
    </row>
    <row r="1991" customFormat="false" ht="15" hidden="false" customHeight="false" outlineLevel="0" collapsed="false">
      <c r="A1991" s="27"/>
      <c r="B1991" s="27"/>
      <c r="C1991" s="28"/>
      <c r="D1991" s="28"/>
      <c r="E1991" s="29"/>
      <c r="F1991" s="27"/>
      <c r="G1991" s="30"/>
      <c r="H1991" s="30"/>
      <c r="I1991" s="27"/>
      <c r="J1991" s="27"/>
      <c r="K1991" s="27"/>
      <c r="L1991" s="29"/>
      <c r="M1991" s="27"/>
      <c r="N1991" s="31" t="str">
        <f aca="false">IF(E1991="","",EOMONTH(E1991,0))</f>
        <v/>
      </c>
      <c r="O1991" s="32" t="str">
        <f aca="false">IF(E1991="","",EOMONTH(E1991,0)+Parameter!$B$5)</f>
        <v/>
      </c>
      <c r="P1991" s="32" t="str">
        <f aca="false">IF(E1991="","",EOMONTH(E1991,Parameter!$B$4))</f>
        <v/>
      </c>
      <c r="Q1991" s="33" t="str">
        <f aca="false">IF(OR(E1991="",L1991&lt;&gt;""),"",P1991-Parameter!$B$9)</f>
        <v/>
      </c>
      <c r="R1991" s="34" t="str">
        <f aca="false">IF(OR(G1991="",G1991=0,H1991=""),"",H1991/G1991)</f>
        <v/>
      </c>
      <c r="S1991" s="35" t="str">
        <f aca="false">IF(C1991="","",IFERROR(INDEX('Validasi Vendor'!$J$5:$J$505,MATCH(C1991,'Validasi Vendor'!$C$5:$C$505,0)),"Belum terdaftar"))</f>
        <v/>
      </c>
      <c r="T1991" s="35" t="str">
        <f aca="false">IF(E1991="","",IF(L1991&lt;&gt;"",IF(EOMONTH(L1991,0)&gt;P1991,"Dikreditkan lewat batas: periksa","Sudah dikreditkan"),IF(S1991&lt;&gt;"Boleh diproses","Titik 1: periksa status vendor",IF(OR(I1991&lt;&gt;"Cocok",J1991&lt;&gt;"Valid"),"Titik 3: faktur bermasalah",IF(K1991="Ya","Titik 2: periksa pembebanan biaya",IF(Q1991&lt;0,"Titik 2: lewat batas kredit",IF(Q1991&lt;=Parameter!$B$6,"Titik 2: segera kreditkan","Siap dikreditkan")))))))</f>
        <v/>
      </c>
    </row>
    <row r="1992" customFormat="false" ht="15" hidden="false" customHeight="false" outlineLevel="0" collapsed="false">
      <c r="A1992" s="27"/>
      <c r="B1992" s="27"/>
      <c r="C1992" s="28"/>
      <c r="D1992" s="28"/>
      <c r="E1992" s="29"/>
      <c r="F1992" s="27"/>
      <c r="G1992" s="30"/>
      <c r="H1992" s="30"/>
      <c r="I1992" s="27"/>
      <c r="J1992" s="27"/>
      <c r="K1992" s="27"/>
      <c r="L1992" s="29"/>
      <c r="M1992" s="27"/>
      <c r="N1992" s="31" t="str">
        <f aca="false">IF(E1992="","",EOMONTH(E1992,0))</f>
        <v/>
      </c>
      <c r="O1992" s="32" t="str">
        <f aca="false">IF(E1992="","",EOMONTH(E1992,0)+Parameter!$B$5)</f>
        <v/>
      </c>
      <c r="P1992" s="32" t="str">
        <f aca="false">IF(E1992="","",EOMONTH(E1992,Parameter!$B$4))</f>
        <v/>
      </c>
      <c r="Q1992" s="33" t="str">
        <f aca="false">IF(OR(E1992="",L1992&lt;&gt;""),"",P1992-Parameter!$B$9)</f>
        <v/>
      </c>
      <c r="R1992" s="34" t="str">
        <f aca="false">IF(OR(G1992="",G1992=0,H1992=""),"",H1992/G1992)</f>
        <v/>
      </c>
      <c r="S1992" s="35" t="str">
        <f aca="false">IF(C1992="","",IFERROR(INDEX('Validasi Vendor'!$J$5:$J$505,MATCH(C1992,'Validasi Vendor'!$C$5:$C$505,0)),"Belum terdaftar"))</f>
        <v/>
      </c>
      <c r="T1992" s="35" t="str">
        <f aca="false">IF(E1992="","",IF(L1992&lt;&gt;"",IF(EOMONTH(L1992,0)&gt;P1992,"Dikreditkan lewat batas: periksa","Sudah dikreditkan"),IF(S1992&lt;&gt;"Boleh diproses","Titik 1: periksa status vendor",IF(OR(I1992&lt;&gt;"Cocok",J1992&lt;&gt;"Valid"),"Titik 3: faktur bermasalah",IF(K1992="Ya","Titik 2: periksa pembebanan biaya",IF(Q1992&lt;0,"Titik 2: lewat batas kredit",IF(Q1992&lt;=Parameter!$B$6,"Titik 2: segera kreditkan","Siap dikreditkan")))))))</f>
        <v/>
      </c>
    </row>
    <row r="1993" customFormat="false" ht="15" hidden="false" customHeight="false" outlineLevel="0" collapsed="false">
      <c r="A1993" s="27"/>
      <c r="B1993" s="27"/>
      <c r="C1993" s="28"/>
      <c r="D1993" s="28"/>
      <c r="E1993" s="29"/>
      <c r="F1993" s="27"/>
      <c r="G1993" s="30"/>
      <c r="H1993" s="30"/>
      <c r="I1993" s="27"/>
      <c r="J1993" s="27"/>
      <c r="K1993" s="27"/>
      <c r="L1993" s="29"/>
      <c r="M1993" s="27"/>
      <c r="N1993" s="31" t="str">
        <f aca="false">IF(E1993="","",EOMONTH(E1993,0))</f>
        <v/>
      </c>
      <c r="O1993" s="32" t="str">
        <f aca="false">IF(E1993="","",EOMONTH(E1993,0)+Parameter!$B$5)</f>
        <v/>
      </c>
      <c r="P1993" s="32" t="str">
        <f aca="false">IF(E1993="","",EOMONTH(E1993,Parameter!$B$4))</f>
        <v/>
      </c>
      <c r="Q1993" s="33" t="str">
        <f aca="false">IF(OR(E1993="",L1993&lt;&gt;""),"",P1993-Parameter!$B$9)</f>
        <v/>
      </c>
      <c r="R1993" s="34" t="str">
        <f aca="false">IF(OR(G1993="",G1993=0,H1993=""),"",H1993/G1993)</f>
        <v/>
      </c>
      <c r="S1993" s="35" t="str">
        <f aca="false">IF(C1993="","",IFERROR(INDEX('Validasi Vendor'!$J$5:$J$505,MATCH(C1993,'Validasi Vendor'!$C$5:$C$505,0)),"Belum terdaftar"))</f>
        <v/>
      </c>
      <c r="T1993" s="35" t="str">
        <f aca="false">IF(E1993="","",IF(L1993&lt;&gt;"",IF(EOMONTH(L1993,0)&gt;P1993,"Dikreditkan lewat batas: periksa","Sudah dikreditkan"),IF(S1993&lt;&gt;"Boleh diproses","Titik 1: periksa status vendor",IF(OR(I1993&lt;&gt;"Cocok",J1993&lt;&gt;"Valid"),"Titik 3: faktur bermasalah",IF(K1993="Ya","Titik 2: periksa pembebanan biaya",IF(Q1993&lt;0,"Titik 2: lewat batas kredit",IF(Q1993&lt;=Parameter!$B$6,"Titik 2: segera kreditkan","Siap dikreditkan")))))))</f>
        <v/>
      </c>
    </row>
    <row r="1994" customFormat="false" ht="15" hidden="false" customHeight="false" outlineLevel="0" collapsed="false">
      <c r="A1994" s="27"/>
      <c r="B1994" s="27"/>
      <c r="C1994" s="28"/>
      <c r="D1994" s="28"/>
      <c r="E1994" s="29"/>
      <c r="F1994" s="27"/>
      <c r="G1994" s="30"/>
      <c r="H1994" s="30"/>
      <c r="I1994" s="27"/>
      <c r="J1994" s="27"/>
      <c r="K1994" s="27"/>
      <c r="L1994" s="29"/>
      <c r="M1994" s="27"/>
      <c r="N1994" s="31" t="str">
        <f aca="false">IF(E1994="","",EOMONTH(E1994,0))</f>
        <v/>
      </c>
      <c r="O1994" s="32" t="str">
        <f aca="false">IF(E1994="","",EOMONTH(E1994,0)+Parameter!$B$5)</f>
        <v/>
      </c>
      <c r="P1994" s="32" t="str">
        <f aca="false">IF(E1994="","",EOMONTH(E1994,Parameter!$B$4))</f>
        <v/>
      </c>
      <c r="Q1994" s="33" t="str">
        <f aca="false">IF(OR(E1994="",L1994&lt;&gt;""),"",P1994-Parameter!$B$9)</f>
        <v/>
      </c>
      <c r="R1994" s="34" t="str">
        <f aca="false">IF(OR(G1994="",G1994=0,H1994=""),"",H1994/G1994)</f>
        <v/>
      </c>
      <c r="S1994" s="35" t="str">
        <f aca="false">IF(C1994="","",IFERROR(INDEX('Validasi Vendor'!$J$5:$J$505,MATCH(C1994,'Validasi Vendor'!$C$5:$C$505,0)),"Belum terdaftar"))</f>
        <v/>
      </c>
      <c r="T1994" s="35" t="str">
        <f aca="false">IF(E1994="","",IF(L1994&lt;&gt;"",IF(EOMONTH(L1994,0)&gt;P1994,"Dikreditkan lewat batas: periksa","Sudah dikreditkan"),IF(S1994&lt;&gt;"Boleh diproses","Titik 1: periksa status vendor",IF(OR(I1994&lt;&gt;"Cocok",J1994&lt;&gt;"Valid"),"Titik 3: faktur bermasalah",IF(K1994="Ya","Titik 2: periksa pembebanan biaya",IF(Q1994&lt;0,"Titik 2: lewat batas kredit",IF(Q1994&lt;=Parameter!$B$6,"Titik 2: segera kreditkan","Siap dikreditkan")))))))</f>
        <v/>
      </c>
    </row>
    <row r="1995" customFormat="false" ht="15" hidden="false" customHeight="false" outlineLevel="0" collapsed="false">
      <c r="A1995" s="27"/>
      <c r="B1995" s="27"/>
      <c r="C1995" s="28"/>
      <c r="D1995" s="28"/>
      <c r="E1995" s="29"/>
      <c r="F1995" s="27"/>
      <c r="G1995" s="30"/>
      <c r="H1995" s="30"/>
      <c r="I1995" s="27"/>
      <c r="J1995" s="27"/>
      <c r="K1995" s="27"/>
      <c r="L1995" s="29"/>
      <c r="M1995" s="27"/>
      <c r="N1995" s="31" t="str">
        <f aca="false">IF(E1995="","",EOMONTH(E1995,0))</f>
        <v/>
      </c>
      <c r="O1995" s="32" t="str">
        <f aca="false">IF(E1995="","",EOMONTH(E1995,0)+Parameter!$B$5)</f>
        <v/>
      </c>
      <c r="P1995" s="32" t="str">
        <f aca="false">IF(E1995="","",EOMONTH(E1995,Parameter!$B$4))</f>
        <v/>
      </c>
      <c r="Q1995" s="33" t="str">
        <f aca="false">IF(OR(E1995="",L1995&lt;&gt;""),"",P1995-Parameter!$B$9)</f>
        <v/>
      </c>
      <c r="R1995" s="34" t="str">
        <f aca="false">IF(OR(G1995="",G1995=0,H1995=""),"",H1995/G1995)</f>
        <v/>
      </c>
      <c r="S1995" s="35" t="str">
        <f aca="false">IF(C1995="","",IFERROR(INDEX('Validasi Vendor'!$J$5:$J$505,MATCH(C1995,'Validasi Vendor'!$C$5:$C$505,0)),"Belum terdaftar"))</f>
        <v/>
      </c>
      <c r="T1995" s="35" t="str">
        <f aca="false">IF(E1995="","",IF(L1995&lt;&gt;"",IF(EOMONTH(L1995,0)&gt;P1995,"Dikreditkan lewat batas: periksa","Sudah dikreditkan"),IF(S1995&lt;&gt;"Boleh diproses","Titik 1: periksa status vendor",IF(OR(I1995&lt;&gt;"Cocok",J1995&lt;&gt;"Valid"),"Titik 3: faktur bermasalah",IF(K1995="Ya","Titik 2: periksa pembebanan biaya",IF(Q1995&lt;0,"Titik 2: lewat batas kredit",IF(Q1995&lt;=Parameter!$B$6,"Titik 2: segera kreditkan","Siap dikreditkan")))))))</f>
        <v/>
      </c>
    </row>
    <row r="1996" customFormat="false" ht="15" hidden="false" customHeight="false" outlineLevel="0" collapsed="false">
      <c r="A1996" s="27"/>
      <c r="B1996" s="27"/>
      <c r="C1996" s="28"/>
      <c r="D1996" s="28"/>
      <c r="E1996" s="29"/>
      <c r="F1996" s="27"/>
      <c r="G1996" s="30"/>
      <c r="H1996" s="30"/>
      <c r="I1996" s="27"/>
      <c r="J1996" s="27"/>
      <c r="K1996" s="27"/>
      <c r="L1996" s="29"/>
      <c r="M1996" s="27"/>
      <c r="N1996" s="31" t="str">
        <f aca="false">IF(E1996="","",EOMONTH(E1996,0))</f>
        <v/>
      </c>
      <c r="O1996" s="32" t="str">
        <f aca="false">IF(E1996="","",EOMONTH(E1996,0)+Parameter!$B$5)</f>
        <v/>
      </c>
      <c r="P1996" s="32" t="str">
        <f aca="false">IF(E1996="","",EOMONTH(E1996,Parameter!$B$4))</f>
        <v/>
      </c>
      <c r="Q1996" s="33" t="str">
        <f aca="false">IF(OR(E1996="",L1996&lt;&gt;""),"",P1996-Parameter!$B$9)</f>
        <v/>
      </c>
      <c r="R1996" s="34" t="str">
        <f aca="false">IF(OR(G1996="",G1996=0,H1996=""),"",H1996/G1996)</f>
        <v/>
      </c>
      <c r="S1996" s="35" t="str">
        <f aca="false">IF(C1996="","",IFERROR(INDEX('Validasi Vendor'!$J$5:$J$505,MATCH(C1996,'Validasi Vendor'!$C$5:$C$505,0)),"Belum terdaftar"))</f>
        <v/>
      </c>
      <c r="T1996" s="35" t="str">
        <f aca="false">IF(E1996="","",IF(L1996&lt;&gt;"",IF(EOMONTH(L1996,0)&gt;P1996,"Dikreditkan lewat batas: periksa","Sudah dikreditkan"),IF(S1996&lt;&gt;"Boleh diproses","Titik 1: periksa status vendor",IF(OR(I1996&lt;&gt;"Cocok",J1996&lt;&gt;"Valid"),"Titik 3: faktur bermasalah",IF(K1996="Ya","Titik 2: periksa pembebanan biaya",IF(Q1996&lt;0,"Titik 2: lewat batas kredit",IF(Q1996&lt;=Parameter!$B$6,"Titik 2: segera kreditkan","Siap dikreditkan")))))))</f>
        <v/>
      </c>
    </row>
    <row r="1997" customFormat="false" ht="15" hidden="false" customHeight="false" outlineLevel="0" collapsed="false">
      <c r="A1997" s="27"/>
      <c r="B1997" s="27"/>
      <c r="C1997" s="28"/>
      <c r="D1997" s="28"/>
      <c r="E1997" s="29"/>
      <c r="F1997" s="27"/>
      <c r="G1997" s="30"/>
      <c r="H1997" s="30"/>
      <c r="I1997" s="27"/>
      <c r="J1997" s="27"/>
      <c r="K1997" s="27"/>
      <c r="L1997" s="29"/>
      <c r="M1997" s="27"/>
      <c r="N1997" s="31" t="str">
        <f aca="false">IF(E1997="","",EOMONTH(E1997,0))</f>
        <v/>
      </c>
      <c r="O1997" s="32" t="str">
        <f aca="false">IF(E1997="","",EOMONTH(E1997,0)+Parameter!$B$5)</f>
        <v/>
      </c>
      <c r="P1997" s="32" t="str">
        <f aca="false">IF(E1997="","",EOMONTH(E1997,Parameter!$B$4))</f>
        <v/>
      </c>
      <c r="Q1997" s="33" t="str">
        <f aca="false">IF(OR(E1997="",L1997&lt;&gt;""),"",P1997-Parameter!$B$9)</f>
        <v/>
      </c>
      <c r="R1997" s="34" t="str">
        <f aca="false">IF(OR(G1997="",G1997=0,H1997=""),"",H1997/G1997)</f>
        <v/>
      </c>
      <c r="S1997" s="35" t="str">
        <f aca="false">IF(C1997="","",IFERROR(INDEX('Validasi Vendor'!$J$5:$J$505,MATCH(C1997,'Validasi Vendor'!$C$5:$C$505,0)),"Belum terdaftar"))</f>
        <v/>
      </c>
      <c r="T1997" s="35" t="str">
        <f aca="false">IF(E1997="","",IF(L1997&lt;&gt;"",IF(EOMONTH(L1997,0)&gt;P1997,"Dikreditkan lewat batas: periksa","Sudah dikreditkan"),IF(S1997&lt;&gt;"Boleh diproses","Titik 1: periksa status vendor",IF(OR(I1997&lt;&gt;"Cocok",J1997&lt;&gt;"Valid"),"Titik 3: faktur bermasalah",IF(K1997="Ya","Titik 2: periksa pembebanan biaya",IF(Q1997&lt;0,"Titik 2: lewat batas kredit",IF(Q1997&lt;=Parameter!$B$6,"Titik 2: segera kreditkan","Siap dikreditkan")))))))</f>
        <v/>
      </c>
    </row>
    <row r="1998" customFormat="false" ht="15" hidden="false" customHeight="false" outlineLevel="0" collapsed="false">
      <c r="A1998" s="27"/>
      <c r="B1998" s="27"/>
      <c r="C1998" s="28"/>
      <c r="D1998" s="28"/>
      <c r="E1998" s="29"/>
      <c r="F1998" s="27"/>
      <c r="G1998" s="30"/>
      <c r="H1998" s="30"/>
      <c r="I1998" s="27"/>
      <c r="J1998" s="27"/>
      <c r="K1998" s="27"/>
      <c r="L1998" s="29"/>
      <c r="M1998" s="27"/>
      <c r="N1998" s="31" t="str">
        <f aca="false">IF(E1998="","",EOMONTH(E1998,0))</f>
        <v/>
      </c>
      <c r="O1998" s="32" t="str">
        <f aca="false">IF(E1998="","",EOMONTH(E1998,0)+Parameter!$B$5)</f>
        <v/>
      </c>
      <c r="P1998" s="32" t="str">
        <f aca="false">IF(E1998="","",EOMONTH(E1998,Parameter!$B$4))</f>
        <v/>
      </c>
      <c r="Q1998" s="33" t="str">
        <f aca="false">IF(OR(E1998="",L1998&lt;&gt;""),"",P1998-Parameter!$B$9)</f>
        <v/>
      </c>
      <c r="R1998" s="34" t="str">
        <f aca="false">IF(OR(G1998="",G1998=0,H1998=""),"",H1998/G1998)</f>
        <v/>
      </c>
      <c r="S1998" s="35" t="str">
        <f aca="false">IF(C1998="","",IFERROR(INDEX('Validasi Vendor'!$J$5:$J$505,MATCH(C1998,'Validasi Vendor'!$C$5:$C$505,0)),"Belum terdaftar"))</f>
        <v/>
      </c>
      <c r="T1998" s="35" t="str">
        <f aca="false">IF(E1998="","",IF(L1998&lt;&gt;"",IF(EOMONTH(L1998,0)&gt;P1998,"Dikreditkan lewat batas: periksa","Sudah dikreditkan"),IF(S1998&lt;&gt;"Boleh diproses","Titik 1: periksa status vendor",IF(OR(I1998&lt;&gt;"Cocok",J1998&lt;&gt;"Valid"),"Titik 3: faktur bermasalah",IF(K1998="Ya","Titik 2: periksa pembebanan biaya",IF(Q1998&lt;0,"Titik 2: lewat batas kredit",IF(Q1998&lt;=Parameter!$B$6,"Titik 2: segera kreditkan","Siap dikreditkan")))))))</f>
        <v/>
      </c>
    </row>
    <row r="1999" customFormat="false" ht="15" hidden="false" customHeight="false" outlineLevel="0" collapsed="false">
      <c r="A1999" s="27"/>
      <c r="B1999" s="27"/>
      <c r="C1999" s="28"/>
      <c r="D1999" s="28"/>
      <c r="E1999" s="29"/>
      <c r="F1999" s="27"/>
      <c r="G1999" s="30"/>
      <c r="H1999" s="30"/>
      <c r="I1999" s="27"/>
      <c r="J1999" s="27"/>
      <c r="K1999" s="27"/>
      <c r="L1999" s="29"/>
      <c r="M1999" s="27"/>
      <c r="N1999" s="31" t="str">
        <f aca="false">IF(E1999="","",EOMONTH(E1999,0))</f>
        <v/>
      </c>
      <c r="O1999" s="32" t="str">
        <f aca="false">IF(E1999="","",EOMONTH(E1999,0)+Parameter!$B$5)</f>
        <v/>
      </c>
      <c r="P1999" s="32" t="str">
        <f aca="false">IF(E1999="","",EOMONTH(E1999,Parameter!$B$4))</f>
        <v/>
      </c>
      <c r="Q1999" s="33" t="str">
        <f aca="false">IF(OR(E1999="",L1999&lt;&gt;""),"",P1999-Parameter!$B$9)</f>
        <v/>
      </c>
      <c r="R1999" s="34" t="str">
        <f aca="false">IF(OR(G1999="",G1999=0,H1999=""),"",H1999/G1999)</f>
        <v/>
      </c>
      <c r="S1999" s="35" t="str">
        <f aca="false">IF(C1999="","",IFERROR(INDEX('Validasi Vendor'!$J$5:$J$505,MATCH(C1999,'Validasi Vendor'!$C$5:$C$505,0)),"Belum terdaftar"))</f>
        <v/>
      </c>
      <c r="T1999" s="35" t="str">
        <f aca="false">IF(E1999="","",IF(L1999&lt;&gt;"",IF(EOMONTH(L1999,0)&gt;P1999,"Dikreditkan lewat batas: periksa","Sudah dikreditkan"),IF(S1999&lt;&gt;"Boleh diproses","Titik 1: periksa status vendor",IF(OR(I1999&lt;&gt;"Cocok",J1999&lt;&gt;"Valid"),"Titik 3: faktur bermasalah",IF(K1999="Ya","Titik 2: periksa pembebanan biaya",IF(Q1999&lt;0,"Titik 2: lewat batas kredit",IF(Q1999&lt;=Parameter!$B$6,"Titik 2: segera kreditkan","Siap dikreditkan")))))))</f>
        <v/>
      </c>
    </row>
    <row r="2000" customFormat="false" ht="15" hidden="false" customHeight="false" outlineLevel="0" collapsed="false">
      <c r="A2000" s="27"/>
      <c r="B2000" s="27"/>
      <c r="C2000" s="28"/>
      <c r="D2000" s="28"/>
      <c r="E2000" s="29"/>
      <c r="F2000" s="27"/>
      <c r="G2000" s="30"/>
      <c r="H2000" s="30"/>
      <c r="I2000" s="27"/>
      <c r="J2000" s="27"/>
      <c r="K2000" s="27"/>
      <c r="L2000" s="29"/>
      <c r="M2000" s="27"/>
      <c r="N2000" s="31" t="str">
        <f aca="false">IF(E2000="","",EOMONTH(E2000,0))</f>
        <v/>
      </c>
      <c r="O2000" s="32" t="str">
        <f aca="false">IF(E2000="","",EOMONTH(E2000,0)+Parameter!$B$5)</f>
        <v/>
      </c>
      <c r="P2000" s="32" t="str">
        <f aca="false">IF(E2000="","",EOMONTH(E2000,Parameter!$B$4))</f>
        <v/>
      </c>
      <c r="Q2000" s="33" t="str">
        <f aca="false">IF(OR(E2000="",L2000&lt;&gt;""),"",P2000-Parameter!$B$9)</f>
        <v/>
      </c>
      <c r="R2000" s="34" t="str">
        <f aca="false">IF(OR(G2000="",G2000=0,H2000=""),"",H2000/G2000)</f>
        <v/>
      </c>
      <c r="S2000" s="35" t="str">
        <f aca="false">IF(C2000="","",IFERROR(INDEX('Validasi Vendor'!$J$5:$J$505,MATCH(C2000,'Validasi Vendor'!$C$5:$C$505,0)),"Belum terdaftar"))</f>
        <v/>
      </c>
      <c r="T2000" s="35" t="str">
        <f aca="false">IF(E2000="","",IF(L2000&lt;&gt;"",IF(EOMONTH(L2000,0)&gt;P2000,"Dikreditkan lewat batas: periksa","Sudah dikreditkan"),IF(S2000&lt;&gt;"Boleh diproses","Titik 1: periksa status vendor",IF(OR(I2000&lt;&gt;"Cocok",J2000&lt;&gt;"Valid"),"Titik 3: faktur bermasalah",IF(K2000="Ya","Titik 2: periksa pembebanan biaya",IF(Q2000&lt;0,"Titik 2: lewat batas kredit",IF(Q2000&lt;=Parameter!$B$6,"Titik 2: segera kreditkan","Siap dikreditkan")))))))</f>
        <v/>
      </c>
    </row>
    <row r="2001" customFormat="false" ht="15" hidden="false" customHeight="false" outlineLevel="0" collapsed="false">
      <c r="A2001" s="27"/>
      <c r="B2001" s="27"/>
      <c r="C2001" s="28"/>
      <c r="D2001" s="28"/>
      <c r="E2001" s="29"/>
      <c r="F2001" s="27"/>
      <c r="G2001" s="30"/>
      <c r="H2001" s="30"/>
      <c r="I2001" s="27"/>
      <c r="J2001" s="27"/>
      <c r="K2001" s="27"/>
      <c r="L2001" s="29"/>
      <c r="M2001" s="27"/>
      <c r="N2001" s="31" t="str">
        <f aca="false">IF(E2001="","",EOMONTH(E2001,0))</f>
        <v/>
      </c>
      <c r="O2001" s="32" t="str">
        <f aca="false">IF(E2001="","",EOMONTH(E2001,0)+Parameter!$B$5)</f>
        <v/>
      </c>
      <c r="P2001" s="32" t="str">
        <f aca="false">IF(E2001="","",EOMONTH(E2001,Parameter!$B$4))</f>
        <v/>
      </c>
      <c r="Q2001" s="33" t="str">
        <f aca="false">IF(OR(E2001="",L2001&lt;&gt;""),"",P2001-Parameter!$B$9)</f>
        <v/>
      </c>
      <c r="R2001" s="34" t="str">
        <f aca="false">IF(OR(G2001="",G2001=0,H2001=""),"",H2001/G2001)</f>
        <v/>
      </c>
      <c r="S2001" s="35" t="str">
        <f aca="false">IF(C2001="","",IFERROR(INDEX('Validasi Vendor'!$J$5:$J$505,MATCH(C2001,'Validasi Vendor'!$C$5:$C$505,0)),"Belum terdaftar"))</f>
        <v/>
      </c>
      <c r="T2001" s="35" t="str">
        <f aca="false">IF(E2001="","",IF(L2001&lt;&gt;"",IF(EOMONTH(L2001,0)&gt;P2001,"Dikreditkan lewat batas: periksa","Sudah dikreditkan"),IF(S2001&lt;&gt;"Boleh diproses","Titik 1: periksa status vendor",IF(OR(I2001&lt;&gt;"Cocok",J2001&lt;&gt;"Valid"),"Titik 3: faktur bermasalah",IF(K2001="Ya","Titik 2: periksa pembebanan biaya",IF(Q2001&lt;0,"Titik 2: lewat batas kredit",IF(Q2001&lt;=Parameter!$B$6,"Titik 2: segera kreditkan","Siap dikreditkan")))))))</f>
        <v/>
      </c>
    </row>
    <row r="2002" customFormat="false" ht="15" hidden="false" customHeight="false" outlineLevel="0" collapsed="false">
      <c r="A2002" s="27"/>
      <c r="B2002" s="27"/>
      <c r="C2002" s="28"/>
      <c r="D2002" s="28"/>
      <c r="E2002" s="29"/>
      <c r="F2002" s="27"/>
      <c r="G2002" s="30"/>
      <c r="H2002" s="30"/>
      <c r="I2002" s="27"/>
      <c r="J2002" s="27"/>
      <c r="K2002" s="27"/>
      <c r="L2002" s="29"/>
      <c r="M2002" s="27"/>
      <c r="N2002" s="31" t="str">
        <f aca="false">IF(E2002="","",EOMONTH(E2002,0))</f>
        <v/>
      </c>
      <c r="O2002" s="32" t="str">
        <f aca="false">IF(E2002="","",EOMONTH(E2002,0)+Parameter!$B$5)</f>
        <v/>
      </c>
      <c r="P2002" s="32" t="str">
        <f aca="false">IF(E2002="","",EOMONTH(E2002,Parameter!$B$4))</f>
        <v/>
      </c>
      <c r="Q2002" s="33" t="str">
        <f aca="false">IF(OR(E2002="",L2002&lt;&gt;""),"",P2002-Parameter!$B$9)</f>
        <v/>
      </c>
      <c r="R2002" s="34" t="str">
        <f aca="false">IF(OR(G2002="",G2002=0,H2002=""),"",H2002/G2002)</f>
        <v/>
      </c>
      <c r="S2002" s="35" t="str">
        <f aca="false">IF(C2002="","",IFERROR(INDEX('Validasi Vendor'!$J$5:$J$505,MATCH(C2002,'Validasi Vendor'!$C$5:$C$505,0)),"Belum terdaftar"))</f>
        <v/>
      </c>
      <c r="T2002" s="35" t="str">
        <f aca="false">IF(E2002="","",IF(L2002&lt;&gt;"",IF(EOMONTH(L2002,0)&gt;P2002,"Dikreditkan lewat batas: periksa","Sudah dikreditkan"),IF(S2002&lt;&gt;"Boleh diproses","Titik 1: periksa status vendor",IF(OR(I2002&lt;&gt;"Cocok",J2002&lt;&gt;"Valid"),"Titik 3: faktur bermasalah",IF(K2002="Ya","Titik 2: periksa pembebanan biaya",IF(Q2002&lt;0,"Titik 2: lewat batas kredit",IF(Q2002&lt;=Parameter!$B$6,"Titik 2: segera kreditkan","Siap dikreditkan")))))))</f>
        <v/>
      </c>
    </row>
    <row r="2003" customFormat="false" ht="15" hidden="false" customHeight="false" outlineLevel="0" collapsed="false">
      <c r="A2003" s="27"/>
      <c r="B2003" s="27"/>
      <c r="C2003" s="28"/>
      <c r="D2003" s="28"/>
      <c r="E2003" s="29"/>
      <c r="F2003" s="27"/>
      <c r="G2003" s="30"/>
      <c r="H2003" s="30"/>
      <c r="I2003" s="27"/>
      <c r="J2003" s="27"/>
      <c r="K2003" s="27"/>
      <c r="L2003" s="29"/>
      <c r="M2003" s="27"/>
      <c r="N2003" s="31" t="str">
        <f aca="false">IF(E2003="","",EOMONTH(E2003,0))</f>
        <v/>
      </c>
      <c r="O2003" s="32" t="str">
        <f aca="false">IF(E2003="","",EOMONTH(E2003,0)+Parameter!$B$5)</f>
        <v/>
      </c>
      <c r="P2003" s="32" t="str">
        <f aca="false">IF(E2003="","",EOMONTH(E2003,Parameter!$B$4))</f>
        <v/>
      </c>
      <c r="Q2003" s="33" t="str">
        <f aca="false">IF(OR(E2003="",L2003&lt;&gt;""),"",P2003-Parameter!$B$9)</f>
        <v/>
      </c>
      <c r="R2003" s="34" t="str">
        <f aca="false">IF(OR(G2003="",G2003=0,H2003=""),"",H2003/G2003)</f>
        <v/>
      </c>
      <c r="S2003" s="35" t="str">
        <f aca="false">IF(C2003="","",IFERROR(INDEX('Validasi Vendor'!$J$5:$J$505,MATCH(C2003,'Validasi Vendor'!$C$5:$C$505,0)),"Belum terdaftar"))</f>
        <v/>
      </c>
      <c r="T2003" s="35" t="str">
        <f aca="false">IF(E2003="","",IF(L2003&lt;&gt;"",IF(EOMONTH(L2003,0)&gt;P2003,"Dikreditkan lewat batas: periksa","Sudah dikreditkan"),IF(S2003&lt;&gt;"Boleh diproses","Titik 1: periksa status vendor",IF(OR(I2003&lt;&gt;"Cocok",J2003&lt;&gt;"Valid"),"Titik 3: faktur bermasalah",IF(K2003="Ya","Titik 2: periksa pembebanan biaya",IF(Q2003&lt;0,"Titik 2: lewat batas kredit",IF(Q2003&lt;=Parameter!$B$6,"Titik 2: segera kreditkan","Siap dikreditkan")))))))</f>
        <v/>
      </c>
    </row>
    <row r="2004" customFormat="false" ht="15" hidden="false" customHeight="false" outlineLevel="0" collapsed="false">
      <c r="A2004" s="27"/>
      <c r="B2004" s="27"/>
      <c r="C2004" s="28"/>
      <c r="D2004" s="28"/>
      <c r="E2004" s="29"/>
      <c r="F2004" s="27"/>
      <c r="G2004" s="30"/>
      <c r="H2004" s="30"/>
      <c r="I2004" s="27"/>
      <c r="J2004" s="27"/>
      <c r="K2004" s="27"/>
      <c r="L2004" s="29"/>
      <c r="M2004" s="27"/>
      <c r="N2004" s="31" t="str">
        <f aca="false">IF(E2004="","",EOMONTH(E2004,0))</f>
        <v/>
      </c>
      <c r="O2004" s="32" t="str">
        <f aca="false">IF(E2004="","",EOMONTH(E2004,0)+Parameter!$B$5)</f>
        <v/>
      </c>
      <c r="P2004" s="32" t="str">
        <f aca="false">IF(E2004="","",EOMONTH(E2004,Parameter!$B$4))</f>
        <v/>
      </c>
      <c r="Q2004" s="33" t="str">
        <f aca="false">IF(OR(E2004="",L2004&lt;&gt;""),"",P2004-Parameter!$B$9)</f>
        <v/>
      </c>
      <c r="R2004" s="34" t="str">
        <f aca="false">IF(OR(G2004="",G2004=0,H2004=""),"",H2004/G2004)</f>
        <v/>
      </c>
      <c r="S2004" s="35" t="str">
        <f aca="false">IF(C2004="","",IFERROR(INDEX('Validasi Vendor'!$J$5:$J$505,MATCH(C2004,'Validasi Vendor'!$C$5:$C$505,0)),"Belum terdaftar"))</f>
        <v/>
      </c>
      <c r="T2004" s="35" t="str">
        <f aca="false">IF(E2004="","",IF(L2004&lt;&gt;"",IF(EOMONTH(L2004,0)&gt;P2004,"Dikreditkan lewat batas: periksa","Sudah dikreditkan"),IF(S2004&lt;&gt;"Boleh diproses","Titik 1: periksa status vendor",IF(OR(I2004&lt;&gt;"Cocok",J2004&lt;&gt;"Valid"),"Titik 3: faktur bermasalah",IF(K2004="Ya","Titik 2: periksa pembebanan biaya",IF(Q2004&lt;0,"Titik 2: lewat batas kredit",IF(Q2004&lt;=Parameter!$B$6,"Titik 2: segera kreditkan","Siap dikreditkan")))))))</f>
        <v/>
      </c>
    </row>
    <row r="2005" customFormat="false" ht="15" hidden="false" customHeight="false" outlineLevel="0" collapsed="false">
      <c r="A2005" s="27"/>
      <c r="B2005" s="27"/>
      <c r="C2005" s="28"/>
      <c r="D2005" s="28"/>
      <c r="E2005" s="29"/>
      <c r="F2005" s="27"/>
      <c r="G2005" s="30"/>
      <c r="H2005" s="30"/>
      <c r="I2005" s="27"/>
      <c r="J2005" s="27"/>
      <c r="K2005" s="27"/>
      <c r="L2005" s="29"/>
      <c r="M2005" s="27"/>
      <c r="N2005" s="31" t="str">
        <f aca="false">IF(E2005="","",EOMONTH(E2005,0))</f>
        <v/>
      </c>
      <c r="O2005" s="32" t="str">
        <f aca="false">IF(E2005="","",EOMONTH(E2005,0)+Parameter!$B$5)</f>
        <v/>
      </c>
      <c r="P2005" s="32" t="str">
        <f aca="false">IF(E2005="","",EOMONTH(E2005,Parameter!$B$4))</f>
        <v/>
      </c>
      <c r="Q2005" s="33" t="str">
        <f aca="false">IF(OR(E2005="",L2005&lt;&gt;""),"",P2005-Parameter!$B$9)</f>
        <v/>
      </c>
      <c r="R2005" s="34" t="str">
        <f aca="false">IF(OR(G2005="",G2005=0,H2005=""),"",H2005/G2005)</f>
        <v/>
      </c>
      <c r="S2005" s="35" t="str">
        <f aca="false">IF(C2005="","",IFERROR(INDEX('Validasi Vendor'!$J$5:$J$505,MATCH(C2005,'Validasi Vendor'!$C$5:$C$505,0)),"Belum terdaftar"))</f>
        <v/>
      </c>
      <c r="T2005" s="35" t="str">
        <f aca="false">IF(E2005="","",IF(L2005&lt;&gt;"",IF(EOMONTH(L2005,0)&gt;P2005,"Dikreditkan lewat batas: periksa","Sudah dikreditkan"),IF(S2005&lt;&gt;"Boleh diproses","Titik 1: periksa status vendor",IF(OR(I2005&lt;&gt;"Cocok",J2005&lt;&gt;"Valid"),"Titik 3: faktur bermasalah",IF(K2005="Ya","Titik 2: periksa pembebanan biaya",IF(Q2005&lt;0,"Titik 2: lewat batas kredit",IF(Q2005&lt;=Parameter!$B$6,"Titik 2: segera kreditkan","Siap dikreditkan")))))))</f>
        <v/>
      </c>
    </row>
  </sheetData>
  <conditionalFormatting sqref="T6:T2005">
    <cfRule type="expression" priority="2" aboveAverage="0" equalAverage="0" bottom="0" percent="0" rank="0" text="" dxfId="0">
      <formula>OR(T6="Titik 2: lewat batas kredit",T6="Dikreditkan lewat batas: periksa")</formula>
    </cfRule>
    <cfRule type="expression" priority="3" aboveAverage="0" equalAverage="0" bottom="0" percent="0" rank="0" text="" dxfId="1">
      <formula>OR(T6="Siap dikreditkan",T6="Sudah dikreditkan")</formula>
    </cfRule>
    <cfRule type="expression" priority="4" aboveAverage="0" equalAverage="0" bottom="0" percent="0" rank="0" text="" dxfId="2">
      <formula>LEFT(T6,5)="Titik"</formula>
    </cfRule>
  </conditionalFormatting>
  <conditionalFormatting sqref="Q6:Q2005">
    <cfRule type="expression" priority="5" aboveAverage="0" equalAverage="0" bottom="0" percent="0" rank="0" text="" dxfId="0">
      <formula>AND(ISNUMBER(Q6),Q6&lt;0)</formula>
    </cfRule>
    <cfRule type="expression" priority="6" aboveAverage="0" equalAverage="0" bottom="0" percent="0" rank="0" text="" dxfId="2">
      <formula>AND(ISNUMBER(Q6),Q6&lt;=Parameter!$B$6)</formula>
    </cfRule>
  </conditionalFormatting>
  <conditionalFormatting sqref="S6:S2005">
    <cfRule type="expression" priority="7" aboveAverage="0" equalAverage="0" bottom="0" percent="0" rank="0" text="" dxfId="1">
      <formula>S6="Boleh diproses"</formula>
    </cfRule>
    <cfRule type="expression" priority="8" aboveAverage="0" equalAverage="0" bottom="0" percent="0" rank="0" text="" dxfId="2">
      <formula>AND(S6&lt;&gt;"",S6&lt;&gt;"Boleh diproses")</formula>
    </cfRule>
  </conditionalFormatting>
  <dataValidations count="4">
    <dataValidation allowBlank="true" errorStyle="stop" operator="between" showDropDown="false" showErrorMessage="false" showInputMessage="false" sqref="F5:F2005" type="list">
      <formula1>"Barang,Jasa,Lainnya"</formula1>
      <formula2>0</formula2>
    </dataValidation>
    <dataValidation allowBlank="true" errorStyle="stop" operator="between" showDropDown="false" showErrorMessage="false" showInputMessage="false" sqref="I5:I2005" type="list">
      <formula1>"Cocok,Selisih,Belum dicek"</formula1>
      <formula2>0</formula2>
    </dataValidation>
    <dataValidation allowBlank="true" errorStyle="stop" operator="between" showDropDown="false" showErrorMessage="false" showInputMessage="false" sqref="J5:J2005" type="list">
      <formula1>"Valid,Bermasalah,Menunggu pengganti"</formula1>
      <formula2>0</formula2>
    </dataValidation>
    <dataValidation allowBlank="true" errorStyle="stop" operator="between" showDropDown="false" showErrorMessage="false" showInputMessage="false" sqref="K5:K2005" type="list">
      <formula1>"Tidak,Ya"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A9004"/>
    <pageSetUpPr fitToPage="true"/>
  </sheetPr>
  <dimension ref="A1:J5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30"/>
    <col collapsed="false" customWidth="true" hidden="false" outlineLevel="0" max="3" min="3" style="0" width="20"/>
    <col collapsed="false" customWidth="true" hidden="false" outlineLevel="0" max="4" min="4" style="0" width="24"/>
    <col collapsed="false" customWidth="true" hidden="false" outlineLevel="0" max="5" min="5" style="0" width="16"/>
    <col collapsed="false" customWidth="true" hidden="false" outlineLevel="0" max="6" min="6" style="0" width="40"/>
    <col collapsed="false" customWidth="true" hidden="false" outlineLevel="0" max="7" min="7" style="0" width="14"/>
    <col collapsed="false" customWidth="true" hidden="false" outlineLevel="0" max="8" min="8" style="0" width="16"/>
    <col collapsed="false" customWidth="true" hidden="false" outlineLevel="0" max="10" min="9" style="0" width="22"/>
  </cols>
  <sheetData>
    <row r="1" customFormat="false" ht="24" hidden="false" customHeight="true" outlineLevel="0" collapsed="false">
      <c r="A1" s="11" t="s">
        <v>98</v>
      </c>
    </row>
    <row r="2" customFormat="false" ht="15" hidden="false" customHeight="false" outlineLevel="0" collapsed="false">
      <c r="A2" s="2" t="s">
        <v>99</v>
      </c>
    </row>
    <row r="4" customFormat="false" ht="43.5" hidden="false" customHeight="true" outlineLevel="0" collapsed="false">
      <c r="A4" s="12" t="s">
        <v>100</v>
      </c>
      <c r="B4" s="12" t="s">
        <v>71</v>
      </c>
      <c r="C4" s="12" t="s">
        <v>72</v>
      </c>
      <c r="D4" s="12" t="s">
        <v>101</v>
      </c>
      <c r="E4" s="12" t="s">
        <v>102</v>
      </c>
      <c r="F4" s="12" t="s">
        <v>103</v>
      </c>
      <c r="G4" s="12" t="s">
        <v>104</v>
      </c>
      <c r="H4" s="17" t="s">
        <v>105</v>
      </c>
      <c r="I4" s="17" t="s">
        <v>106</v>
      </c>
      <c r="J4" s="17" t="s">
        <v>87</v>
      </c>
    </row>
    <row r="5" customFormat="false" ht="15" hidden="false" customHeight="false" outlineLevel="0" collapsed="false">
      <c r="A5" s="18" t="s">
        <v>107</v>
      </c>
      <c r="B5" s="18" t="s">
        <v>90</v>
      </c>
      <c r="C5" s="19" t="s">
        <v>91</v>
      </c>
      <c r="D5" s="18" t="s">
        <v>108</v>
      </c>
      <c r="E5" s="20" t="n">
        <v>46266</v>
      </c>
      <c r="F5" s="18" t="s">
        <v>109</v>
      </c>
      <c r="G5" s="18" t="s">
        <v>110</v>
      </c>
      <c r="H5" s="23" t="n">
        <f aca="false">IF(E5="","",EDATE(E5,Parameter!$B$7))</f>
        <v>46357</v>
      </c>
      <c r="I5" s="26" t="str">
        <f aca="false">IF(C5="","",IF(E5="","Belum pernah divalidasi",IF(H5&lt;Parameter!$B$9,"Perlu validasi ulang","Terkini")))</f>
        <v>Terkini</v>
      </c>
      <c r="J5" s="26" t="str">
        <f aca="false">IF(C5="","",IF(D5&lt;&gt;"NPWP &amp; PKP aktif","Tahan, periksa status",IF(I5="Terkini","Boleh diproses","Validasi ulang dulu")))</f>
        <v>Boleh diproses</v>
      </c>
    </row>
    <row r="6" customFormat="false" ht="15" hidden="false" customHeight="false" outlineLevel="0" collapsed="false">
      <c r="A6" s="27"/>
      <c r="B6" s="27"/>
      <c r="C6" s="28"/>
      <c r="D6" s="27"/>
      <c r="E6" s="29"/>
      <c r="F6" s="27"/>
      <c r="G6" s="27"/>
      <c r="H6" s="32" t="str">
        <f aca="false">IF(E6="","",EDATE(E6,Parameter!$B$7))</f>
        <v/>
      </c>
      <c r="I6" s="35" t="str">
        <f aca="false">IF(C6="","",IF(E6="","Belum pernah divalidasi",IF(H6&lt;Parameter!$B$9,"Perlu validasi ulang","Terkini")))</f>
        <v/>
      </c>
      <c r="J6" s="35" t="str">
        <f aca="false">IF(C6="","",IF(D6&lt;&gt;"NPWP &amp; PKP aktif","Tahan, periksa status",IF(I6="Terkini","Boleh diproses","Validasi ulang dulu")))</f>
        <v/>
      </c>
    </row>
    <row r="7" customFormat="false" ht="15" hidden="false" customHeight="false" outlineLevel="0" collapsed="false">
      <c r="A7" s="27"/>
      <c r="B7" s="27"/>
      <c r="C7" s="28"/>
      <c r="D7" s="27"/>
      <c r="E7" s="29"/>
      <c r="F7" s="27"/>
      <c r="G7" s="27"/>
      <c r="H7" s="32" t="str">
        <f aca="false">IF(E7="","",EDATE(E7,Parameter!$B$7))</f>
        <v/>
      </c>
      <c r="I7" s="35" t="str">
        <f aca="false">IF(C7="","",IF(E7="","Belum pernah divalidasi",IF(H7&lt;Parameter!$B$9,"Perlu validasi ulang","Terkini")))</f>
        <v/>
      </c>
      <c r="J7" s="35" t="str">
        <f aca="false">IF(C7="","",IF(D7&lt;&gt;"NPWP &amp; PKP aktif","Tahan, periksa status",IF(I7="Terkini","Boleh diproses","Validasi ulang dulu")))</f>
        <v/>
      </c>
    </row>
    <row r="8" customFormat="false" ht="15" hidden="false" customHeight="false" outlineLevel="0" collapsed="false">
      <c r="A8" s="27"/>
      <c r="B8" s="27"/>
      <c r="C8" s="28"/>
      <c r="D8" s="27"/>
      <c r="E8" s="29"/>
      <c r="F8" s="27"/>
      <c r="G8" s="27"/>
      <c r="H8" s="32" t="str">
        <f aca="false">IF(E8="","",EDATE(E8,Parameter!$B$7))</f>
        <v/>
      </c>
      <c r="I8" s="35" t="str">
        <f aca="false">IF(C8="","",IF(E8="","Belum pernah divalidasi",IF(H8&lt;Parameter!$B$9,"Perlu validasi ulang","Terkini")))</f>
        <v/>
      </c>
      <c r="J8" s="35" t="str">
        <f aca="false">IF(C8="","",IF(D8&lt;&gt;"NPWP &amp; PKP aktif","Tahan, periksa status",IF(I8="Terkini","Boleh diproses","Validasi ulang dulu")))</f>
        <v/>
      </c>
    </row>
    <row r="9" customFormat="false" ht="15" hidden="false" customHeight="false" outlineLevel="0" collapsed="false">
      <c r="A9" s="27"/>
      <c r="B9" s="27"/>
      <c r="C9" s="28"/>
      <c r="D9" s="27"/>
      <c r="E9" s="29"/>
      <c r="F9" s="27"/>
      <c r="G9" s="27"/>
      <c r="H9" s="32" t="str">
        <f aca="false">IF(E9="","",EDATE(E9,Parameter!$B$7))</f>
        <v/>
      </c>
      <c r="I9" s="35" t="str">
        <f aca="false">IF(C9="","",IF(E9="","Belum pernah divalidasi",IF(H9&lt;Parameter!$B$9,"Perlu validasi ulang","Terkini")))</f>
        <v/>
      </c>
      <c r="J9" s="35" t="str">
        <f aca="false">IF(C9="","",IF(D9&lt;&gt;"NPWP &amp; PKP aktif","Tahan, periksa status",IF(I9="Terkini","Boleh diproses","Validasi ulang dulu")))</f>
        <v/>
      </c>
    </row>
    <row r="10" customFormat="false" ht="15" hidden="false" customHeight="false" outlineLevel="0" collapsed="false">
      <c r="A10" s="27"/>
      <c r="B10" s="27"/>
      <c r="C10" s="28"/>
      <c r="D10" s="27"/>
      <c r="E10" s="29"/>
      <c r="F10" s="27"/>
      <c r="G10" s="27"/>
      <c r="H10" s="32" t="str">
        <f aca="false">IF(E10="","",EDATE(E10,Parameter!$B$7))</f>
        <v/>
      </c>
      <c r="I10" s="35" t="str">
        <f aca="false">IF(C10="","",IF(E10="","Belum pernah divalidasi",IF(H10&lt;Parameter!$B$9,"Perlu validasi ulang","Terkini")))</f>
        <v/>
      </c>
      <c r="J10" s="35" t="str">
        <f aca="false">IF(C10="","",IF(D10&lt;&gt;"NPWP &amp; PKP aktif","Tahan, periksa status",IF(I10="Terkini","Boleh diproses","Validasi ulang dulu")))</f>
        <v/>
      </c>
    </row>
    <row r="11" customFormat="false" ht="15" hidden="false" customHeight="false" outlineLevel="0" collapsed="false">
      <c r="A11" s="27"/>
      <c r="B11" s="27"/>
      <c r="C11" s="28"/>
      <c r="D11" s="27"/>
      <c r="E11" s="29"/>
      <c r="F11" s="27"/>
      <c r="G11" s="27"/>
      <c r="H11" s="32" t="str">
        <f aca="false">IF(E11="","",EDATE(E11,Parameter!$B$7))</f>
        <v/>
      </c>
      <c r="I11" s="35" t="str">
        <f aca="false">IF(C11="","",IF(E11="","Belum pernah divalidasi",IF(H11&lt;Parameter!$B$9,"Perlu validasi ulang","Terkini")))</f>
        <v/>
      </c>
      <c r="J11" s="35" t="str">
        <f aca="false">IF(C11="","",IF(D11&lt;&gt;"NPWP &amp; PKP aktif","Tahan, periksa status",IF(I11="Terkini","Boleh diproses","Validasi ulang dulu")))</f>
        <v/>
      </c>
    </row>
    <row r="12" customFormat="false" ht="15" hidden="false" customHeight="false" outlineLevel="0" collapsed="false">
      <c r="A12" s="27"/>
      <c r="B12" s="27"/>
      <c r="C12" s="28"/>
      <c r="D12" s="27"/>
      <c r="E12" s="29"/>
      <c r="F12" s="27"/>
      <c r="G12" s="27"/>
      <c r="H12" s="32" t="str">
        <f aca="false">IF(E12="","",EDATE(E12,Parameter!$B$7))</f>
        <v/>
      </c>
      <c r="I12" s="35" t="str">
        <f aca="false">IF(C12="","",IF(E12="","Belum pernah divalidasi",IF(H12&lt;Parameter!$B$9,"Perlu validasi ulang","Terkini")))</f>
        <v/>
      </c>
      <c r="J12" s="35" t="str">
        <f aca="false">IF(C12="","",IF(D12&lt;&gt;"NPWP &amp; PKP aktif","Tahan, periksa status",IF(I12="Terkini","Boleh diproses","Validasi ulang dulu")))</f>
        <v/>
      </c>
    </row>
    <row r="13" customFormat="false" ht="15" hidden="false" customHeight="false" outlineLevel="0" collapsed="false">
      <c r="A13" s="27"/>
      <c r="B13" s="27"/>
      <c r="C13" s="28"/>
      <c r="D13" s="27"/>
      <c r="E13" s="29"/>
      <c r="F13" s="27"/>
      <c r="G13" s="27"/>
      <c r="H13" s="32" t="str">
        <f aca="false">IF(E13="","",EDATE(E13,Parameter!$B$7))</f>
        <v/>
      </c>
      <c r="I13" s="35" t="str">
        <f aca="false">IF(C13="","",IF(E13="","Belum pernah divalidasi",IF(H13&lt;Parameter!$B$9,"Perlu validasi ulang","Terkini")))</f>
        <v/>
      </c>
      <c r="J13" s="35" t="str">
        <f aca="false">IF(C13="","",IF(D13&lt;&gt;"NPWP &amp; PKP aktif","Tahan, periksa status",IF(I13="Terkini","Boleh diproses","Validasi ulang dulu")))</f>
        <v/>
      </c>
    </row>
    <row r="14" customFormat="false" ht="15" hidden="false" customHeight="false" outlineLevel="0" collapsed="false">
      <c r="A14" s="27"/>
      <c r="B14" s="27"/>
      <c r="C14" s="28"/>
      <c r="D14" s="27"/>
      <c r="E14" s="29"/>
      <c r="F14" s="27"/>
      <c r="G14" s="27"/>
      <c r="H14" s="32" t="str">
        <f aca="false">IF(E14="","",EDATE(E14,Parameter!$B$7))</f>
        <v/>
      </c>
      <c r="I14" s="35" t="str">
        <f aca="false">IF(C14="","",IF(E14="","Belum pernah divalidasi",IF(H14&lt;Parameter!$B$9,"Perlu validasi ulang","Terkini")))</f>
        <v/>
      </c>
      <c r="J14" s="35" t="str">
        <f aca="false">IF(C14="","",IF(D14&lt;&gt;"NPWP &amp; PKP aktif","Tahan, periksa status",IF(I14="Terkini","Boleh diproses","Validasi ulang dulu")))</f>
        <v/>
      </c>
    </row>
    <row r="15" customFormat="false" ht="15" hidden="false" customHeight="false" outlineLevel="0" collapsed="false">
      <c r="A15" s="27"/>
      <c r="B15" s="27"/>
      <c r="C15" s="28"/>
      <c r="D15" s="27"/>
      <c r="E15" s="29"/>
      <c r="F15" s="27"/>
      <c r="G15" s="27"/>
      <c r="H15" s="32" t="str">
        <f aca="false">IF(E15="","",EDATE(E15,Parameter!$B$7))</f>
        <v/>
      </c>
      <c r="I15" s="35" t="str">
        <f aca="false">IF(C15="","",IF(E15="","Belum pernah divalidasi",IF(H15&lt;Parameter!$B$9,"Perlu validasi ulang","Terkini")))</f>
        <v/>
      </c>
      <c r="J15" s="35" t="str">
        <f aca="false">IF(C15="","",IF(D15&lt;&gt;"NPWP &amp; PKP aktif","Tahan, periksa status",IF(I15="Terkini","Boleh diproses","Validasi ulang dulu")))</f>
        <v/>
      </c>
    </row>
    <row r="16" customFormat="false" ht="15" hidden="false" customHeight="false" outlineLevel="0" collapsed="false">
      <c r="A16" s="27"/>
      <c r="B16" s="27"/>
      <c r="C16" s="28"/>
      <c r="D16" s="27"/>
      <c r="E16" s="29"/>
      <c r="F16" s="27"/>
      <c r="G16" s="27"/>
      <c r="H16" s="32" t="str">
        <f aca="false">IF(E16="","",EDATE(E16,Parameter!$B$7))</f>
        <v/>
      </c>
      <c r="I16" s="35" t="str">
        <f aca="false">IF(C16="","",IF(E16="","Belum pernah divalidasi",IF(H16&lt;Parameter!$B$9,"Perlu validasi ulang","Terkini")))</f>
        <v/>
      </c>
      <c r="J16" s="35" t="str">
        <f aca="false">IF(C16="","",IF(D16&lt;&gt;"NPWP &amp; PKP aktif","Tahan, periksa status",IF(I16="Terkini","Boleh diproses","Validasi ulang dulu")))</f>
        <v/>
      </c>
    </row>
    <row r="17" customFormat="false" ht="15" hidden="false" customHeight="false" outlineLevel="0" collapsed="false">
      <c r="A17" s="27"/>
      <c r="B17" s="27"/>
      <c r="C17" s="28"/>
      <c r="D17" s="27"/>
      <c r="E17" s="29"/>
      <c r="F17" s="27"/>
      <c r="G17" s="27"/>
      <c r="H17" s="32" t="str">
        <f aca="false">IF(E17="","",EDATE(E17,Parameter!$B$7))</f>
        <v/>
      </c>
      <c r="I17" s="35" t="str">
        <f aca="false">IF(C17="","",IF(E17="","Belum pernah divalidasi",IF(H17&lt;Parameter!$B$9,"Perlu validasi ulang","Terkini")))</f>
        <v/>
      </c>
      <c r="J17" s="35" t="str">
        <f aca="false">IF(C17="","",IF(D17&lt;&gt;"NPWP &amp; PKP aktif","Tahan, periksa status",IF(I17="Terkini","Boleh diproses","Validasi ulang dulu")))</f>
        <v/>
      </c>
    </row>
    <row r="18" customFormat="false" ht="15" hidden="false" customHeight="false" outlineLevel="0" collapsed="false">
      <c r="A18" s="27"/>
      <c r="B18" s="27"/>
      <c r="C18" s="28"/>
      <c r="D18" s="27"/>
      <c r="E18" s="29"/>
      <c r="F18" s="27"/>
      <c r="G18" s="27"/>
      <c r="H18" s="32" t="str">
        <f aca="false">IF(E18="","",EDATE(E18,Parameter!$B$7))</f>
        <v/>
      </c>
      <c r="I18" s="35" t="str">
        <f aca="false">IF(C18="","",IF(E18="","Belum pernah divalidasi",IF(H18&lt;Parameter!$B$9,"Perlu validasi ulang","Terkini")))</f>
        <v/>
      </c>
      <c r="J18" s="35" t="str">
        <f aca="false">IF(C18="","",IF(D18&lt;&gt;"NPWP &amp; PKP aktif","Tahan, periksa status",IF(I18="Terkini","Boleh diproses","Validasi ulang dulu")))</f>
        <v/>
      </c>
    </row>
    <row r="19" customFormat="false" ht="15" hidden="false" customHeight="false" outlineLevel="0" collapsed="false">
      <c r="A19" s="27"/>
      <c r="B19" s="27"/>
      <c r="C19" s="28"/>
      <c r="D19" s="27"/>
      <c r="E19" s="29"/>
      <c r="F19" s="27"/>
      <c r="G19" s="27"/>
      <c r="H19" s="32" t="str">
        <f aca="false">IF(E19="","",EDATE(E19,Parameter!$B$7))</f>
        <v/>
      </c>
      <c r="I19" s="35" t="str">
        <f aca="false">IF(C19="","",IF(E19="","Belum pernah divalidasi",IF(H19&lt;Parameter!$B$9,"Perlu validasi ulang","Terkini")))</f>
        <v/>
      </c>
      <c r="J19" s="35" t="str">
        <f aca="false">IF(C19="","",IF(D19&lt;&gt;"NPWP &amp; PKP aktif","Tahan, periksa status",IF(I19="Terkini","Boleh diproses","Validasi ulang dulu")))</f>
        <v/>
      </c>
    </row>
    <row r="20" customFormat="false" ht="15" hidden="false" customHeight="false" outlineLevel="0" collapsed="false">
      <c r="A20" s="27"/>
      <c r="B20" s="27"/>
      <c r="C20" s="28"/>
      <c r="D20" s="27"/>
      <c r="E20" s="29"/>
      <c r="F20" s="27"/>
      <c r="G20" s="27"/>
      <c r="H20" s="32" t="str">
        <f aca="false">IF(E20="","",EDATE(E20,Parameter!$B$7))</f>
        <v/>
      </c>
      <c r="I20" s="35" t="str">
        <f aca="false">IF(C20="","",IF(E20="","Belum pernah divalidasi",IF(H20&lt;Parameter!$B$9,"Perlu validasi ulang","Terkini")))</f>
        <v/>
      </c>
      <c r="J20" s="35" t="str">
        <f aca="false">IF(C20="","",IF(D20&lt;&gt;"NPWP &amp; PKP aktif","Tahan, periksa status",IF(I20="Terkini","Boleh diproses","Validasi ulang dulu")))</f>
        <v/>
      </c>
    </row>
    <row r="21" customFormat="false" ht="15" hidden="false" customHeight="false" outlineLevel="0" collapsed="false">
      <c r="A21" s="27"/>
      <c r="B21" s="27"/>
      <c r="C21" s="28"/>
      <c r="D21" s="27"/>
      <c r="E21" s="29"/>
      <c r="F21" s="27"/>
      <c r="G21" s="27"/>
      <c r="H21" s="32" t="str">
        <f aca="false">IF(E21="","",EDATE(E21,Parameter!$B$7))</f>
        <v/>
      </c>
      <c r="I21" s="35" t="str">
        <f aca="false">IF(C21="","",IF(E21="","Belum pernah divalidasi",IF(H21&lt;Parameter!$B$9,"Perlu validasi ulang","Terkini")))</f>
        <v/>
      </c>
      <c r="J21" s="35" t="str">
        <f aca="false">IF(C21="","",IF(D21&lt;&gt;"NPWP &amp; PKP aktif","Tahan, periksa status",IF(I21="Terkini","Boleh diproses","Validasi ulang dulu")))</f>
        <v/>
      </c>
    </row>
    <row r="22" customFormat="false" ht="15" hidden="false" customHeight="false" outlineLevel="0" collapsed="false">
      <c r="A22" s="27"/>
      <c r="B22" s="27"/>
      <c r="C22" s="28"/>
      <c r="D22" s="27"/>
      <c r="E22" s="29"/>
      <c r="F22" s="27"/>
      <c r="G22" s="27"/>
      <c r="H22" s="32" t="str">
        <f aca="false">IF(E22="","",EDATE(E22,Parameter!$B$7))</f>
        <v/>
      </c>
      <c r="I22" s="35" t="str">
        <f aca="false">IF(C22="","",IF(E22="","Belum pernah divalidasi",IF(H22&lt;Parameter!$B$9,"Perlu validasi ulang","Terkini")))</f>
        <v/>
      </c>
      <c r="J22" s="35" t="str">
        <f aca="false">IF(C22="","",IF(D22&lt;&gt;"NPWP &amp; PKP aktif","Tahan, periksa status",IF(I22="Terkini","Boleh diproses","Validasi ulang dulu")))</f>
        <v/>
      </c>
    </row>
    <row r="23" customFormat="false" ht="15" hidden="false" customHeight="false" outlineLevel="0" collapsed="false">
      <c r="A23" s="27"/>
      <c r="B23" s="27"/>
      <c r="C23" s="28"/>
      <c r="D23" s="27"/>
      <c r="E23" s="29"/>
      <c r="F23" s="27"/>
      <c r="G23" s="27"/>
      <c r="H23" s="32" t="str">
        <f aca="false">IF(E23="","",EDATE(E23,Parameter!$B$7))</f>
        <v/>
      </c>
      <c r="I23" s="35" t="str">
        <f aca="false">IF(C23="","",IF(E23="","Belum pernah divalidasi",IF(H23&lt;Parameter!$B$9,"Perlu validasi ulang","Terkini")))</f>
        <v/>
      </c>
      <c r="J23" s="35" t="str">
        <f aca="false">IF(C23="","",IF(D23&lt;&gt;"NPWP &amp; PKP aktif","Tahan, periksa status",IF(I23="Terkini","Boleh diproses","Validasi ulang dulu")))</f>
        <v/>
      </c>
    </row>
    <row r="24" customFormat="false" ht="15" hidden="false" customHeight="false" outlineLevel="0" collapsed="false">
      <c r="A24" s="27"/>
      <c r="B24" s="27"/>
      <c r="C24" s="28"/>
      <c r="D24" s="27"/>
      <c r="E24" s="29"/>
      <c r="F24" s="27"/>
      <c r="G24" s="27"/>
      <c r="H24" s="32" t="str">
        <f aca="false">IF(E24="","",EDATE(E24,Parameter!$B$7))</f>
        <v/>
      </c>
      <c r="I24" s="35" t="str">
        <f aca="false">IF(C24="","",IF(E24="","Belum pernah divalidasi",IF(H24&lt;Parameter!$B$9,"Perlu validasi ulang","Terkini")))</f>
        <v/>
      </c>
      <c r="J24" s="35" t="str">
        <f aca="false">IF(C24="","",IF(D24&lt;&gt;"NPWP &amp; PKP aktif","Tahan, periksa status",IF(I24="Terkini","Boleh diproses","Validasi ulang dulu")))</f>
        <v/>
      </c>
    </row>
    <row r="25" customFormat="false" ht="15" hidden="false" customHeight="false" outlineLevel="0" collapsed="false">
      <c r="A25" s="27"/>
      <c r="B25" s="27"/>
      <c r="C25" s="28"/>
      <c r="D25" s="27"/>
      <c r="E25" s="29"/>
      <c r="F25" s="27"/>
      <c r="G25" s="27"/>
      <c r="H25" s="32" t="str">
        <f aca="false">IF(E25="","",EDATE(E25,Parameter!$B$7))</f>
        <v/>
      </c>
      <c r="I25" s="35" t="str">
        <f aca="false">IF(C25="","",IF(E25="","Belum pernah divalidasi",IF(H25&lt;Parameter!$B$9,"Perlu validasi ulang","Terkini")))</f>
        <v/>
      </c>
      <c r="J25" s="35" t="str">
        <f aca="false">IF(C25="","",IF(D25&lt;&gt;"NPWP &amp; PKP aktif","Tahan, periksa status",IF(I25="Terkini","Boleh diproses","Validasi ulang dulu")))</f>
        <v/>
      </c>
    </row>
    <row r="26" customFormat="false" ht="15" hidden="false" customHeight="false" outlineLevel="0" collapsed="false">
      <c r="A26" s="27"/>
      <c r="B26" s="27"/>
      <c r="C26" s="28"/>
      <c r="D26" s="27"/>
      <c r="E26" s="29"/>
      <c r="F26" s="27"/>
      <c r="G26" s="27"/>
      <c r="H26" s="32" t="str">
        <f aca="false">IF(E26="","",EDATE(E26,Parameter!$B$7))</f>
        <v/>
      </c>
      <c r="I26" s="35" t="str">
        <f aca="false">IF(C26="","",IF(E26="","Belum pernah divalidasi",IF(H26&lt;Parameter!$B$9,"Perlu validasi ulang","Terkini")))</f>
        <v/>
      </c>
      <c r="J26" s="35" t="str">
        <f aca="false">IF(C26="","",IF(D26&lt;&gt;"NPWP &amp; PKP aktif","Tahan, periksa status",IF(I26="Terkini","Boleh diproses","Validasi ulang dulu")))</f>
        <v/>
      </c>
    </row>
    <row r="27" customFormat="false" ht="15" hidden="false" customHeight="false" outlineLevel="0" collapsed="false">
      <c r="A27" s="27"/>
      <c r="B27" s="27"/>
      <c r="C27" s="28"/>
      <c r="D27" s="27"/>
      <c r="E27" s="29"/>
      <c r="F27" s="27"/>
      <c r="G27" s="27"/>
      <c r="H27" s="32" t="str">
        <f aca="false">IF(E27="","",EDATE(E27,Parameter!$B$7))</f>
        <v/>
      </c>
      <c r="I27" s="35" t="str">
        <f aca="false">IF(C27="","",IF(E27="","Belum pernah divalidasi",IF(H27&lt;Parameter!$B$9,"Perlu validasi ulang","Terkini")))</f>
        <v/>
      </c>
      <c r="J27" s="35" t="str">
        <f aca="false">IF(C27="","",IF(D27&lt;&gt;"NPWP &amp; PKP aktif","Tahan, periksa status",IF(I27="Terkini","Boleh diproses","Validasi ulang dulu")))</f>
        <v/>
      </c>
    </row>
    <row r="28" customFormat="false" ht="15" hidden="false" customHeight="false" outlineLevel="0" collapsed="false">
      <c r="A28" s="27"/>
      <c r="B28" s="27"/>
      <c r="C28" s="28"/>
      <c r="D28" s="27"/>
      <c r="E28" s="29"/>
      <c r="F28" s="27"/>
      <c r="G28" s="27"/>
      <c r="H28" s="32" t="str">
        <f aca="false">IF(E28="","",EDATE(E28,Parameter!$B$7))</f>
        <v/>
      </c>
      <c r="I28" s="35" t="str">
        <f aca="false">IF(C28="","",IF(E28="","Belum pernah divalidasi",IF(H28&lt;Parameter!$B$9,"Perlu validasi ulang","Terkini")))</f>
        <v/>
      </c>
      <c r="J28" s="35" t="str">
        <f aca="false">IF(C28="","",IF(D28&lt;&gt;"NPWP &amp; PKP aktif","Tahan, periksa status",IF(I28="Terkini","Boleh diproses","Validasi ulang dulu")))</f>
        <v/>
      </c>
    </row>
    <row r="29" customFormat="false" ht="15" hidden="false" customHeight="false" outlineLevel="0" collapsed="false">
      <c r="A29" s="27"/>
      <c r="B29" s="27"/>
      <c r="C29" s="28"/>
      <c r="D29" s="27"/>
      <c r="E29" s="29"/>
      <c r="F29" s="27"/>
      <c r="G29" s="27"/>
      <c r="H29" s="32" t="str">
        <f aca="false">IF(E29="","",EDATE(E29,Parameter!$B$7))</f>
        <v/>
      </c>
      <c r="I29" s="35" t="str">
        <f aca="false">IF(C29="","",IF(E29="","Belum pernah divalidasi",IF(H29&lt;Parameter!$B$9,"Perlu validasi ulang","Terkini")))</f>
        <v/>
      </c>
      <c r="J29" s="35" t="str">
        <f aca="false">IF(C29="","",IF(D29&lt;&gt;"NPWP &amp; PKP aktif","Tahan, periksa status",IF(I29="Terkini","Boleh diproses","Validasi ulang dulu")))</f>
        <v/>
      </c>
    </row>
    <row r="30" customFormat="false" ht="15" hidden="false" customHeight="false" outlineLevel="0" collapsed="false">
      <c r="A30" s="27"/>
      <c r="B30" s="27"/>
      <c r="C30" s="28"/>
      <c r="D30" s="27"/>
      <c r="E30" s="29"/>
      <c r="F30" s="27"/>
      <c r="G30" s="27"/>
      <c r="H30" s="32" t="str">
        <f aca="false">IF(E30="","",EDATE(E30,Parameter!$B$7))</f>
        <v/>
      </c>
      <c r="I30" s="35" t="str">
        <f aca="false">IF(C30="","",IF(E30="","Belum pernah divalidasi",IF(H30&lt;Parameter!$B$9,"Perlu validasi ulang","Terkini")))</f>
        <v/>
      </c>
      <c r="J30" s="35" t="str">
        <f aca="false">IF(C30="","",IF(D30&lt;&gt;"NPWP &amp; PKP aktif","Tahan, periksa status",IF(I30="Terkini","Boleh diproses","Validasi ulang dulu")))</f>
        <v/>
      </c>
    </row>
    <row r="31" customFormat="false" ht="15" hidden="false" customHeight="false" outlineLevel="0" collapsed="false">
      <c r="A31" s="27"/>
      <c r="B31" s="27"/>
      <c r="C31" s="28"/>
      <c r="D31" s="27"/>
      <c r="E31" s="29"/>
      <c r="F31" s="27"/>
      <c r="G31" s="27"/>
      <c r="H31" s="32" t="str">
        <f aca="false">IF(E31="","",EDATE(E31,Parameter!$B$7))</f>
        <v/>
      </c>
      <c r="I31" s="35" t="str">
        <f aca="false">IF(C31="","",IF(E31="","Belum pernah divalidasi",IF(H31&lt;Parameter!$B$9,"Perlu validasi ulang","Terkini")))</f>
        <v/>
      </c>
      <c r="J31" s="35" t="str">
        <f aca="false">IF(C31="","",IF(D31&lt;&gt;"NPWP &amp; PKP aktif","Tahan, periksa status",IF(I31="Terkini","Boleh diproses","Validasi ulang dulu")))</f>
        <v/>
      </c>
    </row>
    <row r="32" customFormat="false" ht="15" hidden="false" customHeight="false" outlineLevel="0" collapsed="false">
      <c r="A32" s="27"/>
      <c r="B32" s="27"/>
      <c r="C32" s="28"/>
      <c r="D32" s="27"/>
      <c r="E32" s="29"/>
      <c r="F32" s="27"/>
      <c r="G32" s="27"/>
      <c r="H32" s="32" t="str">
        <f aca="false">IF(E32="","",EDATE(E32,Parameter!$B$7))</f>
        <v/>
      </c>
      <c r="I32" s="35" t="str">
        <f aca="false">IF(C32="","",IF(E32="","Belum pernah divalidasi",IF(H32&lt;Parameter!$B$9,"Perlu validasi ulang","Terkini")))</f>
        <v/>
      </c>
      <c r="J32" s="35" t="str">
        <f aca="false">IF(C32="","",IF(D32&lt;&gt;"NPWP &amp; PKP aktif","Tahan, periksa status",IF(I32="Terkini","Boleh diproses","Validasi ulang dulu")))</f>
        <v/>
      </c>
    </row>
    <row r="33" customFormat="false" ht="15" hidden="false" customHeight="false" outlineLevel="0" collapsed="false">
      <c r="A33" s="27"/>
      <c r="B33" s="27"/>
      <c r="C33" s="28"/>
      <c r="D33" s="27"/>
      <c r="E33" s="29"/>
      <c r="F33" s="27"/>
      <c r="G33" s="27"/>
      <c r="H33" s="32" t="str">
        <f aca="false">IF(E33="","",EDATE(E33,Parameter!$B$7))</f>
        <v/>
      </c>
      <c r="I33" s="35" t="str">
        <f aca="false">IF(C33="","",IF(E33="","Belum pernah divalidasi",IF(H33&lt;Parameter!$B$9,"Perlu validasi ulang","Terkini")))</f>
        <v/>
      </c>
      <c r="J33" s="35" t="str">
        <f aca="false">IF(C33="","",IF(D33&lt;&gt;"NPWP &amp; PKP aktif","Tahan, periksa status",IF(I33="Terkini","Boleh diproses","Validasi ulang dulu")))</f>
        <v/>
      </c>
    </row>
    <row r="34" customFormat="false" ht="15" hidden="false" customHeight="false" outlineLevel="0" collapsed="false">
      <c r="A34" s="27"/>
      <c r="B34" s="27"/>
      <c r="C34" s="28"/>
      <c r="D34" s="27"/>
      <c r="E34" s="29"/>
      <c r="F34" s="27"/>
      <c r="G34" s="27"/>
      <c r="H34" s="32" t="str">
        <f aca="false">IF(E34="","",EDATE(E34,Parameter!$B$7))</f>
        <v/>
      </c>
      <c r="I34" s="35" t="str">
        <f aca="false">IF(C34="","",IF(E34="","Belum pernah divalidasi",IF(H34&lt;Parameter!$B$9,"Perlu validasi ulang","Terkini")))</f>
        <v/>
      </c>
      <c r="J34" s="35" t="str">
        <f aca="false">IF(C34="","",IF(D34&lt;&gt;"NPWP &amp; PKP aktif","Tahan, periksa status",IF(I34="Terkini","Boleh diproses","Validasi ulang dulu")))</f>
        <v/>
      </c>
    </row>
    <row r="35" customFormat="false" ht="15" hidden="false" customHeight="false" outlineLevel="0" collapsed="false">
      <c r="A35" s="27"/>
      <c r="B35" s="27"/>
      <c r="C35" s="28"/>
      <c r="D35" s="27"/>
      <c r="E35" s="29"/>
      <c r="F35" s="27"/>
      <c r="G35" s="27"/>
      <c r="H35" s="32" t="str">
        <f aca="false">IF(E35="","",EDATE(E35,Parameter!$B$7))</f>
        <v/>
      </c>
      <c r="I35" s="35" t="str">
        <f aca="false">IF(C35="","",IF(E35="","Belum pernah divalidasi",IF(H35&lt;Parameter!$B$9,"Perlu validasi ulang","Terkini")))</f>
        <v/>
      </c>
      <c r="J35" s="35" t="str">
        <f aca="false">IF(C35="","",IF(D35&lt;&gt;"NPWP &amp; PKP aktif","Tahan, periksa status",IF(I35="Terkini","Boleh diproses","Validasi ulang dulu")))</f>
        <v/>
      </c>
    </row>
    <row r="36" customFormat="false" ht="15" hidden="false" customHeight="false" outlineLevel="0" collapsed="false">
      <c r="A36" s="27"/>
      <c r="B36" s="27"/>
      <c r="C36" s="28"/>
      <c r="D36" s="27"/>
      <c r="E36" s="29"/>
      <c r="F36" s="27"/>
      <c r="G36" s="27"/>
      <c r="H36" s="32" t="str">
        <f aca="false">IF(E36="","",EDATE(E36,Parameter!$B$7))</f>
        <v/>
      </c>
      <c r="I36" s="35" t="str">
        <f aca="false">IF(C36="","",IF(E36="","Belum pernah divalidasi",IF(H36&lt;Parameter!$B$9,"Perlu validasi ulang","Terkini")))</f>
        <v/>
      </c>
      <c r="J36" s="35" t="str">
        <f aca="false">IF(C36="","",IF(D36&lt;&gt;"NPWP &amp; PKP aktif","Tahan, periksa status",IF(I36="Terkini","Boleh diproses","Validasi ulang dulu")))</f>
        <v/>
      </c>
    </row>
    <row r="37" customFormat="false" ht="15" hidden="false" customHeight="false" outlineLevel="0" collapsed="false">
      <c r="A37" s="27"/>
      <c r="B37" s="27"/>
      <c r="C37" s="28"/>
      <c r="D37" s="27"/>
      <c r="E37" s="29"/>
      <c r="F37" s="27"/>
      <c r="G37" s="27"/>
      <c r="H37" s="32" t="str">
        <f aca="false">IF(E37="","",EDATE(E37,Parameter!$B$7))</f>
        <v/>
      </c>
      <c r="I37" s="35" t="str">
        <f aca="false">IF(C37="","",IF(E37="","Belum pernah divalidasi",IF(H37&lt;Parameter!$B$9,"Perlu validasi ulang","Terkini")))</f>
        <v/>
      </c>
      <c r="J37" s="35" t="str">
        <f aca="false">IF(C37="","",IF(D37&lt;&gt;"NPWP &amp; PKP aktif","Tahan, periksa status",IF(I37="Terkini","Boleh diproses","Validasi ulang dulu")))</f>
        <v/>
      </c>
    </row>
    <row r="38" customFormat="false" ht="15" hidden="false" customHeight="false" outlineLevel="0" collapsed="false">
      <c r="A38" s="27"/>
      <c r="B38" s="27"/>
      <c r="C38" s="28"/>
      <c r="D38" s="27"/>
      <c r="E38" s="29"/>
      <c r="F38" s="27"/>
      <c r="G38" s="27"/>
      <c r="H38" s="32" t="str">
        <f aca="false">IF(E38="","",EDATE(E38,Parameter!$B$7))</f>
        <v/>
      </c>
      <c r="I38" s="35" t="str">
        <f aca="false">IF(C38="","",IF(E38="","Belum pernah divalidasi",IF(H38&lt;Parameter!$B$9,"Perlu validasi ulang","Terkini")))</f>
        <v/>
      </c>
      <c r="J38" s="35" t="str">
        <f aca="false">IF(C38="","",IF(D38&lt;&gt;"NPWP &amp; PKP aktif","Tahan, periksa status",IF(I38="Terkini","Boleh diproses","Validasi ulang dulu")))</f>
        <v/>
      </c>
    </row>
    <row r="39" customFormat="false" ht="15" hidden="false" customHeight="false" outlineLevel="0" collapsed="false">
      <c r="A39" s="27"/>
      <c r="B39" s="27"/>
      <c r="C39" s="28"/>
      <c r="D39" s="27"/>
      <c r="E39" s="29"/>
      <c r="F39" s="27"/>
      <c r="G39" s="27"/>
      <c r="H39" s="32" t="str">
        <f aca="false">IF(E39="","",EDATE(E39,Parameter!$B$7))</f>
        <v/>
      </c>
      <c r="I39" s="35" t="str">
        <f aca="false">IF(C39="","",IF(E39="","Belum pernah divalidasi",IF(H39&lt;Parameter!$B$9,"Perlu validasi ulang","Terkini")))</f>
        <v/>
      </c>
      <c r="J39" s="35" t="str">
        <f aca="false">IF(C39="","",IF(D39&lt;&gt;"NPWP &amp; PKP aktif","Tahan, periksa status",IF(I39="Terkini","Boleh diproses","Validasi ulang dulu")))</f>
        <v/>
      </c>
    </row>
    <row r="40" customFormat="false" ht="15" hidden="false" customHeight="false" outlineLevel="0" collapsed="false">
      <c r="A40" s="27"/>
      <c r="B40" s="27"/>
      <c r="C40" s="28"/>
      <c r="D40" s="27"/>
      <c r="E40" s="29"/>
      <c r="F40" s="27"/>
      <c r="G40" s="27"/>
      <c r="H40" s="32" t="str">
        <f aca="false">IF(E40="","",EDATE(E40,Parameter!$B$7))</f>
        <v/>
      </c>
      <c r="I40" s="35" t="str">
        <f aca="false">IF(C40="","",IF(E40="","Belum pernah divalidasi",IF(H40&lt;Parameter!$B$9,"Perlu validasi ulang","Terkini")))</f>
        <v/>
      </c>
      <c r="J40" s="35" t="str">
        <f aca="false">IF(C40="","",IF(D40&lt;&gt;"NPWP &amp; PKP aktif","Tahan, periksa status",IF(I40="Terkini","Boleh diproses","Validasi ulang dulu")))</f>
        <v/>
      </c>
    </row>
    <row r="41" customFormat="false" ht="15" hidden="false" customHeight="false" outlineLevel="0" collapsed="false">
      <c r="A41" s="27"/>
      <c r="B41" s="27"/>
      <c r="C41" s="28"/>
      <c r="D41" s="27"/>
      <c r="E41" s="29"/>
      <c r="F41" s="27"/>
      <c r="G41" s="27"/>
      <c r="H41" s="32" t="str">
        <f aca="false">IF(E41="","",EDATE(E41,Parameter!$B$7))</f>
        <v/>
      </c>
      <c r="I41" s="35" t="str">
        <f aca="false">IF(C41="","",IF(E41="","Belum pernah divalidasi",IF(H41&lt;Parameter!$B$9,"Perlu validasi ulang","Terkini")))</f>
        <v/>
      </c>
      <c r="J41" s="35" t="str">
        <f aca="false">IF(C41="","",IF(D41&lt;&gt;"NPWP &amp; PKP aktif","Tahan, periksa status",IF(I41="Terkini","Boleh diproses","Validasi ulang dulu")))</f>
        <v/>
      </c>
    </row>
    <row r="42" customFormat="false" ht="15" hidden="false" customHeight="false" outlineLevel="0" collapsed="false">
      <c r="A42" s="27"/>
      <c r="B42" s="27"/>
      <c r="C42" s="28"/>
      <c r="D42" s="27"/>
      <c r="E42" s="29"/>
      <c r="F42" s="27"/>
      <c r="G42" s="27"/>
      <c r="H42" s="32" t="str">
        <f aca="false">IF(E42="","",EDATE(E42,Parameter!$B$7))</f>
        <v/>
      </c>
      <c r="I42" s="35" t="str">
        <f aca="false">IF(C42="","",IF(E42="","Belum pernah divalidasi",IF(H42&lt;Parameter!$B$9,"Perlu validasi ulang","Terkini")))</f>
        <v/>
      </c>
      <c r="J42" s="35" t="str">
        <f aca="false">IF(C42="","",IF(D42&lt;&gt;"NPWP &amp; PKP aktif","Tahan, periksa status",IF(I42="Terkini","Boleh diproses","Validasi ulang dulu")))</f>
        <v/>
      </c>
    </row>
    <row r="43" customFormat="false" ht="15" hidden="false" customHeight="false" outlineLevel="0" collapsed="false">
      <c r="A43" s="27"/>
      <c r="B43" s="27"/>
      <c r="C43" s="28"/>
      <c r="D43" s="27"/>
      <c r="E43" s="29"/>
      <c r="F43" s="27"/>
      <c r="G43" s="27"/>
      <c r="H43" s="32" t="str">
        <f aca="false">IF(E43="","",EDATE(E43,Parameter!$B$7))</f>
        <v/>
      </c>
      <c r="I43" s="35" t="str">
        <f aca="false">IF(C43="","",IF(E43="","Belum pernah divalidasi",IF(H43&lt;Parameter!$B$9,"Perlu validasi ulang","Terkini")))</f>
        <v/>
      </c>
      <c r="J43" s="35" t="str">
        <f aca="false">IF(C43="","",IF(D43&lt;&gt;"NPWP &amp; PKP aktif","Tahan, periksa status",IF(I43="Terkini","Boleh diproses","Validasi ulang dulu")))</f>
        <v/>
      </c>
    </row>
    <row r="44" customFormat="false" ht="15" hidden="false" customHeight="false" outlineLevel="0" collapsed="false">
      <c r="A44" s="27"/>
      <c r="B44" s="27"/>
      <c r="C44" s="28"/>
      <c r="D44" s="27"/>
      <c r="E44" s="29"/>
      <c r="F44" s="27"/>
      <c r="G44" s="27"/>
      <c r="H44" s="32" t="str">
        <f aca="false">IF(E44="","",EDATE(E44,Parameter!$B$7))</f>
        <v/>
      </c>
      <c r="I44" s="35" t="str">
        <f aca="false">IF(C44="","",IF(E44="","Belum pernah divalidasi",IF(H44&lt;Parameter!$B$9,"Perlu validasi ulang","Terkini")))</f>
        <v/>
      </c>
      <c r="J44" s="35" t="str">
        <f aca="false">IF(C44="","",IF(D44&lt;&gt;"NPWP &amp; PKP aktif","Tahan, periksa status",IF(I44="Terkini","Boleh diproses","Validasi ulang dulu")))</f>
        <v/>
      </c>
    </row>
    <row r="45" customFormat="false" ht="15" hidden="false" customHeight="false" outlineLevel="0" collapsed="false">
      <c r="A45" s="27"/>
      <c r="B45" s="27"/>
      <c r="C45" s="28"/>
      <c r="D45" s="27"/>
      <c r="E45" s="29"/>
      <c r="F45" s="27"/>
      <c r="G45" s="27"/>
      <c r="H45" s="32" t="str">
        <f aca="false">IF(E45="","",EDATE(E45,Parameter!$B$7))</f>
        <v/>
      </c>
      <c r="I45" s="35" t="str">
        <f aca="false">IF(C45="","",IF(E45="","Belum pernah divalidasi",IF(H45&lt;Parameter!$B$9,"Perlu validasi ulang","Terkini")))</f>
        <v/>
      </c>
      <c r="J45" s="35" t="str">
        <f aca="false">IF(C45="","",IF(D45&lt;&gt;"NPWP &amp; PKP aktif","Tahan, periksa status",IF(I45="Terkini","Boleh diproses","Validasi ulang dulu")))</f>
        <v/>
      </c>
    </row>
    <row r="46" customFormat="false" ht="15" hidden="false" customHeight="false" outlineLevel="0" collapsed="false">
      <c r="A46" s="27"/>
      <c r="B46" s="27"/>
      <c r="C46" s="28"/>
      <c r="D46" s="27"/>
      <c r="E46" s="29"/>
      <c r="F46" s="27"/>
      <c r="G46" s="27"/>
      <c r="H46" s="32" t="str">
        <f aca="false">IF(E46="","",EDATE(E46,Parameter!$B$7))</f>
        <v/>
      </c>
      <c r="I46" s="35" t="str">
        <f aca="false">IF(C46="","",IF(E46="","Belum pernah divalidasi",IF(H46&lt;Parameter!$B$9,"Perlu validasi ulang","Terkini")))</f>
        <v/>
      </c>
      <c r="J46" s="35" t="str">
        <f aca="false">IF(C46="","",IF(D46&lt;&gt;"NPWP &amp; PKP aktif","Tahan, periksa status",IF(I46="Terkini","Boleh diproses","Validasi ulang dulu")))</f>
        <v/>
      </c>
    </row>
    <row r="47" customFormat="false" ht="15" hidden="false" customHeight="false" outlineLevel="0" collapsed="false">
      <c r="A47" s="27"/>
      <c r="B47" s="27"/>
      <c r="C47" s="28"/>
      <c r="D47" s="27"/>
      <c r="E47" s="29"/>
      <c r="F47" s="27"/>
      <c r="G47" s="27"/>
      <c r="H47" s="32" t="str">
        <f aca="false">IF(E47="","",EDATE(E47,Parameter!$B$7))</f>
        <v/>
      </c>
      <c r="I47" s="35" t="str">
        <f aca="false">IF(C47="","",IF(E47="","Belum pernah divalidasi",IF(H47&lt;Parameter!$B$9,"Perlu validasi ulang","Terkini")))</f>
        <v/>
      </c>
      <c r="J47" s="35" t="str">
        <f aca="false">IF(C47="","",IF(D47&lt;&gt;"NPWP &amp; PKP aktif","Tahan, periksa status",IF(I47="Terkini","Boleh diproses","Validasi ulang dulu")))</f>
        <v/>
      </c>
    </row>
    <row r="48" customFormat="false" ht="15" hidden="false" customHeight="false" outlineLevel="0" collapsed="false">
      <c r="A48" s="27"/>
      <c r="B48" s="27"/>
      <c r="C48" s="28"/>
      <c r="D48" s="27"/>
      <c r="E48" s="29"/>
      <c r="F48" s="27"/>
      <c r="G48" s="27"/>
      <c r="H48" s="32" t="str">
        <f aca="false">IF(E48="","",EDATE(E48,Parameter!$B$7))</f>
        <v/>
      </c>
      <c r="I48" s="35" t="str">
        <f aca="false">IF(C48="","",IF(E48="","Belum pernah divalidasi",IF(H48&lt;Parameter!$B$9,"Perlu validasi ulang","Terkini")))</f>
        <v/>
      </c>
      <c r="J48" s="35" t="str">
        <f aca="false">IF(C48="","",IF(D48&lt;&gt;"NPWP &amp; PKP aktif","Tahan, periksa status",IF(I48="Terkini","Boleh diproses","Validasi ulang dulu")))</f>
        <v/>
      </c>
    </row>
    <row r="49" customFormat="false" ht="15" hidden="false" customHeight="false" outlineLevel="0" collapsed="false">
      <c r="A49" s="27"/>
      <c r="B49" s="27"/>
      <c r="C49" s="28"/>
      <c r="D49" s="27"/>
      <c r="E49" s="29"/>
      <c r="F49" s="27"/>
      <c r="G49" s="27"/>
      <c r="H49" s="32" t="str">
        <f aca="false">IF(E49="","",EDATE(E49,Parameter!$B$7))</f>
        <v/>
      </c>
      <c r="I49" s="35" t="str">
        <f aca="false">IF(C49="","",IF(E49="","Belum pernah divalidasi",IF(H49&lt;Parameter!$B$9,"Perlu validasi ulang","Terkini")))</f>
        <v/>
      </c>
      <c r="J49" s="35" t="str">
        <f aca="false">IF(C49="","",IF(D49&lt;&gt;"NPWP &amp; PKP aktif","Tahan, periksa status",IF(I49="Terkini","Boleh diproses","Validasi ulang dulu")))</f>
        <v/>
      </c>
    </row>
    <row r="50" customFormat="false" ht="15" hidden="false" customHeight="false" outlineLevel="0" collapsed="false">
      <c r="A50" s="27"/>
      <c r="B50" s="27"/>
      <c r="C50" s="28"/>
      <c r="D50" s="27"/>
      <c r="E50" s="29"/>
      <c r="F50" s="27"/>
      <c r="G50" s="27"/>
      <c r="H50" s="32" t="str">
        <f aca="false">IF(E50="","",EDATE(E50,Parameter!$B$7))</f>
        <v/>
      </c>
      <c r="I50" s="35" t="str">
        <f aca="false">IF(C50="","",IF(E50="","Belum pernah divalidasi",IF(H50&lt;Parameter!$B$9,"Perlu validasi ulang","Terkini")))</f>
        <v/>
      </c>
      <c r="J50" s="35" t="str">
        <f aca="false">IF(C50="","",IF(D50&lt;&gt;"NPWP &amp; PKP aktif","Tahan, periksa status",IF(I50="Terkini","Boleh diproses","Validasi ulang dulu")))</f>
        <v/>
      </c>
    </row>
    <row r="51" customFormat="false" ht="15" hidden="false" customHeight="false" outlineLevel="0" collapsed="false">
      <c r="A51" s="27"/>
      <c r="B51" s="27"/>
      <c r="C51" s="28"/>
      <c r="D51" s="27"/>
      <c r="E51" s="29"/>
      <c r="F51" s="27"/>
      <c r="G51" s="27"/>
      <c r="H51" s="32" t="str">
        <f aca="false">IF(E51="","",EDATE(E51,Parameter!$B$7))</f>
        <v/>
      </c>
      <c r="I51" s="35" t="str">
        <f aca="false">IF(C51="","",IF(E51="","Belum pernah divalidasi",IF(H51&lt;Parameter!$B$9,"Perlu validasi ulang","Terkini")))</f>
        <v/>
      </c>
      <c r="J51" s="35" t="str">
        <f aca="false">IF(C51="","",IF(D51&lt;&gt;"NPWP &amp; PKP aktif","Tahan, periksa status",IF(I51="Terkini","Boleh diproses","Validasi ulang dulu")))</f>
        <v/>
      </c>
    </row>
    <row r="52" customFormat="false" ht="15" hidden="false" customHeight="false" outlineLevel="0" collapsed="false">
      <c r="A52" s="27"/>
      <c r="B52" s="27"/>
      <c r="C52" s="28"/>
      <c r="D52" s="27"/>
      <c r="E52" s="29"/>
      <c r="F52" s="27"/>
      <c r="G52" s="27"/>
      <c r="H52" s="32" t="str">
        <f aca="false">IF(E52="","",EDATE(E52,Parameter!$B$7))</f>
        <v/>
      </c>
      <c r="I52" s="35" t="str">
        <f aca="false">IF(C52="","",IF(E52="","Belum pernah divalidasi",IF(H52&lt;Parameter!$B$9,"Perlu validasi ulang","Terkini")))</f>
        <v/>
      </c>
      <c r="J52" s="35" t="str">
        <f aca="false">IF(C52="","",IF(D52&lt;&gt;"NPWP &amp; PKP aktif","Tahan, periksa status",IF(I52="Terkini","Boleh diproses","Validasi ulang dulu")))</f>
        <v/>
      </c>
    </row>
    <row r="53" customFormat="false" ht="15" hidden="false" customHeight="false" outlineLevel="0" collapsed="false">
      <c r="A53" s="27"/>
      <c r="B53" s="27"/>
      <c r="C53" s="28"/>
      <c r="D53" s="27"/>
      <c r="E53" s="29"/>
      <c r="F53" s="27"/>
      <c r="G53" s="27"/>
      <c r="H53" s="32" t="str">
        <f aca="false">IF(E53="","",EDATE(E53,Parameter!$B$7))</f>
        <v/>
      </c>
      <c r="I53" s="35" t="str">
        <f aca="false">IF(C53="","",IF(E53="","Belum pernah divalidasi",IF(H53&lt;Parameter!$B$9,"Perlu validasi ulang","Terkini")))</f>
        <v/>
      </c>
      <c r="J53" s="35" t="str">
        <f aca="false">IF(C53="","",IF(D53&lt;&gt;"NPWP &amp; PKP aktif","Tahan, periksa status",IF(I53="Terkini","Boleh diproses","Validasi ulang dulu")))</f>
        <v/>
      </c>
    </row>
    <row r="54" customFormat="false" ht="15" hidden="false" customHeight="false" outlineLevel="0" collapsed="false">
      <c r="A54" s="27"/>
      <c r="B54" s="27"/>
      <c r="C54" s="28"/>
      <c r="D54" s="27"/>
      <c r="E54" s="29"/>
      <c r="F54" s="27"/>
      <c r="G54" s="27"/>
      <c r="H54" s="32" t="str">
        <f aca="false">IF(E54="","",EDATE(E54,Parameter!$B$7))</f>
        <v/>
      </c>
      <c r="I54" s="35" t="str">
        <f aca="false">IF(C54="","",IF(E54="","Belum pernah divalidasi",IF(H54&lt;Parameter!$B$9,"Perlu validasi ulang","Terkini")))</f>
        <v/>
      </c>
      <c r="J54" s="35" t="str">
        <f aca="false">IF(C54="","",IF(D54&lt;&gt;"NPWP &amp; PKP aktif","Tahan, periksa status",IF(I54="Terkini","Boleh diproses","Validasi ulang dulu")))</f>
        <v/>
      </c>
    </row>
    <row r="55" customFormat="false" ht="15" hidden="false" customHeight="false" outlineLevel="0" collapsed="false">
      <c r="A55" s="27"/>
      <c r="B55" s="27"/>
      <c r="C55" s="28"/>
      <c r="D55" s="27"/>
      <c r="E55" s="29"/>
      <c r="F55" s="27"/>
      <c r="G55" s="27"/>
      <c r="H55" s="32" t="str">
        <f aca="false">IF(E55="","",EDATE(E55,Parameter!$B$7))</f>
        <v/>
      </c>
      <c r="I55" s="35" t="str">
        <f aca="false">IF(C55="","",IF(E55="","Belum pernah divalidasi",IF(H55&lt;Parameter!$B$9,"Perlu validasi ulang","Terkini")))</f>
        <v/>
      </c>
      <c r="J55" s="35" t="str">
        <f aca="false">IF(C55="","",IF(D55&lt;&gt;"NPWP &amp; PKP aktif","Tahan, periksa status",IF(I55="Terkini","Boleh diproses","Validasi ulang dulu")))</f>
        <v/>
      </c>
    </row>
    <row r="56" customFormat="false" ht="15" hidden="false" customHeight="false" outlineLevel="0" collapsed="false">
      <c r="A56" s="27"/>
      <c r="B56" s="27"/>
      <c r="C56" s="28"/>
      <c r="D56" s="27"/>
      <c r="E56" s="29"/>
      <c r="F56" s="27"/>
      <c r="G56" s="27"/>
      <c r="H56" s="32" t="str">
        <f aca="false">IF(E56="","",EDATE(E56,Parameter!$B$7))</f>
        <v/>
      </c>
      <c r="I56" s="35" t="str">
        <f aca="false">IF(C56="","",IF(E56="","Belum pernah divalidasi",IF(H56&lt;Parameter!$B$9,"Perlu validasi ulang","Terkini")))</f>
        <v/>
      </c>
      <c r="J56" s="35" t="str">
        <f aca="false">IF(C56="","",IF(D56&lt;&gt;"NPWP &amp; PKP aktif","Tahan, periksa status",IF(I56="Terkini","Boleh diproses","Validasi ulang dulu")))</f>
        <v/>
      </c>
    </row>
    <row r="57" customFormat="false" ht="15" hidden="false" customHeight="false" outlineLevel="0" collapsed="false">
      <c r="A57" s="27"/>
      <c r="B57" s="27"/>
      <c r="C57" s="28"/>
      <c r="D57" s="27"/>
      <c r="E57" s="29"/>
      <c r="F57" s="27"/>
      <c r="G57" s="27"/>
      <c r="H57" s="32" t="str">
        <f aca="false">IF(E57="","",EDATE(E57,Parameter!$B$7))</f>
        <v/>
      </c>
      <c r="I57" s="35" t="str">
        <f aca="false">IF(C57="","",IF(E57="","Belum pernah divalidasi",IF(H57&lt;Parameter!$B$9,"Perlu validasi ulang","Terkini")))</f>
        <v/>
      </c>
      <c r="J57" s="35" t="str">
        <f aca="false">IF(C57="","",IF(D57&lt;&gt;"NPWP &amp; PKP aktif","Tahan, periksa status",IF(I57="Terkini","Boleh diproses","Validasi ulang dulu")))</f>
        <v/>
      </c>
    </row>
    <row r="58" customFormat="false" ht="15" hidden="false" customHeight="false" outlineLevel="0" collapsed="false">
      <c r="A58" s="27"/>
      <c r="B58" s="27"/>
      <c r="C58" s="28"/>
      <c r="D58" s="27"/>
      <c r="E58" s="29"/>
      <c r="F58" s="27"/>
      <c r="G58" s="27"/>
      <c r="H58" s="32" t="str">
        <f aca="false">IF(E58="","",EDATE(E58,Parameter!$B$7))</f>
        <v/>
      </c>
      <c r="I58" s="35" t="str">
        <f aca="false">IF(C58="","",IF(E58="","Belum pernah divalidasi",IF(H58&lt;Parameter!$B$9,"Perlu validasi ulang","Terkini")))</f>
        <v/>
      </c>
      <c r="J58" s="35" t="str">
        <f aca="false">IF(C58="","",IF(D58&lt;&gt;"NPWP &amp; PKP aktif","Tahan, periksa status",IF(I58="Terkini","Boleh diproses","Validasi ulang dulu")))</f>
        <v/>
      </c>
    </row>
    <row r="59" customFormat="false" ht="15" hidden="false" customHeight="false" outlineLevel="0" collapsed="false">
      <c r="A59" s="27"/>
      <c r="B59" s="27"/>
      <c r="C59" s="28"/>
      <c r="D59" s="27"/>
      <c r="E59" s="29"/>
      <c r="F59" s="27"/>
      <c r="G59" s="27"/>
      <c r="H59" s="32" t="str">
        <f aca="false">IF(E59="","",EDATE(E59,Parameter!$B$7))</f>
        <v/>
      </c>
      <c r="I59" s="35" t="str">
        <f aca="false">IF(C59="","",IF(E59="","Belum pernah divalidasi",IF(H59&lt;Parameter!$B$9,"Perlu validasi ulang","Terkini")))</f>
        <v/>
      </c>
      <c r="J59" s="35" t="str">
        <f aca="false">IF(C59="","",IF(D59&lt;&gt;"NPWP &amp; PKP aktif","Tahan, periksa status",IF(I59="Terkini","Boleh diproses","Validasi ulang dulu")))</f>
        <v/>
      </c>
    </row>
    <row r="60" customFormat="false" ht="15" hidden="false" customHeight="false" outlineLevel="0" collapsed="false">
      <c r="A60" s="27"/>
      <c r="B60" s="27"/>
      <c r="C60" s="28"/>
      <c r="D60" s="27"/>
      <c r="E60" s="29"/>
      <c r="F60" s="27"/>
      <c r="G60" s="27"/>
      <c r="H60" s="32" t="str">
        <f aca="false">IF(E60="","",EDATE(E60,Parameter!$B$7))</f>
        <v/>
      </c>
      <c r="I60" s="35" t="str">
        <f aca="false">IF(C60="","",IF(E60="","Belum pernah divalidasi",IF(H60&lt;Parameter!$B$9,"Perlu validasi ulang","Terkini")))</f>
        <v/>
      </c>
      <c r="J60" s="35" t="str">
        <f aca="false">IF(C60="","",IF(D60&lt;&gt;"NPWP &amp; PKP aktif","Tahan, periksa status",IF(I60="Terkini","Boleh diproses","Validasi ulang dulu")))</f>
        <v/>
      </c>
    </row>
    <row r="61" customFormat="false" ht="15" hidden="false" customHeight="false" outlineLevel="0" collapsed="false">
      <c r="A61" s="27"/>
      <c r="B61" s="27"/>
      <c r="C61" s="28"/>
      <c r="D61" s="27"/>
      <c r="E61" s="29"/>
      <c r="F61" s="27"/>
      <c r="G61" s="27"/>
      <c r="H61" s="32" t="str">
        <f aca="false">IF(E61="","",EDATE(E61,Parameter!$B$7))</f>
        <v/>
      </c>
      <c r="I61" s="35" t="str">
        <f aca="false">IF(C61="","",IF(E61="","Belum pernah divalidasi",IF(H61&lt;Parameter!$B$9,"Perlu validasi ulang","Terkini")))</f>
        <v/>
      </c>
      <c r="J61" s="35" t="str">
        <f aca="false">IF(C61="","",IF(D61&lt;&gt;"NPWP &amp; PKP aktif","Tahan, periksa status",IF(I61="Terkini","Boleh diproses","Validasi ulang dulu")))</f>
        <v/>
      </c>
    </row>
    <row r="62" customFormat="false" ht="15" hidden="false" customHeight="false" outlineLevel="0" collapsed="false">
      <c r="A62" s="27"/>
      <c r="B62" s="27"/>
      <c r="C62" s="28"/>
      <c r="D62" s="27"/>
      <c r="E62" s="29"/>
      <c r="F62" s="27"/>
      <c r="G62" s="27"/>
      <c r="H62" s="32" t="str">
        <f aca="false">IF(E62="","",EDATE(E62,Parameter!$B$7))</f>
        <v/>
      </c>
      <c r="I62" s="35" t="str">
        <f aca="false">IF(C62="","",IF(E62="","Belum pernah divalidasi",IF(H62&lt;Parameter!$B$9,"Perlu validasi ulang","Terkini")))</f>
        <v/>
      </c>
      <c r="J62" s="35" t="str">
        <f aca="false">IF(C62="","",IF(D62&lt;&gt;"NPWP &amp; PKP aktif","Tahan, periksa status",IF(I62="Terkini","Boleh diproses","Validasi ulang dulu")))</f>
        <v/>
      </c>
    </row>
    <row r="63" customFormat="false" ht="15" hidden="false" customHeight="false" outlineLevel="0" collapsed="false">
      <c r="A63" s="27"/>
      <c r="B63" s="27"/>
      <c r="C63" s="28"/>
      <c r="D63" s="27"/>
      <c r="E63" s="29"/>
      <c r="F63" s="27"/>
      <c r="G63" s="27"/>
      <c r="H63" s="32" t="str">
        <f aca="false">IF(E63="","",EDATE(E63,Parameter!$B$7))</f>
        <v/>
      </c>
      <c r="I63" s="35" t="str">
        <f aca="false">IF(C63="","",IF(E63="","Belum pernah divalidasi",IF(H63&lt;Parameter!$B$9,"Perlu validasi ulang","Terkini")))</f>
        <v/>
      </c>
      <c r="J63" s="35" t="str">
        <f aca="false">IF(C63="","",IF(D63&lt;&gt;"NPWP &amp; PKP aktif","Tahan, periksa status",IF(I63="Terkini","Boleh diproses","Validasi ulang dulu")))</f>
        <v/>
      </c>
    </row>
    <row r="64" customFormat="false" ht="15" hidden="false" customHeight="false" outlineLevel="0" collapsed="false">
      <c r="A64" s="27"/>
      <c r="B64" s="27"/>
      <c r="C64" s="28"/>
      <c r="D64" s="27"/>
      <c r="E64" s="29"/>
      <c r="F64" s="27"/>
      <c r="G64" s="27"/>
      <c r="H64" s="32" t="str">
        <f aca="false">IF(E64="","",EDATE(E64,Parameter!$B$7))</f>
        <v/>
      </c>
      <c r="I64" s="35" t="str">
        <f aca="false">IF(C64="","",IF(E64="","Belum pernah divalidasi",IF(H64&lt;Parameter!$B$9,"Perlu validasi ulang","Terkini")))</f>
        <v/>
      </c>
      <c r="J64" s="35" t="str">
        <f aca="false">IF(C64="","",IF(D64&lt;&gt;"NPWP &amp; PKP aktif","Tahan, periksa status",IF(I64="Terkini","Boleh diproses","Validasi ulang dulu")))</f>
        <v/>
      </c>
    </row>
    <row r="65" customFormat="false" ht="15" hidden="false" customHeight="false" outlineLevel="0" collapsed="false">
      <c r="A65" s="27"/>
      <c r="B65" s="27"/>
      <c r="C65" s="28"/>
      <c r="D65" s="27"/>
      <c r="E65" s="29"/>
      <c r="F65" s="27"/>
      <c r="G65" s="27"/>
      <c r="H65" s="32" t="str">
        <f aca="false">IF(E65="","",EDATE(E65,Parameter!$B$7))</f>
        <v/>
      </c>
      <c r="I65" s="35" t="str">
        <f aca="false">IF(C65="","",IF(E65="","Belum pernah divalidasi",IF(H65&lt;Parameter!$B$9,"Perlu validasi ulang","Terkini")))</f>
        <v/>
      </c>
      <c r="J65" s="35" t="str">
        <f aca="false">IF(C65="","",IF(D65&lt;&gt;"NPWP &amp; PKP aktif","Tahan, periksa status",IF(I65="Terkini","Boleh diproses","Validasi ulang dulu")))</f>
        <v/>
      </c>
    </row>
    <row r="66" customFormat="false" ht="15" hidden="false" customHeight="false" outlineLevel="0" collapsed="false">
      <c r="A66" s="27"/>
      <c r="B66" s="27"/>
      <c r="C66" s="28"/>
      <c r="D66" s="27"/>
      <c r="E66" s="29"/>
      <c r="F66" s="27"/>
      <c r="G66" s="27"/>
      <c r="H66" s="32" t="str">
        <f aca="false">IF(E66="","",EDATE(E66,Parameter!$B$7))</f>
        <v/>
      </c>
      <c r="I66" s="35" t="str">
        <f aca="false">IF(C66="","",IF(E66="","Belum pernah divalidasi",IF(H66&lt;Parameter!$B$9,"Perlu validasi ulang","Terkini")))</f>
        <v/>
      </c>
      <c r="J66" s="35" t="str">
        <f aca="false">IF(C66="","",IF(D66&lt;&gt;"NPWP &amp; PKP aktif","Tahan, periksa status",IF(I66="Terkini","Boleh diproses","Validasi ulang dulu")))</f>
        <v/>
      </c>
    </row>
    <row r="67" customFormat="false" ht="15" hidden="false" customHeight="false" outlineLevel="0" collapsed="false">
      <c r="A67" s="27"/>
      <c r="B67" s="27"/>
      <c r="C67" s="28"/>
      <c r="D67" s="27"/>
      <c r="E67" s="29"/>
      <c r="F67" s="27"/>
      <c r="G67" s="27"/>
      <c r="H67" s="32" t="str">
        <f aca="false">IF(E67="","",EDATE(E67,Parameter!$B$7))</f>
        <v/>
      </c>
      <c r="I67" s="35" t="str">
        <f aca="false">IF(C67="","",IF(E67="","Belum pernah divalidasi",IF(H67&lt;Parameter!$B$9,"Perlu validasi ulang","Terkini")))</f>
        <v/>
      </c>
      <c r="J67" s="35" t="str">
        <f aca="false">IF(C67="","",IF(D67&lt;&gt;"NPWP &amp; PKP aktif","Tahan, periksa status",IF(I67="Terkini","Boleh diproses","Validasi ulang dulu")))</f>
        <v/>
      </c>
    </row>
    <row r="68" customFormat="false" ht="15" hidden="false" customHeight="false" outlineLevel="0" collapsed="false">
      <c r="A68" s="27"/>
      <c r="B68" s="27"/>
      <c r="C68" s="28"/>
      <c r="D68" s="27"/>
      <c r="E68" s="29"/>
      <c r="F68" s="27"/>
      <c r="G68" s="27"/>
      <c r="H68" s="32" t="str">
        <f aca="false">IF(E68="","",EDATE(E68,Parameter!$B$7))</f>
        <v/>
      </c>
      <c r="I68" s="35" t="str">
        <f aca="false">IF(C68="","",IF(E68="","Belum pernah divalidasi",IF(H68&lt;Parameter!$B$9,"Perlu validasi ulang","Terkini")))</f>
        <v/>
      </c>
      <c r="J68" s="35" t="str">
        <f aca="false">IF(C68="","",IF(D68&lt;&gt;"NPWP &amp; PKP aktif","Tahan, periksa status",IF(I68="Terkini","Boleh diproses","Validasi ulang dulu")))</f>
        <v/>
      </c>
    </row>
    <row r="69" customFormat="false" ht="15" hidden="false" customHeight="false" outlineLevel="0" collapsed="false">
      <c r="A69" s="27"/>
      <c r="B69" s="27"/>
      <c r="C69" s="28"/>
      <c r="D69" s="27"/>
      <c r="E69" s="29"/>
      <c r="F69" s="27"/>
      <c r="G69" s="27"/>
      <c r="H69" s="32" t="str">
        <f aca="false">IF(E69="","",EDATE(E69,Parameter!$B$7))</f>
        <v/>
      </c>
      <c r="I69" s="35" t="str">
        <f aca="false">IF(C69="","",IF(E69="","Belum pernah divalidasi",IF(H69&lt;Parameter!$B$9,"Perlu validasi ulang","Terkini")))</f>
        <v/>
      </c>
      <c r="J69" s="35" t="str">
        <f aca="false">IF(C69="","",IF(D69&lt;&gt;"NPWP &amp; PKP aktif","Tahan, periksa status",IF(I69="Terkini","Boleh diproses","Validasi ulang dulu")))</f>
        <v/>
      </c>
    </row>
    <row r="70" customFormat="false" ht="15" hidden="false" customHeight="false" outlineLevel="0" collapsed="false">
      <c r="A70" s="27"/>
      <c r="B70" s="27"/>
      <c r="C70" s="28"/>
      <c r="D70" s="27"/>
      <c r="E70" s="29"/>
      <c r="F70" s="27"/>
      <c r="G70" s="27"/>
      <c r="H70" s="32" t="str">
        <f aca="false">IF(E70="","",EDATE(E70,Parameter!$B$7))</f>
        <v/>
      </c>
      <c r="I70" s="35" t="str">
        <f aca="false">IF(C70="","",IF(E70="","Belum pernah divalidasi",IF(H70&lt;Parameter!$B$9,"Perlu validasi ulang","Terkini")))</f>
        <v/>
      </c>
      <c r="J70" s="35" t="str">
        <f aca="false">IF(C70="","",IF(D70&lt;&gt;"NPWP &amp; PKP aktif","Tahan, periksa status",IF(I70="Terkini","Boleh diproses","Validasi ulang dulu")))</f>
        <v/>
      </c>
    </row>
    <row r="71" customFormat="false" ht="15" hidden="false" customHeight="false" outlineLevel="0" collapsed="false">
      <c r="A71" s="27"/>
      <c r="B71" s="27"/>
      <c r="C71" s="28"/>
      <c r="D71" s="27"/>
      <c r="E71" s="29"/>
      <c r="F71" s="27"/>
      <c r="G71" s="27"/>
      <c r="H71" s="32" t="str">
        <f aca="false">IF(E71="","",EDATE(E71,Parameter!$B$7))</f>
        <v/>
      </c>
      <c r="I71" s="35" t="str">
        <f aca="false">IF(C71="","",IF(E71="","Belum pernah divalidasi",IF(H71&lt;Parameter!$B$9,"Perlu validasi ulang","Terkini")))</f>
        <v/>
      </c>
      <c r="J71" s="35" t="str">
        <f aca="false">IF(C71="","",IF(D71&lt;&gt;"NPWP &amp; PKP aktif","Tahan, periksa status",IF(I71="Terkini","Boleh diproses","Validasi ulang dulu")))</f>
        <v/>
      </c>
    </row>
    <row r="72" customFormat="false" ht="15" hidden="false" customHeight="false" outlineLevel="0" collapsed="false">
      <c r="A72" s="27"/>
      <c r="B72" s="27"/>
      <c r="C72" s="28"/>
      <c r="D72" s="27"/>
      <c r="E72" s="29"/>
      <c r="F72" s="27"/>
      <c r="G72" s="27"/>
      <c r="H72" s="32" t="str">
        <f aca="false">IF(E72="","",EDATE(E72,Parameter!$B$7))</f>
        <v/>
      </c>
      <c r="I72" s="35" t="str">
        <f aca="false">IF(C72="","",IF(E72="","Belum pernah divalidasi",IF(H72&lt;Parameter!$B$9,"Perlu validasi ulang","Terkini")))</f>
        <v/>
      </c>
      <c r="J72" s="35" t="str">
        <f aca="false">IF(C72="","",IF(D72&lt;&gt;"NPWP &amp; PKP aktif","Tahan, periksa status",IF(I72="Terkini","Boleh diproses","Validasi ulang dulu")))</f>
        <v/>
      </c>
    </row>
    <row r="73" customFormat="false" ht="15" hidden="false" customHeight="false" outlineLevel="0" collapsed="false">
      <c r="A73" s="27"/>
      <c r="B73" s="27"/>
      <c r="C73" s="28"/>
      <c r="D73" s="27"/>
      <c r="E73" s="29"/>
      <c r="F73" s="27"/>
      <c r="G73" s="27"/>
      <c r="H73" s="32" t="str">
        <f aca="false">IF(E73="","",EDATE(E73,Parameter!$B$7))</f>
        <v/>
      </c>
      <c r="I73" s="35" t="str">
        <f aca="false">IF(C73="","",IF(E73="","Belum pernah divalidasi",IF(H73&lt;Parameter!$B$9,"Perlu validasi ulang","Terkini")))</f>
        <v/>
      </c>
      <c r="J73" s="35" t="str">
        <f aca="false">IF(C73="","",IF(D73&lt;&gt;"NPWP &amp; PKP aktif","Tahan, periksa status",IF(I73="Terkini","Boleh diproses","Validasi ulang dulu")))</f>
        <v/>
      </c>
    </row>
    <row r="74" customFormat="false" ht="15" hidden="false" customHeight="false" outlineLevel="0" collapsed="false">
      <c r="A74" s="27"/>
      <c r="B74" s="27"/>
      <c r="C74" s="28"/>
      <c r="D74" s="27"/>
      <c r="E74" s="29"/>
      <c r="F74" s="27"/>
      <c r="G74" s="27"/>
      <c r="H74" s="32" t="str">
        <f aca="false">IF(E74="","",EDATE(E74,Parameter!$B$7))</f>
        <v/>
      </c>
      <c r="I74" s="35" t="str">
        <f aca="false">IF(C74="","",IF(E74="","Belum pernah divalidasi",IF(H74&lt;Parameter!$B$9,"Perlu validasi ulang","Terkini")))</f>
        <v/>
      </c>
      <c r="J74" s="35" t="str">
        <f aca="false">IF(C74="","",IF(D74&lt;&gt;"NPWP &amp; PKP aktif","Tahan, periksa status",IF(I74="Terkini","Boleh diproses","Validasi ulang dulu")))</f>
        <v/>
      </c>
    </row>
    <row r="75" customFormat="false" ht="15" hidden="false" customHeight="false" outlineLevel="0" collapsed="false">
      <c r="A75" s="27"/>
      <c r="B75" s="27"/>
      <c r="C75" s="28"/>
      <c r="D75" s="27"/>
      <c r="E75" s="29"/>
      <c r="F75" s="27"/>
      <c r="G75" s="27"/>
      <c r="H75" s="32" t="str">
        <f aca="false">IF(E75="","",EDATE(E75,Parameter!$B$7))</f>
        <v/>
      </c>
      <c r="I75" s="35" t="str">
        <f aca="false">IF(C75="","",IF(E75="","Belum pernah divalidasi",IF(H75&lt;Parameter!$B$9,"Perlu validasi ulang","Terkini")))</f>
        <v/>
      </c>
      <c r="J75" s="35" t="str">
        <f aca="false">IF(C75="","",IF(D75&lt;&gt;"NPWP &amp; PKP aktif","Tahan, periksa status",IF(I75="Terkini","Boleh diproses","Validasi ulang dulu")))</f>
        <v/>
      </c>
    </row>
    <row r="76" customFormat="false" ht="15" hidden="false" customHeight="false" outlineLevel="0" collapsed="false">
      <c r="A76" s="27"/>
      <c r="B76" s="27"/>
      <c r="C76" s="28"/>
      <c r="D76" s="27"/>
      <c r="E76" s="29"/>
      <c r="F76" s="27"/>
      <c r="G76" s="27"/>
      <c r="H76" s="32" t="str">
        <f aca="false">IF(E76="","",EDATE(E76,Parameter!$B$7))</f>
        <v/>
      </c>
      <c r="I76" s="35" t="str">
        <f aca="false">IF(C76="","",IF(E76="","Belum pernah divalidasi",IF(H76&lt;Parameter!$B$9,"Perlu validasi ulang","Terkini")))</f>
        <v/>
      </c>
      <c r="J76" s="35" t="str">
        <f aca="false">IF(C76="","",IF(D76&lt;&gt;"NPWP &amp; PKP aktif","Tahan, periksa status",IF(I76="Terkini","Boleh diproses","Validasi ulang dulu")))</f>
        <v/>
      </c>
    </row>
    <row r="77" customFormat="false" ht="15" hidden="false" customHeight="false" outlineLevel="0" collapsed="false">
      <c r="A77" s="27"/>
      <c r="B77" s="27"/>
      <c r="C77" s="28"/>
      <c r="D77" s="27"/>
      <c r="E77" s="29"/>
      <c r="F77" s="27"/>
      <c r="G77" s="27"/>
      <c r="H77" s="32" t="str">
        <f aca="false">IF(E77="","",EDATE(E77,Parameter!$B$7))</f>
        <v/>
      </c>
      <c r="I77" s="35" t="str">
        <f aca="false">IF(C77="","",IF(E77="","Belum pernah divalidasi",IF(H77&lt;Parameter!$B$9,"Perlu validasi ulang","Terkini")))</f>
        <v/>
      </c>
      <c r="J77" s="35" t="str">
        <f aca="false">IF(C77="","",IF(D77&lt;&gt;"NPWP &amp; PKP aktif","Tahan, periksa status",IF(I77="Terkini","Boleh diproses","Validasi ulang dulu")))</f>
        <v/>
      </c>
    </row>
    <row r="78" customFormat="false" ht="15" hidden="false" customHeight="false" outlineLevel="0" collapsed="false">
      <c r="A78" s="27"/>
      <c r="B78" s="27"/>
      <c r="C78" s="28"/>
      <c r="D78" s="27"/>
      <c r="E78" s="29"/>
      <c r="F78" s="27"/>
      <c r="G78" s="27"/>
      <c r="H78" s="32" t="str">
        <f aca="false">IF(E78="","",EDATE(E78,Parameter!$B$7))</f>
        <v/>
      </c>
      <c r="I78" s="35" t="str">
        <f aca="false">IF(C78="","",IF(E78="","Belum pernah divalidasi",IF(H78&lt;Parameter!$B$9,"Perlu validasi ulang","Terkini")))</f>
        <v/>
      </c>
      <c r="J78" s="35" t="str">
        <f aca="false">IF(C78="","",IF(D78&lt;&gt;"NPWP &amp; PKP aktif","Tahan, periksa status",IF(I78="Terkini","Boleh diproses","Validasi ulang dulu")))</f>
        <v/>
      </c>
    </row>
    <row r="79" customFormat="false" ht="15" hidden="false" customHeight="false" outlineLevel="0" collapsed="false">
      <c r="A79" s="27"/>
      <c r="B79" s="27"/>
      <c r="C79" s="28"/>
      <c r="D79" s="27"/>
      <c r="E79" s="29"/>
      <c r="F79" s="27"/>
      <c r="G79" s="27"/>
      <c r="H79" s="32" t="str">
        <f aca="false">IF(E79="","",EDATE(E79,Parameter!$B$7))</f>
        <v/>
      </c>
      <c r="I79" s="35" t="str">
        <f aca="false">IF(C79="","",IF(E79="","Belum pernah divalidasi",IF(H79&lt;Parameter!$B$9,"Perlu validasi ulang","Terkini")))</f>
        <v/>
      </c>
      <c r="J79" s="35" t="str">
        <f aca="false">IF(C79="","",IF(D79&lt;&gt;"NPWP &amp; PKP aktif","Tahan, periksa status",IF(I79="Terkini","Boleh diproses","Validasi ulang dulu")))</f>
        <v/>
      </c>
    </row>
    <row r="80" customFormat="false" ht="15" hidden="false" customHeight="false" outlineLevel="0" collapsed="false">
      <c r="A80" s="27"/>
      <c r="B80" s="27"/>
      <c r="C80" s="28"/>
      <c r="D80" s="27"/>
      <c r="E80" s="29"/>
      <c r="F80" s="27"/>
      <c r="G80" s="27"/>
      <c r="H80" s="32" t="str">
        <f aca="false">IF(E80="","",EDATE(E80,Parameter!$B$7))</f>
        <v/>
      </c>
      <c r="I80" s="35" t="str">
        <f aca="false">IF(C80="","",IF(E80="","Belum pernah divalidasi",IF(H80&lt;Parameter!$B$9,"Perlu validasi ulang","Terkini")))</f>
        <v/>
      </c>
      <c r="J80" s="35" t="str">
        <f aca="false">IF(C80="","",IF(D80&lt;&gt;"NPWP &amp; PKP aktif","Tahan, periksa status",IF(I80="Terkini","Boleh diproses","Validasi ulang dulu")))</f>
        <v/>
      </c>
    </row>
    <row r="81" customFormat="false" ht="15" hidden="false" customHeight="false" outlineLevel="0" collapsed="false">
      <c r="A81" s="27"/>
      <c r="B81" s="27"/>
      <c r="C81" s="28"/>
      <c r="D81" s="27"/>
      <c r="E81" s="29"/>
      <c r="F81" s="27"/>
      <c r="G81" s="27"/>
      <c r="H81" s="32" t="str">
        <f aca="false">IF(E81="","",EDATE(E81,Parameter!$B$7))</f>
        <v/>
      </c>
      <c r="I81" s="35" t="str">
        <f aca="false">IF(C81="","",IF(E81="","Belum pernah divalidasi",IF(H81&lt;Parameter!$B$9,"Perlu validasi ulang","Terkini")))</f>
        <v/>
      </c>
      <c r="J81" s="35" t="str">
        <f aca="false">IF(C81="","",IF(D81&lt;&gt;"NPWP &amp; PKP aktif","Tahan, periksa status",IF(I81="Terkini","Boleh diproses","Validasi ulang dulu")))</f>
        <v/>
      </c>
    </row>
    <row r="82" customFormat="false" ht="15" hidden="false" customHeight="false" outlineLevel="0" collapsed="false">
      <c r="A82" s="27"/>
      <c r="B82" s="27"/>
      <c r="C82" s="28"/>
      <c r="D82" s="27"/>
      <c r="E82" s="29"/>
      <c r="F82" s="27"/>
      <c r="G82" s="27"/>
      <c r="H82" s="32" t="str">
        <f aca="false">IF(E82="","",EDATE(E82,Parameter!$B$7))</f>
        <v/>
      </c>
      <c r="I82" s="35" t="str">
        <f aca="false">IF(C82="","",IF(E82="","Belum pernah divalidasi",IF(H82&lt;Parameter!$B$9,"Perlu validasi ulang","Terkini")))</f>
        <v/>
      </c>
      <c r="J82" s="35" t="str">
        <f aca="false">IF(C82="","",IF(D82&lt;&gt;"NPWP &amp; PKP aktif","Tahan, periksa status",IF(I82="Terkini","Boleh diproses","Validasi ulang dulu")))</f>
        <v/>
      </c>
    </row>
    <row r="83" customFormat="false" ht="15" hidden="false" customHeight="false" outlineLevel="0" collapsed="false">
      <c r="A83" s="27"/>
      <c r="B83" s="27"/>
      <c r="C83" s="28"/>
      <c r="D83" s="27"/>
      <c r="E83" s="29"/>
      <c r="F83" s="27"/>
      <c r="G83" s="27"/>
      <c r="H83" s="32" t="str">
        <f aca="false">IF(E83="","",EDATE(E83,Parameter!$B$7))</f>
        <v/>
      </c>
      <c r="I83" s="35" t="str">
        <f aca="false">IF(C83="","",IF(E83="","Belum pernah divalidasi",IF(H83&lt;Parameter!$B$9,"Perlu validasi ulang","Terkini")))</f>
        <v/>
      </c>
      <c r="J83" s="35" t="str">
        <f aca="false">IF(C83="","",IF(D83&lt;&gt;"NPWP &amp; PKP aktif","Tahan, periksa status",IF(I83="Terkini","Boleh diproses","Validasi ulang dulu")))</f>
        <v/>
      </c>
    </row>
    <row r="84" customFormat="false" ht="15" hidden="false" customHeight="false" outlineLevel="0" collapsed="false">
      <c r="A84" s="27"/>
      <c r="B84" s="27"/>
      <c r="C84" s="28"/>
      <c r="D84" s="27"/>
      <c r="E84" s="29"/>
      <c r="F84" s="27"/>
      <c r="G84" s="27"/>
      <c r="H84" s="32" t="str">
        <f aca="false">IF(E84="","",EDATE(E84,Parameter!$B$7))</f>
        <v/>
      </c>
      <c r="I84" s="35" t="str">
        <f aca="false">IF(C84="","",IF(E84="","Belum pernah divalidasi",IF(H84&lt;Parameter!$B$9,"Perlu validasi ulang","Terkini")))</f>
        <v/>
      </c>
      <c r="J84" s="35" t="str">
        <f aca="false">IF(C84="","",IF(D84&lt;&gt;"NPWP &amp; PKP aktif","Tahan, periksa status",IF(I84="Terkini","Boleh diproses","Validasi ulang dulu")))</f>
        <v/>
      </c>
    </row>
    <row r="85" customFormat="false" ht="15" hidden="false" customHeight="false" outlineLevel="0" collapsed="false">
      <c r="A85" s="27"/>
      <c r="B85" s="27"/>
      <c r="C85" s="28"/>
      <c r="D85" s="27"/>
      <c r="E85" s="29"/>
      <c r="F85" s="27"/>
      <c r="G85" s="27"/>
      <c r="H85" s="32" t="str">
        <f aca="false">IF(E85="","",EDATE(E85,Parameter!$B$7))</f>
        <v/>
      </c>
      <c r="I85" s="35" t="str">
        <f aca="false">IF(C85="","",IF(E85="","Belum pernah divalidasi",IF(H85&lt;Parameter!$B$9,"Perlu validasi ulang","Terkini")))</f>
        <v/>
      </c>
      <c r="J85" s="35" t="str">
        <f aca="false">IF(C85="","",IF(D85&lt;&gt;"NPWP &amp; PKP aktif","Tahan, periksa status",IF(I85="Terkini","Boleh diproses","Validasi ulang dulu")))</f>
        <v/>
      </c>
    </row>
    <row r="86" customFormat="false" ht="15" hidden="false" customHeight="false" outlineLevel="0" collapsed="false">
      <c r="A86" s="27"/>
      <c r="B86" s="27"/>
      <c r="C86" s="28"/>
      <c r="D86" s="27"/>
      <c r="E86" s="29"/>
      <c r="F86" s="27"/>
      <c r="G86" s="27"/>
      <c r="H86" s="32" t="str">
        <f aca="false">IF(E86="","",EDATE(E86,Parameter!$B$7))</f>
        <v/>
      </c>
      <c r="I86" s="35" t="str">
        <f aca="false">IF(C86="","",IF(E86="","Belum pernah divalidasi",IF(H86&lt;Parameter!$B$9,"Perlu validasi ulang","Terkini")))</f>
        <v/>
      </c>
      <c r="J86" s="35" t="str">
        <f aca="false">IF(C86="","",IF(D86&lt;&gt;"NPWP &amp; PKP aktif","Tahan, periksa status",IF(I86="Terkini","Boleh diproses","Validasi ulang dulu")))</f>
        <v/>
      </c>
    </row>
    <row r="87" customFormat="false" ht="15" hidden="false" customHeight="false" outlineLevel="0" collapsed="false">
      <c r="A87" s="27"/>
      <c r="B87" s="27"/>
      <c r="C87" s="28"/>
      <c r="D87" s="27"/>
      <c r="E87" s="29"/>
      <c r="F87" s="27"/>
      <c r="G87" s="27"/>
      <c r="H87" s="32" t="str">
        <f aca="false">IF(E87="","",EDATE(E87,Parameter!$B$7))</f>
        <v/>
      </c>
      <c r="I87" s="35" t="str">
        <f aca="false">IF(C87="","",IF(E87="","Belum pernah divalidasi",IF(H87&lt;Parameter!$B$9,"Perlu validasi ulang","Terkini")))</f>
        <v/>
      </c>
      <c r="J87" s="35" t="str">
        <f aca="false">IF(C87="","",IF(D87&lt;&gt;"NPWP &amp; PKP aktif","Tahan, periksa status",IF(I87="Terkini","Boleh diproses","Validasi ulang dulu")))</f>
        <v/>
      </c>
    </row>
    <row r="88" customFormat="false" ht="15" hidden="false" customHeight="false" outlineLevel="0" collapsed="false">
      <c r="A88" s="27"/>
      <c r="B88" s="27"/>
      <c r="C88" s="28"/>
      <c r="D88" s="27"/>
      <c r="E88" s="29"/>
      <c r="F88" s="27"/>
      <c r="G88" s="27"/>
      <c r="H88" s="32" t="str">
        <f aca="false">IF(E88="","",EDATE(E88,Parameter!$B$7))</f>
        <v/>
      </c>
      <c r="I88" s="35" t="str">
        <f aca="false">IF(C88="","",IF(E88="","Belum pernah divalidasi",IF(H88&lt;Parameter!$B$9,"Perlu validasi ulang","Terkini")))</f>
        <v/>
      </c>
      <c r="J88" s="35" t="str">
        <f aca="false">IF(C88="","",IF(D88&lt;&gt;"NPWP &amp; PKP aktif","Tahan, periksa status",IF(I88="Terkini","Boleh diproses","Validasi ulang dulu")))</f>
        <v/>
      </c>
    </row>
    <row r="89" customFormat="false" ht="15" hidden="false" customHeight="false" outlineLevel="0" collapsed="false">
      <c r="A89" s="27"/>
      <c r="B89" s="27"/>
      <c r="C89" s="28"/>
      <c r="D89" s="27"/>
      <c r="E89" s="29"/>
      <c r="F89" s="27"/>
      <c r="G89" s="27"/>
      <c r="H89" s="32" t="str">
        <f aca="false">IF(E89="","",EDATE(E89,Parameter!$B$7))</f>
        <v/>
      </c>
      <c r="I89" s="35" t="str">
        <f aca="false">IF(C89="","",IF(E89="","Belum pernah divalidasi",IF(H89&lt;Parameter!$B$9,"Perlu validasi ulang","Terkini")))</f>
        <v/>
      </c>
      <c r="J89" s="35" t="str">
        <f aca="false">IF(C89="","",IF(D89&lt;&gt;"NPWP &amp; PKP aktif","Tahan, periksa status",IF(I89="Terkini","Boleh diproses","Validasi ulang dulu")))</f>
        <v/>
      </c>
    </row>
    <row r="90" customFormat="false" ht="15" hidden="false" customHeight="false" outlineLevel="0" collapsed="false">
      <c r="A90" s="27"/>
      <c r="B90" s="27"/>
      <c r="C90" s="28"/>
      <c r="D90" s="27"/>
      <c r="E90" s="29"/>
      <c r="F90" s="27"/>
      <c r="G90" s="27"/>
      <c r="H90" s="32" t="str">
        <f aca="false">IF(E90="","",EDATE(E90,Parameter!$B$7))</f>
        <v/>
      </c>
      <c r="I90" s="35" t="str">
        <f aca="false">IF(C90="","",IF(E90="","Belum pernah divalidasi",IF(H90&lt;Parameter!$B$9,"Perlu validasi ulang","Terkini")))</f>
        <v/>
      </c>
      <c r="J90" s="35" t="str">
        <f aca="false">IF(C90="","",IF(D90&lt;&gt;"NPWP &amp; PKP aktif","Tahan, periksa status",IF(I90="Terkini","Boleh diproses","Validasi ulang dulu")))</f>
        <v/>
      </c>
    </row>
    <row r="91" customFormat="false" ht="15" hidden="false" customHeight="false" outlineLevel="0" collapsed="false">
      <c r="A91" s="27"/>
      <c r="B91" s="27"/>
      <c r="C91" s="28"/>
      <c r="D91" s="27"/>
      <c r="E91" s="29"/>
      <c r="F91" s="27"/>
      <c r="G91" s="27"/>
      <c r="H91" s="32" t="str">
        <f aca="false">IF(E91="","",EDATE(E91,Parameter!$B$7))</f>
        <v/>
      </c>
      <c r="I91" s="35" t="str">
        <f aca="false">IF(C91="","",IF(E91="","Belum pernah divalidasi",IF(H91&lt;Parameter!$B$9,"Perlu validasi ulang","Terkini")))</f>
        <v/>
      </c>
      <c r="J91" s="35" t="str">
        <f aca="false">IF(C91="","",IF(D91&lt;&gt;"NPWP &amp; PKP aktif","Tahan, periksa status",IF(I91="Terkini","Boleh diproses","Validasi ulang dulu")))</f>
        <v/>
      </c>
    </row>
    <row r="92" customFormat="false" ht="15" hidden="false" customHeight="false" outlineLevel="0" collapsed="false">
      <c r="A92" s="27"/>
      <c r="B92" s="27"/>
      <c r="C92" s="28"/>
      <c r="D92" s="27"/>
      <c r="E92" s="29"/>
      <c r="F92" s="27"/>
      <c r="G92" s="27"/>
      <c r="H92" s="32" t="str">
        <f aca="false">IF(E92="","",EDATE(E92,Parameter!$B$7))</f>
        <v/>
      </c>
      <c r="I92" s="35" t="str">
        <f aca="false">IF(C92="","",IF(E92="","Belum pernah divalidasi",IF(H92&lt;Parameter!$B$9,"Perlu validasi ulang","Terkini")))</f>
        <v/>
      </c>
      <c r="J92" s="35" t="str">
        <f aca="false">IF(C92="","",IF(D92&lt;&gt;"NPWP &amp; PKP aktif","Tahan, periksa status",IF(I92="Terkini","Boleh diproses","Validasi ulang dulu")))</f>
        <v/>
      </c>
    </row>
    <row r="93" customFormat="false" ht="15" hidden="false" customHeight="false" outlineLevel="0" collapsed="false">
      <c r="A93" s="27"/>
      <c r="B93" s="27"/>
      <c r="C93" s="28"/>
      <c r="D93" s="27"/>
      <c r="E93" s="29"/>
      <c r="F93" s="27"/>
      <c r="G93" s="27"/>
      <c r="H93" s="32" t="str">
        <f aca="false">IF(E93="","",EDATE(E93,Parameter!$B$7))</f>
        <v/>
      </c>
      <c r="I93" s="35" t="str">
        <f aca="false">IF(C93="","",IF(E93="","Belum pernah divalidasi",IF(H93&lt;Parameter!$B$9,"Perlu validasi ulang","Terkini")))</f>
        <v/>
      </c>
      <c r="J93" s="35" t="str">
        <f aca="false">IF(C93="","",IF(D93&lt;&gt;"NPWP &amp; PKP aktif","Tahan, periksa status",IF(I93="Terkini","Boleh diproses","Validasi ulang dulu")))</f>
        <v/>
      </c>
    </row>
    <row r="94" customFormat="false" ht="15" hidden="false" customHeight="false" outlineLevel="0" collapsed="false">
      <c r="A94" s="27"/>
      <c r="B94" s="27"/>
      <c r="C94" s="28"/>
      <c r="D94" s="27"/>
      <c r="E94" s="29"/>
      <c r="F94" s="27"/>
      <c r="G94" s="27"/>
      <c r="H94" s="32" t="str">
        <f aca="false">IF(E94="","",EDATE(E94,Parameter!$B$7))</f>
        <v/>
      </c>
      <c r="I94" s="35" t="str">
        <f aca="false">IF(C94="","",IF(E94="","Belum pernah divalidasi",IF(H94&lt;Parameter!$B$9,"Perlu validasi ulang","Terkini")))</f>
        <v/>
      </c>
      <c r="J94" s="35" t="str">
        <f aca="false">IF(C94="","",IF(D94&lt;&gt;"NPWP &amp; PKP aktif","Tahan, periksa status",IF(I94="Terkini","Boleh diproses","Validasi ulang dulu")))</f>
        <v/>
      </c>
    </row>
    <row r="95" customFormat="false" ht="15" hidden="false" customHeight="false" outlineLevel="0" collapsed="false">
      <c r="A95" s="27"/>
      <c r="B95" s="27"/>
      <c r="C95" s="28"/>
      <c r="D95" s="27"/>
      <c r="E95" s="29"/>
      <c r="F95" s="27"/>
      <c r="G95" s="27"/>
      <c r="H95" s="32" t="str">
        <f aca="false">IF(E95="","",EDATE(E95,Parameter!$B$7))</f>
        <v/>
      </c>
      <c r="I95" s="35" t="str">
        <f aca="false">IF(C95="","",IF(E95="","Belum pernah divalidasi",IF(H95&lt;Parameter!$B$9,"Perlu validasi ulang","Terkini")))</f>
        <v/>
      </c>
      <c r="J95" s="35" t="str">
        <f aca="false">IF(C95="","",IF(D95&lt;&gt;"NPWP &amp; PKP aktif","Tahan, periksa status",IF(I95="Terkini","Boleh diproses","Validasi ulang dulu")))</f>
        <v/>
      </c>
    </row>
    <row r="96" customFormat="false" ht="15" hidden="false" customHeight="false" outlineLevel="0" collapsed="false">
      <c r="A96" s="27"/>
      <c r="B96" s="27"/>
      <c r="C96" s="28"/>
      <c r="D96" s="27"/>
      <c r="E96" s="29"/>
      <c r="F96" s="27"/>
      <c r="G96" s="27"/>
      <c r="H96" s="32" t="str">
        <f aca="false">IF(E96="","",EDATE(E96,Parameter!$B$7))</f>
        <v/>
      </c>
      <c r="I96" s="35" t="str">
        <f aca="false">IF(C96="","",IF(E96="","Belum pernah divalidasi",IF(H96&lt;Parameter!$B$9,"Perlu validasi ulang","Terkini")))</f>
        <v/>
      </c>
      <c r="J96" s="35" t="str">
        <f aca="false">IF(C96="","",IF(D96&lt;&gt;"NPWP &amp; PKP aktif","Tahan, periksa status",IF(I96="Terkini","Boleh diproses","Validasi ulang dulu")))</f>
        <v/>
      </c>
    </row>
    <row r="97" customFormat="false" ht="15" hidden="false" customHeight="false" outlineLevel="0" collapsed="false">
      <c r="A97" s="27"/>
      <c r="B97" s="27"/>
      <c r="C97" s="28"/>
      <c r="D97" s="27"/>
      <c r="E97" s="29"/>
      <c r="F97" s="27"/>
      <c r="G97" s="27"/>
      <c r="H97" s="32" t="str">
        <f aca="false">IF(E97="","",EDATE(E97,Parameter!$B$7))</f>
        <v/>
      </c>
      <c r="I97" s="35" t="str">
        <f aca="false">IF(C97="","",IF(E97="","Belum pernah divalidasi",IF(H97&lt;Parameter!$B$9,"Perlu validasi ulang","Terkini")))</f>
        <v/>
      </c>
      <c r="J97" s="35" t="str">
        <f aca="false">IF(C97="","",IF(D97&lt;&gt;"NPWP &amp; PKP aktif","Tahan, periksa status",IF(I97="Terkini","Boleh diproses","Validasi ulang dulu")))</f>
        <v/>
      </c>
    </row>
    <row r="98" customFormat="false" ht="15" hidden="false" customHeight="false" outlineLevel="0" collapsed="false">
      <c r="A98" s="27"/>
      <c r="B98" s="27"/>
      <c r="C98" s="28"/>
      <c r="D98" s="27"/>
      <c r="E98" s="29"/>
      <c r="F98" s="27"/>
      <c r="G98" s="27"/>
      <c r="H98" s="32" t="str">
        <f aca="false">IF(E98="","",EDATE(E98,Parameter!$B$7))</f>
        <v/>
      </c>
      <c r="I98" s="35" t="str">
        <f aca="false">IF(C98="","",IF(E98="","Belum pernah divalidasi",IF(H98&lt;Parameter!$B$9,"Perlu validasi ulang","Terkini")))</f>
        <v/>
      </c>
      <c r="J98" s="35" t="str">
        <f aca="false">IF(C98="","",IF(D98&lt;&gt;"NPWP &amp; PKP aktif","Tahan, periksa status",IF(I98="Terkini","Boleh diproses","Validasi ulang dulu")))</f>
        <v/>
      </c>
    </row>
    <row r="99" customFormat="false" ht="15" hidden="false" customHeight="false" outlineLevel="0" collapsed="false">
      <c r="A99" s="27"/>
      <c r="B99" s="27"/>
      <c r="C99" s="28"/>
      <c r="D99" s="27"/>
      <c r="E99" s="29"/>
      <c r="F99" s="27"/>
      <c r="G99" s="27"/>
      <c r="H99" s="32" t="str">
        <f aca="false">IF(E99="","",EDATE(E99,Parameter!$B$7))</f>
        <v/>
      </c>
      <c r="I99" s="35" t="str">
        <f aca="false">IF(C99="","",IF(E99="","Belum pernah divalidasi",IF(H99&lt;Parameter!$B$9,"Perlu validasi ulang","Terkini")))</f>
        <v/>
      </c>
      <c r="J99" s="35" t="str">
        <f aca="false">IF(C99="","",IF(D99&lt;&gt;"NPWP &amp; PKP aktif","Tahan, periksa status",IF(I99="Terkini","Boleh diproses","Validasi ulang dulu")))</f>
        <v/>
      </c>
    </row>
    <row r="100" customFormat="false" ht="15" hidden="false" customHeight="false" outlineLevel="0" collapsed="false">
      <c r="A100" s="27"/>
      <c r="B100" s="27"/>
      <c r="C100" s="28"/>
      <c r="D100" s="27"/>
      <c r="E100" s="29"/>
      <c r="F100" s="27"/>
      <c r="G100" s="27"/>
      <c r="H100" s="32" t="str">
        <f aca="false">IF(E100="","",EDATE(E100,Parameter!$B$7))</f>
        <v/>
      </c>
      <c r="I100" s="35" t="str">
        <f aca="false">IF(C100="","",IF(E100="","Belum pernah divalidasi",IF(H100&lt;Parameter!$B$9,"Perlu validasi ulang","Terkini")))</f>
        <v/>
      </c>
      <c r="J100" s="35" t="str">
        <f aca="false">IF(C100="","",IF(D100&lt;&gt;"NPWP &amp; PKP aktif","Tahan, periksa status",IF(I100="Terkini","Boleh diproses","Validasi ulang dulu")))</f>
        <v/>
      </c>
    </row>
    <row r="101" customFormat="false" ht="15" hidden="false" customHeight="false" outlineLevel="0" collapsed="false">
      <c r="A101" s="27"/>
      <c r="B101" s="27"/>
      <c r="C101" s="28"/>
      <c r="D101" s="27"/>
      <c r="E101" s="29"/>
      <c r="F101" s="27"/>
      <c r="G101" s="27"/>
      <c r="H101" s="32" t="str">
        <f aca="false">IF(E101="","",EDATE(E101,Parameter!$B$7))</f>
        <v/>
      </c>
      <c r="I101" s="35" t="str">
        <f aca="false">IF(C101="","",IF(E101="","Belum pernah divalidasi",IF(H101&lt;Parameter!$B$9,"Perlu validasi ulang","Terkini")))</f>
        <v/>
      </c>
      <c r="J101" s="35" t="str">
        <f aca="false">IF(C101="","",IF(D101&lt;&gt;"NPWP &amp; PKP aktif","Tahan, periksa status",IF(I101="Terkini","Boleh diproses","Validasi ulang dulu")))</f>
        <v/>
      </c>
    </row>
    <row r="102" customFormat="false" ht="15" hidden="false" customHeight="false" outlineLevel="0" collapsed="false">
      <c r="A102" s="27"/>
      <c r="B102" s="27"/>
      <c r="C102" s="28"/>
      <c r="D102" s="27"/>
      <c r="E102" s="29"/>
      <c r="F102" s="27"/>
      <c r="G102" s="27"/>
      <c r="H102" s="32" t="str">
        <f aca="false">IF(E102="","",EDATE(E102,Parameter!$B$7))</f>
        <v/>
      </c>
      <c r="I102" s="35" t="str">
        <f aca="false">IF(C102="","",IF(E102="","Belum pernah divalidasi",IF(H102&lt;Parameter!$B$9,"Perlu validasi ulang","Terkini")))</f>
        <v/>
      </c>
      <c r="J102" s="35" t="str">
        <f aca="false">IF(C102="","",IF(D102&lt;&gt;"NPWP &amp; PKP aktif","Tahan, periksa status",IF(I102="Terkini","Boleh diproses","Validasi ulang dulu")))</f>
        <v/>
      </c>
    </row>
    <row r="103" customFormat="false" ht="15" hidden="false" customHeight="false" outlineLevel="0" collapsed="false">
      <c r="A103" s="27"/>
      <c r="B103" s="27"/>
      <c r="C103" s="28"/>
      <c r="D103" s="27"/>
      <c r="E103" s="29"/>
      <c r="F103" s="27"/>
      <c r="G103" s="27"/>
      <c r="H103" s="32" t="str">
        <f aca="false">IF(E103="","",EDATE(E103,Parameter!$B$7))</f>
        <v/>
      </c>
      <c r="I103" s="35" t="str">
        <f aca="false">IF(C103="","",IF(E103="","Belum pernah divalidasi",IF(H103&lt;Parameter!$B$9,"Perlu validasi ulang","Terkini")))</f>
        <v/>
      </c>
      <c r="J103" s="35" t="str">
        <f aca="false">IF(C103="","",IF(D103&lt;&gt;"NPWP &amp; PKP aktif","Tahan, periksa status",IF(I103="Terkini","Boleh diproses","Validasi ulang dulu")))</f>
        <v/>
      </c>
    </row>
    <row r="104" customFormat="false" ht="15" hidden="false" customHeight="false" outlineLevel="0" collapsed="false">
      <c r="A104" s="27"/>
      <c r="B104" s="27"/>
      <c r="C104" s="28"/>
      <c r="D104" s="27"/>
      <c r="E104" s="29"/>
      <c r="F104" s="27"/>
      <c r="G104" s="27"/>
      <c r="H104" s="32" t="str">
        <f aca="false">IF(E104="","",EDATE(E104,Parameter!$B$7))</f>
        <v/>
      </c>
      <c r="I104" s="35" t="str">
        <f aca="false">IF(C104="","",IF(E104="","Belum pernah divalidasi",IF(H104&lt;Parameter!$B$9,"Perlu validasi ulang","Terkini")))</f>
        <v/>
      </c>
      <c r="J104" s="35" t="str">
        <f aca="false">IF(C104="","",IF(D104&lt;&gt;"NPWP &amp; PKP aktif","Tahan, periksa status",IF(I104="Terkini","Boleh diproses","Validasi ulang dulu")))</f>
        <v/>
      </c>
    </row>
    <row r="105" customFormat="false" ht="15" hidden="false" customHeight="false" outlineLevel="0" collapsed="false">
      <c r="A105" s="27"/>
      <c r="B105" s="27"/>
      <c r="C105" s="28"/>
      <c r="D105" s="27"/>
      <c r="E105" s="29"/>
      <c r="F105" s="27"/>
      <c r="G105" s="27"/>
      <c r="H105" s="32" t="str">
        <f aca="false">IF(E105="","",EDATE(E105,Parameter!$B$7))</f>
        <v/>
      </c>
      <c r="I105" s="35" t="str">
        <f aca="false">IF(C105="","",IF(E105="","Belum pernah divalidasi",IF(H105&lt;Parameter!$B$9,"Perlu validasi ulang","Terkini")))</f>
        <v/>
      </c>
      <c r="J105" s="35" t="str">
        <f aca="false">IF(C105="","",IF(D105&lt;&gt;"NPWP &amp; PKP aktif","Tahan, periksa status",IF(I105="Terkini","Boleh diproses","Validasi ulang dulu")))</f>
        <v/>
      </c>
    </row>
    <row r="106" customFormat="false" ht="15" hidden="false" customHeight="false" outlineLevel="0" collapsed="false">
      <c r="A106" s="27"/>
      <c r="B106" s="27"/>
      <c r="C106" s="28"/>
      <c r="D106" s="27"/>
      <c r="E106" s="29"/>
      <c r="F106" s="27"/>
      <c r="G106" s="27"/>
      <c r="H106" s="32" t="str">
        <f aca="false">IF(E106="","",EDATE(E106,Parameter!$B$7))</f>
        <v/>
      </c>
      <c r="I106" s="35" t="str">
        <f aca="false">IF(C106="","",IF(E106="","Belum pernah divalidasi",IF(H106&lt;Parameter!$B$9,"Perlu validasi ulang","Terkini")))</f>
        <v/>
      </c>
      <c r="J106" s="35" t="str">
        <f aca="false">IF(C106="","",IF(D106&lt;&gt;"NPWP &amp; PKP aktif","Tahan, periksa status",IF(I106="Terkini","Boleh diproses","Validasi ulang dulu")))</f>
        <v/>
      </c>
    </row>
    <row r="107" customFormat="false" ht="15" hidden="false" customHeight="false" outlineLevel="0" collapsed="false">
      <c r="A107" s="27"/>
      <c r="B107" s="27"/>
      <c r="C107" s="28"/>
      <c r="D107" s="27"/>
      <c r="E107" s="29"/>
      <c r="F107" s="27"/>
      <c r="G107" s="27"/>
      <c r="H107" s="32" t="str">
        <f aca="false">IF(E107="","",EDATE(E107,Parameter!$B$7))</f>
        <v/>
      </c>
      <c r="I107" s="35" t="str">
        <f aca="false">IF(C107="","",IF(E107="","Belum pernah divalidasi",IF(H107&lt;Parameter!$B$9,"Perlu validasi ulang","Terkini")))</f>
        <v/>
      </c>
      <c r="J107" s="35" t="str">
        <f aca="false">IF(C107="","",IF(D107&lt;&gt;"NPWP &amp; PKP aktif","Tahan, periksa status",IF(I107="Terkini","Boleh diproses","Validasi ulang dulu")))</f>
        <v/>
      </c>
    </row>
    <row r="108" customFormat="false" ht="15" hidden="false" customHeight="false" outlineLevel="0" collapsed="false">
      <c r="A108" s="27"/>
      <c r="B108" s="27"/>
      <c r="C108" s="28"/>
      <c r="D108" s="27"/>
      <c r="E108" s="29"/>
      <c r="F108" s="27"/>
      <c r="G108" s="27"/>
      <c r="H108" s="32" t="str">
        <f aca="false">IF(E108="","",EDATE(E108,Parameter!$B$7))</f>
        <v/>
      </c>
      <c r="I108" s="35" t="str">
        <f aca="false">IF(C108="","",IF(E108="","Belum pernah divalidasi",IF(H108&lt;Parameter!$B$9,"Perlu validasi ulang","Terkini")))</f>
        <v/>
      </c>
      <c r="J108" s="35" t="str">
        <f aca="false">IF(C108="","",IF(D108&lt;&gt;"NPWP &amp; PKP aktif","Tahan, periksa status",IF(I108="Terkini","Boleh diproses","Validasi ulang dulu")))</f>
        <v/>
      </c>
    </row>
    <row r="109" customFormat="false" ht="15" hidden="false" customHeight="false" outlineLevel="0" collapsed="false">
      <c r="A109" s="27"/>
      <c r="B109" s="27"/>
      <c r="C109" s="28"/>
      <c r="D109" s="27"/>
      <c r="E109" s="29"/>
      <c r="F109" s="27"/>
      <c r="G109" s="27"/>
      <c r="H109" s="32" t="str">
        <f aca="false">IF(E109="","",EDATE(E109,Parameter!$B$7))</f>
        <v/>
      </c>
      <c r="I109" s="35" t="str">
        <f aca="false">IF(C109="","",IF(E109="","Belum pernah divalidasi",IF(H109&lt;Parameter!$B$9,"Perlu validasi ulang","Terkini")))</f>
        <v/>
      </c>
      <c r="J109" s="35" t="str">
        <f aca="false">IF(C109="","",IF(D109&lt;&gt;"NPWP &amp; PKP aktif","Tahan, periksa status",IF(I109="Terkini","Boleh diproses","Validasi ulang dulu")))</f>
        <v/>
      </c>
    </row>
    <row r="110" customFormat="false" ht="15" hidden="false" customHeight="false" outlineLevel="0" collapsed="false">
      <c r="A110" s="27"/>
      <c r="B110" s="27"/>
      <c r="C110" s="28"/>
      <c r="D110" s="27"/>
      <c r="E110" s="29"/>
      <c r="F110" s="27"/>
      <c r="G110" s="27"/>
      <c r="H110" s="32" t="str">
        <f aca="false">IF(E110="","",EDATE(E110,Parameter!$B$7))</f>
        <v/>
      </c>
      <c r="I110" s="35" t="str">
        <f aca="false">IF(C110="","",IF(E110="","Belum pernah divalidasi",IF(H110&lt;Parameter!$B$9,"Perlu validasi ulang","Terkini")))</f>
        <v/>
      </c>
      <c r="J110" s="35" t="str">
        <f aca="false">IF(C110="","",IF(D110&lt;&gt;"NPWP &amp; PKP aktif","Tahan, periksa status",IF(I110="Terkini","Boleh diproses","Validasi ulang dulu")))</f>
        <v/>
      </c>
    </row>
    <row r="111" customFormat="false" ht="15" hidden="false" customHeight="false" outlineLevel="0" collapsed="false">
      <c r="A111" s="27"/>
      <c r="B111" s="27"/>
      <c r="C111" s="28"/>
      <c r="D111" s="27"/>
      <c r="E111" s="29"/>
      <c r="F111" s="27"/>
      <c r="G111" s="27"/>
      <c r="H111" s="32" t="str">
        <f aca="false">IF(E111="","",EDATE(E111,Parameter!$B$7))</f>
        <v/>
      </c>
      <c r="I111" s="35" t="str">
        <f aca="false">IF(C111="","",IF(E111="","Belum pernah divalidasi",IF(H111&lt;Parameter!$B$9,"Perlu validasi ulang","Terkini")))</f>
        <v/>
      </c>
      <c r="J111" s="35" t="str">
        <f aca="false">IF(C111="","",IF(D111&lt;&gt;"NPWP &amp; PKP aktif","Tahan, periksa status",IF(I111="Terkini","Boleh diproses","Validasi ulang dulu")))</f>
        <v/>
      </c>
    </row>
    <row r="112" customFormat="false" ht="15" hidden="false" customHeight="false" outlineLevel="0" collapsed="false">
      <c r="A112" s="27"/>
      <c r="B112" s="27"/>
      <c r="C112" s="28"/>
      <c r="D112" s="27"/>
      <c r="E112" s="29"/>
      <c r="F112" s="27"/>
      <c r="G112" s="27"/>
      <c r="H112" s="32" t="str">
        <f aca="false">IF(E112="","",EDATE(E112,Parameter!$B$7))</f>
        <v/>
      </c>
      <c r="I112" s="35" t="str">
        <f aca="false">IF(C112="","",IF(E112="","Belum pernah divalidasi",IF(H112&lt;Parameter!$B$9,"Perlu validasi ulang","Terkini")))</f>
        <v/>
      </c>
      <c r="J112" s="35" t="str">
        <f aca="false">IF(C112="","",IF(D112&lt;&gt;"NPWP &amp; PKP aktif","Tahan, periksa status",IF(I112="Terkini","Boleh diproses","Validasi ulang dulu")))</f>
        <v/>
      </c>
    </row>
    <row r="113" customFormat="false" ht="15" hidden="false" customHeight="false" outlineLevel="0" collapsed="false">
      <c r="A113" s="27"/>
      <c r="B113" s="27"/>
      <c r="C113" s="28"/>
      <c r="D113" s="27"/>
      <c r="E113" s="29"/>
      <c r="F113" s="27"/>
      <c r="G113" s="27"/>
      <c r="H113" s="32" t="str">
        <f aca="false">IF(E113="","",EDATE(E113,Parameter!$B$7))</f>
        <v/>
      </c>
      <c r="I113" s="35" t="str">
        <f aca="false">IF(C113="","",IF(E113="","Belum pernah divalidasi",IF(H113&lt;Parameter!$B$9,"Perlu validasi ulang","Terkini")))</f>
        <v/>
      </c>
      <c r="J113" s="35" t="str">
        <f aca="false">IF(C113="","",IF(D113&lt;&gt;"NPWP &amp; PKP aktif","Tahan, periksa status",IF(I113="Terkini","Boleh diproses","Validasi ulang dulu")))</f>
        <v/>
      </c>
    </row>
    <row r="114" customFormat="false" ht="15" hidden="false" customHeight="false" outlineLevel="0" collapsed="false">
      <c r="A114" s="27"/>
      <c r="B114" s="27"/>
      <c r="C114" s="28"/>
      <c r="D114" s="27"/>
      <c r="E114" s="29"/>
      <c r="F114" s="27"/>
      <c r="G114" s="27"/>
      <c r="H114" s="32" t="str">
        <f aca="false">IF(E114="","",EDATE(E114,Parameter!$B$7))</f>
        <v/>
      </c>
      <c r="I114" s="35" t="str">
        <f aca="false">IF(C114="","",IF(E114="","Belum pernah divalidasi",IF(H114&lt;Parameter!$B$9,"Perlu validasi ulang","Terkini")))</f>
        <v/>
      </c>
      <c r="J114" s="35" t="str">
        <f aca="false">IF(C114="","",IF(D114&lt;&gt;"NPWP &amp; PKP aktif","Tahan, periksa status",IF(I114="Terkini","Boleh diproses","Validasi ulang dulu")))</f>
        <v/>
      </c>
    </row>
    <row r="115" customFormat="false" ht="15" hidden="false" customHeight="false" outlineLevel="0" collapsed="false">
      <c r="A115" s="27"/>
      <c r="B115" s="27"/>
      <c r="C115" s="28"/>
      <c r="D115" s="27"/>
      <c r="E115" s="29"/>
      <c r="F115" s="27"/>
      <c r="G115" s="27"/>
      <c r="H115" s="32" t="str">
        <f aca="false">IF(E115="","",EDATE(E115,Parameter!$B$7))</f>
        <v/>
      </c>
      <c r="I115" s="35" t="str">
        <f aca="false">IF(C115="","",IF(E115="","Belum pernah divalidasi",IF(H115&lt;Parameter!$B$9,"Perlu validasi ulang","Terkini")))</f>
        <v/>
      </c>
      <c r="J115" s="35" t="str">
        <f aca="false">IF(C115="","",IF(D115&lt;&gt;"NPWP &amp; PKP aktif","Tahan, periksa status",IF(I115="Terkini","Boleh diproses","Validasi ulang dulu")))</f>
        <v/>
      </c>
    </row>
    <row r="116" customFormat="false" ht="15" hidden="false" customHeight="false" outlineLevel="0" collapsed="false">
      <c r="A116" s="27"/>
      <c r="B116" s="27"/>
      <c r="C116" s="28"/>
      <c r="D116" s="27"/>
      <c r="E116" s="29"/>
      <c r="F116" s="27"/>
      <c r="G116" s="27"/>
      <c r="H116" s="32" t="str">
        <f aca="false">IF(E116="","",EDATE(E116,Parameter!$B$7))</f>
        <v/>
      </c>
      <c r="I116" s="35" t="str">
        <f aca="false">IF(C116="","",IF(E116="","Belum pernah divalidasi",IF(H116&lt;Parameter!$B$9,"Perlu validasi ulang","Terkini")))</f>
        <v/>
      </c>
      <c r="J116" s="35" t="str">
        <f aca="false">IF(C116="","",IF(D116&lt;&gt;"NPWP &amp; PKP aktif","Tahan, periksa status",IF(I116="Terkini","Boleh diproses","Validasi ulang dulu")))</f>
        <v/>
      </c>
    </row>
    <row r="117" customFormat="false" ht="15" hidden="false" customHeight="false" outlineLevel="0" collapsed="false">
      <c r="A117" s="27"/>
      <c r="B117" s="27"/>
      <c r="C117" s="28"/>
      <c r="D117" s="27"/>
      <c r="E117" s="29"/>
      <c r="F117" s="27"/>
      <c r="G117" s="27"/>
      <c r="H117" s="32" t="str">
        <f aca="false">IF(E117="","",EDATE(E117,Parameter!$B$7))</f>
        <v/>
      </c>
      <c r="I117" s="35" t="str">
        <f aca="false">IF(C117="","",IF(E117="","Belum pernah divalidasi",IF(H117&lt;Parameter!$B$9,"Perlu validasi ulang","Terkini")))</f>
        <v/>
      </c>
      <c r="J117" s="35" t="str">
        <f aca="false">IF(C117="","",IF(D117&lt;&gt;"NPWP &amp; PKP aktif","Tahan, periksa status",IF(I117="Terkini","Boleh diproses","Validasi ulang dulu")))</f>
        <v/>
      </c>
    </row>
    <row r="118" customFormat="false" ht="15" hidden="false" customHeight="false" outlineLevel="0" collapsed="false">
      <c r="A118" s="27"/>
      <c r="B118" s="27"/>
      <c r="C118" s="28"/>
      <c r="D118" s="27"/>
      <c r="E118" s="29"/>
      <c r="F118" s="27"/>
      <c r="G118" s="27"/>
      <c r="H118" s="32" t="str">
        <f aca="false">IF(E118="","",EDATE(E118,Parameter!$B$7))</f>
        <v/>
      </c>
      <c r="I118" s="35" t="str">
        <f aca="false">IF(C118="","",IF(E118="","Belum pernah divalidasi",IF(H118&lt;Parameter!$B$9,"Perlu validasi ulang","Terkini")))</f>
        <v/>
      </c>
      <c r="J118" s="35" t="str">
        <f aca="false">IF(C118="","",IF(D118&lt;&gt;"NPWP &amp; PKP aktif","Tahan, periksa status",IF(I118="Terkini","Boleh diproses","Validasi ulang dulu")))</f>
        <v/>
      </c>
    </row>
    <row r="119" customFormat="false" ht="15" hidden="false" customHeight="false" outlineLevel="0" collapsed="false">
      <c r="A119" s="27"/>
      <c r="B119" s="27"/>
      <c r="C119" s="28"/>
      <c r="D119" s="27"/>
      <c r="E119" s="29"/>
      <c r="F119" s="27"/>
      <c r="G119" s="27"/>
      <c r="H119" s="32" t="str">
        <f aca="false">IF(E119="","",EDATE(E119,Parameter!$B$7))</f>
        <v/>
      </c>
      <c r="I119" s="35" t="str">
        <f aca="false">IF(C119="","",IF(E119="","Belum pernah divalidasi",IF(H119&lt;Parameter!$B$9,"Perlu validasi ulang","Terkini")))</f>
        <v/>
      </c>
      <c r="J119" s="35" t="str">
        <f aca="false">IF(C119="","",IF(D119&lt;&gt;"NPWP &amp; PKP aktif","Tahan, periksa status",IF(I119="Terkini","Boleh diproses","Validasi ulang dulu")))</f>
        <v/>
      </c>
    </row>
    <row r="120" customFormat="false" ht="15" hidden="false" customHeight="false" outlineLevel="0" collapsed="false">
      <c r="A120" s="27"/>
      <c r="B120" s="27"/>
      <c r="C120" s="28"/>
      <c r="D120" s="27"/>
      <c r="E120" s="29"/>
      <c r="F120" s="27"/>
      <c r="G120" s="27"/>
      <c r="H120" s="32" t="str">
        <f aca="false">IF(E120="","",EDATE(E120,Parameter!$B$7))</f>
        <v/>
      </c>
      <c r="I120" s="35" t="str">
        <f aca="false">IF(C120="","",IF(E120="","Belum pernah divalidasi",IF(H120&lt;Parameter!$B$9,"Perlu validasi ulang","Terkini")))</f>
        <v/>
      </c>
      <c r="J120" s="35" t="str">
        <f aca="false">IF(C120="","",IF(D120&lt;&gt;"NPWP &amp; PKP aktif","Tahan, periksa status",IF(I120="Terkini","Boleh diproses","Validasi ulang dulu")))</f>
        <v/>
      </c>
    </row>
    <row r="121" customFormat="false" ht="15" hidden="false" customHeight="false" outlineLevel="0" collapsed="false">
      <c r="A121" s="27"/>
      <c r="B121" s="27"/>
      <c r="C121" s="28"/>
      <c r="D121" s="27"/>
      <c r="E121" s="29"/>
      <c r="F121" s="27"/>
      <c r="G121" s="27"/>
      <c r="H121" s="32" t="str">
        <f aca="false">IF(E121="","",EDATE(E121,Parameter!$B$7))</f>
        <v/>
      </c>
      <c r="I121" s="35" t="str">
        <f aca="false">IF(C121="","",IF(E121="","Belum pernah divalidasi",IF(H121&lt;Parameter!$B$9,"Perlu validasi ulang","Terkini")))</f>
        <v/>
      </c>
      <c r="J121" s="35" t="str">
        <f aca="false">IF(C121="","",IF(D121&lt;&gt;"NPWP &amp; PKP aktif","Tahan, periksa status",IF(I121="Terkini","Boleh diproses","Validasi ulang dulu")))</f>
        <v/>
      </c>
    </row>
    <row r="122" customFormat="false" ht="15" hidden="false" customHeight="false" outlineLevel="0" collapsed="false">
      <c r="A122" s="27"/>
      <c r="B122" s="27"/>
      <c r="C122" s="28"/>
      <c r="D122" s="27"/>
      <c r="E122" s="29"/>
      <c r="F122" s="27"/>
      <c r="G122" s="27"/>
      <c r="H122" s="32" t="str">
        <f aca="false">IF(E122="","",EDATE(E122,Parameter!$B$7))</f>
        <v/>
      </c>
      <c r="I122" s="35" t="str">
        <f aca="false">IF(C122="","",IF(E122="","Belum pernah divalidasi",IF(H122&lt;Parameter!$B$9,"Perlu validasi ulang","Terkini")))</f>
        <v/>
      </c>
      <c r="J122" s="35" t="str">
        <f aca="false">IF(C122="","",IF(D122&lt;&gt;"NPWP &amp; PKP aktif","Tahan, periksa status",IF(I122="Terkini","Boleh diproses","Validasi ulang dulu")))</f>
        <v/>
      </c>
    </row>
    <row r="123" customFormat="false" ht="15" hidden="false" customHeight="false" outlineLevel="0" collapsed="false">
      <c r="A123" s="27"/>
      <c r="B123" s="27"/>
      <c r="C123" s="28"/>
      <c r="D123" s="27"/>
      <c r="E123" s="29"/>
      <c r="F123" s="27"/>
      <c r="G123" s="27"/>
      <c r="H123" s="32" t="str">
        <f aca="false">IF(E123="","",EDATE(E123,Parameter!$B$7))</f>
        <v/>
      </c>
      <c r="I123" s="35" t="str">
        <f aca="false">IF(C123="","",IF(E123="","Belum pernah divalidasi",IF(H123&lt;Parameter!$B$9,"Perlu validasi ulang","Terkini")))</f>
        <v/>
      </c>
      <c r="J123" s="35" t="str">
        <f aca="false">IF(C123="","",IF(D123&lt;&gt;"NPWP &amp; PKP aktif","Tahan, periksa status",IF(I123="Terkini","Boleh diproses","Validasi ulang dulu")))</f>
        <v/>
      </c>
    </row>
    <row r="124" customFormat="false" ht="15" hidden="false" customHeight="false" outlineLevel="0" collapsed="false">
      <c r="A124" s="27"/>
      <c r="B124" s="27"/>
      <c r="C124" s="28"/>
      <c r="D124" s="27"/>
      <c r="E124" s="29"/>
      <c r="F124" s="27"/>
      <c r="G124" s="27"/>
      <c r="H124" s="32" t="str">
        <f aca="false">IF(E124="","",EDATE(E124,Parameter!$B$7))</f>
        <v/>
      </c>
      <c r="I124" s="35" t="str">
        <f aca="false">IF(C124="","",IF(E124="","Belum pernah divalidasi",IF(H124&lt;Parameter!$B$9,"Perlu validasi ulang","Terkini")))</f>
        <v/>
      </c>
      <c r="J124" s="35" t="str">
        <f aca="false">IF(C124="","",IF(D124&lt;&gt;"NPWP &amp; PKP aktif","Tahan, periksa status",IF(I124="Terkini","Boleh diproses","Validasi ulang dulu")))</f>
        <v/>
      </c>
    </row>
    <row r="125" customFormat="false" ht="15" hidden="false" customHeight="false" outlineLevel="0" collapsed="false">
      <c r="A125" s="27"/>
      <c r="B125" s="27"/>
      <c r="C125" s="28"/>
      <c r="D125" s="27"/>
      <c r="E125" s="29"/>
      <c r="F125" s="27"/>
      <c r="G125" s="27"/>
      <c r="H125" s="32" t="str">
        <f aca="false">IF(E125="","",EDATE(E125,Parameter!$B$7))</f>
        <v/>
      </c>
      <c r="I125" s="35" t="str">
        <f aca="false">IF(C125="","",IF(E125="","Belum pernah divalidasi",IF(H125&lt;Parameter!$B$9,"Perlu validasi ulang","Terkini")))</f>
        <v/>
      </c>
      <c r="J125" s="35" t="str">
        <f aca="false">IF(C125="","",IF(D125&lt;&gt;"NPWP &amp; PKP aktif","Tahan, periksa status",IF(I125="Terkini","Boleh diproses","Validasi ulang dulu")))</f>
        <v/>
      </c>
    </row>
    <row r="126" customFormat="false" ht="15" hidden="false" customHeight="false" outlineLevel="0" collapsed="false">
      <c r="A126" s="27"/>
      <c r="B126" s="27"/>
      <c r="C126" s="28"/>
      <c r="D126" s="27"/>
      <c r="E126" s="29"/>
      <c r="F126" s="27"/>
      <c r="G126" s="27"/>
      <c r="H126" s="32" t="str">
        <f aca="false">IF(E126="","",EDATE(E126,Parameter!$B$7))</f>
        <v/>
      </c>
      <c r="I126" s="35" t="str">
        <f aca="false">IF(C126="","",IF(E126="","Belum pernah divalidasi",IF(H126&lt;Parameter!$B$9,"Perlu validasi ulang","Terkini")))</f>
        <v/>
      </c>
      <c r="J126" s="35" t="str">
        <f aca="false">IF(C126="","",IF(D126&lt;&gt;"NPWP &amp; PKP aktif","Tahan, periksa status",IF(I126="Terkini","Boleh diproses","Validasi ulang dulu")))</f>
        <v/>
      </c>
    </row>
    <row r="127" customFormat="false" ht="15" hidden="false" customHeight="false" outlineLevel="0" collapsed="false">
      <c r="A127" s="27"/>
      <c r="B127" s="27"/>
      <c r="C127" s="28"/>
      <c r="D127" s="27"/>
      <c r="E127" s="29"/>
      <c r="F127" s="27"/>
      <c r="G127" s="27"/>
      <c r="H127" s="32" t="str">
        <f aca="false">IF(E127="","",EDATE(E127,Parameter!$B$7))</f>
        <v/>
      </c>
      <c r="I127" s="35" t="str">
        <f aca="false">IF(C127="","",IF(E127="","Belum pernah divalidasi",IF(H127&lt;Parameter!$B$9,"Perlu validasi ulang","Terkini")))</f>
        <v/>
      </c>
      <c r="J127" s="35" t="str">
        <f aca="false">IF(C127="","",IF(D127&lt;&gt;"NPWP &amp; PKP aktif","Tahan, periksa status",IF(I127="Terkini","Boleh diproses","Validasi ulang dulu")))</f>
        <v/>
      </c>
    </row>
    <row r="128" customFormat="false" ht="15" hidden="false" customHeight="false" outlineLevel="0" collapsed="false">
      <c r="A128" s="27"/>
      <c r="B128" s="27"/>
      <c r="C128" s="28"/>
      <c r="D128" s="27"/>
      <c r="E128" s="29"/>
      <c r="F128" s="27"/>
      <c r="G128" s="27"/>
      <c r="H128" s="32" t="str">
        <f aca="false">IF(E128="","",EDATE(E128,Parameter!$B$7))</f>
        <v/>
      </c>
      <c r="I128" s="35" t="str">
        <f aca="false">IF(C128="","",IF(E128="","Belum pernah divalidasi",IF(H128&lt;Parameter!$B$9,"Perlu validasi ulang","Terkini")))</f>
        <v/>
      </c>
      <c r="J128" s="35" t="str">
        <f aca="false">IF(C128="","",IF(D128&lt;&gt;"NPWP &amp; PKP aktif","Tahan, periksa status",IF(I128="Terkini","Boleh diproses","Validasi ulang dulu")))</f>
        <v/>
      </c>
    </row>
    <row r="129" customFormat="false" ht="15" hidden="false" customHeight="false" outlineLevel="0" collapsed="false">
      <c r="A129" s="27"/>
      <c r="B129" s="27"/>
      <c r="C129" s="28"/>
      <c r="D129" s="27"/>
      <c r="E129" s="29"/>
      <c r="F129" s="27"/>
      <c r="G129" s="27"/>
      <c r="H129" s="32" t="str">
        <f aca="false">IF(E129="","",EDATE(E129,Parameter!$B$7))</f>
        <v/>
      </c>
      <c r="I129" s="35" t="str">
        <f aca="false">IF(C129="","",IF(E129="","Belum pernah divalidasi",IF(H129&lt;Parameter!$B$9,"Perlu validasi ulang","Terkini")))</f>
        <v/>
      </c>
      <c r="J129" s="35" t="str">
        <f aca="false">IF(C129="","",IF(D129&lt;&gt;"NPWP &amp; PKP aktif","Tahan, periksa status",IF(I129="Terkini","Boleh diproses","Validasi ulang dulu")))</f>
        <v/>
      </c>
    </row>
    <row r="130" customFormat="false" ht="15" hidden="false" customHeight="false" outlineLevel="0" collapsed="false">
      <c r="A130" s="27"/>
      <c r="B130" s="27"/>
      <c r="C130" s="28"/>
      <c r="D130" s="27"/>
      <c r="E130" s="29"/>
      <c r="F130" s="27"/>
      <c r="G130" s="27"/>
      <c r="H130" s="32" t="str">
        <f aca="false">IF(E130="","",EDATE(E130,Parameter!$B$7))</f>
        <v/>
      </c>
      <c r="I130" s="35" t="str">
        <f aca="false">IF(C130="","",IF(E130="","Belum pernah divalidasi",IF(H130&lt;Parameter!$B$9,"Perlu validasi ulang","Terkini")))</f>
        <v/>
      </c>
      <c r="J130" s="35" t="str">
        <f aca="false">IF(C130="","",IF(D130&lt;&gt;"NPWP &amp; PKP aktif","Tahan, periksa status",IF(I130="Terkini","Boleh diproses","Validasi ulang dulu")))</f>
        <v/>
      </c>
    </row>
    <row r="131" customFormat="false" ht="15" hidden="false" customHeight="false" outlineLevel="0" collapsed="false">
      <c r="A131" s="27"/>
      <c r="B131" s="27"/>
      <c r="C131" s="28"/>
      <c r="D131" s="27"/>
      <c r="E131" s="29"/>
      <c r="F131" s="27"/>
      <c r="G131" s="27"/>
      <c r="H131" s="32" t="str">
        <f aca="false">IF(E131="","",EDATE(E131,Parameter!$B$7))</f>
        <v/>
      </c>
      <c r="I131" s="35" t="str">
        <f aca="false">IF(C131="","",IF(E131="","Belum pernah divalidasi",IF(H131&lt;Parameter!$B$9,"Perlu validasi ulang","Terkini")))</f>
        <v/>
      </c>
      <c r="J131" s="35" t="str">
        <f aca="false">IF(C131="","",IF(D131&lt;&gt;"NPWP &amp; PKP aktif","Tahan, periksa status",IF(I131="Terkini","Boleh diproses","Validasi ulang dulu")))</f>
        <v/>
      </c>
    </row>
    <row r="132" customFormat="false" ht="15" hidden="false" customHeight="false" outlineLevel="0" collapsed="false">
      <c r="A132" s="27"/>
      <c r="B132" s="27"/>
      <c r="C132" s="28"/>
      <c r="D132" s="27"/>
      <c r="E132" s="29"/>
      <c r="F132" s="27"/>
      <c r="G132" s="27"/>
      <c r="H132" s="32" t="str">
        <f aca="false">IF(E132="","",EDATE(E132,Parameter!$B$7))</f>
        <v/>
      </c>
      <c r="I132" s="35" t="str">
        <f aca="false">IF(C132="","",IF(E132="","Belum pernah divalidasi",IF(H132&lt;Parameter!$B$9,"Perlu validasi ulang","Terkini")))</f>
        <v/>
      </c>
      <c r="J132" s="35" t="str">
        <f aca="false">IF(C132="","",IF(D132&lt;&gt;"NPWP &amp; PKP aktif","Tahan, periksa status",IF(I132="Terkini","Boleh diproses","Validasi ulang dulu")))</f>
        <v/>
      </c>
    </row>
    <row r="133" customFormat="false" ht="15" hidden="false" customHeight="false" outlineLevel="0" collapsed="false">
      <c r="A133" s="27"/>
      <c r="B133" s="27"/>
      <c r="C133" s="28"/>
      <c r="D133" s="27"/>
      <c r="E133" s="29"/>
      <c r="F133" s="27"/>
      <c r="G133" s="27"/>
      <c r="H133" s="32" t="str">
        <f aca="false">IF(E133="","",EDATE(E133,Parameter!$B$7))</f>
        <v/>
      </c>
      <c r="I133" s="35" t="str">
        <f aca="false">IF(C133="","",IF(E133="","Belum pernah divalidasi",IF(H133&lt;Parameter!$B$9,"Perlu validasi ulang","Terkini")))</f>
        <v/>
      </c>
      <c r="J133" s="35" t="str">
        <f aca="false">IF(C133="","",IF(D133&lt;&gt;"NPWP &amp; PKP aktif","Tahan, periksa status",IF(I133="Terkini","Boleh diproses","Validasi ulang dulu")))</f>
        <v/>
      </c>
    </row>
    <row r="134" customFormat="false" ht="15" hidden="false" customHeight="false" outlineLevel="0" collapsed="false">
      <c r="A134" s="27"/>
      <c r="B134" s="27"/>
      <c r="C134" s="28"/>
      <c r="D134" s="27"/>
      <c r="E134" s="29"/>
      <c r="F134" s="27"/>
      <c r="G134" s="27"/>
      <c r="H134" s="32" t="str">
        <f aca="false">IF(E134="","",EDATE(E134,Parameter!$B$7))</f>
        <v/>
      </c>
      <c r="I134" s="35" t="str">
        <f aca="false">IF(C134="","",IF(E134="","Belum pernah divalidasi",IF(H134&lt;Parameter!$B$9,"Perlu validasi ulang","Terkini")))</f>
        <v/>
      </c>
      <c r="J134" s="35" t="str">
        <f aca="false">IF(C134="","",IF(D134&lt;&gt;"NPWP &amp; PKP aktif","Tahan, periksa status",IF(I134="Terkini","Boleh diproses","Validasi ulang dulu")))</f>
        <v/>
      </c>
    </row>
    <row r="135" customFormat="false" ht="15" hidden="false" customHeight="false" outlineLevel="0" collapsed="false">
      <c r="A135" s="27"/>
      <c r="B135" s="27"/>
      <c r="C135" s="28"/>
      <c r="D135" s="27"/>
      <c r="E135" s="29"/>
      <c r="F135" s="27"/>
      <c r="G135" s="27"/>
      <c r="H135" s="32" t="str">
        <f aca="false">IF(E135="","",EDATE(E135,Parameter!$B$7))</f>
        <v/>
      </c>
      <c r="I135" s="35" t="str">
        <f aca="false">IF(C135="","",IF(E135="","Belum pernah divalidasi",IF(H135&lt;Parameter!$B$9,"Perlu validasi ulang","Terkini")))</f>
        <v/>
      </c>
      <c r="J135" s="35" t="str">
        <f aca="false">IF(C135="","",IF(D135&lt;&gt;"NPWP &amp; PKP aktif","Tahan, periksa status",IF(I135="Terkini","Boleh diproses","Validasi ulang dulu")))</f>
        <v/>
      </c>
    </row>
    <row r="136" customFormat="false" ht="15" hidden="false" customHeight="false" outlineLevel="0" collapsed="false">
      <c r="A136" s="27"/>
      <c r="B136" s="27"/>
      <c r="C136" s="28"/>
      <c r="D136" s="27"/>
      <c r="E136" s="29"/>
      <c r="F136" s="27"/>
      <c r="G136" s="27"/>
      <c r="H136" s="32" t="str">
        <f aca="false">IF(E136="","",EDATE(E136,Parameter!$B$7))</f>
        <v/>
      </c>
      <c r="I136" s="35" t="str">
        <f aca="false">IF(C136="","",IF(E136="","Belum pernah divalidasi",IF(H136&lt;Parameter!$B$9,"Perlu validasi ulang","Terkini")))</f>
        <v/>
      </c>
      <c r="J136" s="35" t="str">
        <f aca="false">IF(C136="","",IF(D136&lt;&gt;"NPWP &amp; PKP aktif","Tahan, periksa status",IF(I136="Terkini","Boleh diproses","Validasi ulang dulu")))</f>
        <v/>
      </c>
    </row>
    <row r="137" customFormat="false" ht="15" hidden="false" customHeight="false" outlineLevel="0" collapsed="false">
      <c r="A137" s="27"/>
      <c r="B137" s="27"/>
      <c r="C137" s="28"/>
      <c r="D137" s="27"/>
      <c r="E137" s="29"/>
      <c r="F137" s="27"/>
      <c r="G137" s="27"/>
      <c r="H137" s="32" t="str">
        <f aca="false">IF(E137="","",EDATE(E137,Parameter!$B$7))</f>
        <v/>
      </c>
      <c r="I137" s="35" t="str">
        <f aca="false">IF(C137="","",IF(E137="","Belum pernah divalidasi",IF(H137&lt;Parameter!$B$9,"Perlu validasi ulang","Terkini")))</f>
        <v/>
      </c>
      <c r="J137" s="35" t="str">
        <f aca="false">IF(C137="","",IF(D137&lt;&gt;"NPWP &amp; PKP aktif","Tahan, periksa status",IF(I137="Terkini","Boleh diproses","Validasi ulang dulu")))</f>
        <v/>
      </c>
    </row>
    <row r="138" customFormat="false" ht="15" hidden="false" customHeight="false" outlineLevel="0" collapsed="false">
      <c r="A138" s="27"/>
      <c r="B138" s="27"/>
      <c r="C138" s="28"/>
      <c r="D138" s="27"/>
      <c r="E138" s="29"/>
      <c r="F138" s="27"/>
      <c r="G138" s="27"/>
      <c r="H138" s="32" t="str">
        <f aca="false">IF(E138="","",EDATE(E138,Parameter!$B$7))</f>
        <v/>
      </c>
      <c r="I138" s="35" t="str">
        <f aca="false">IF(C138="","",IF(E138="","Belum pernah divalidasi",IF(H138&lt;Parameter!$B$9,"Perlu validasi ulang","Terkini")))</f>
        <v/>
      </c>
      <c r="J138" s="35" t="str">
        <f aca="false">IF(C138="","",IF(D138&lt;&gt;"NPWP &amp; PKP aktif","Tahan, periksa status",IF(I138="Terkini","Boleh diproses","Validasi ulang dulu")))</f>
        <v/>
      </c>
    </row>
    <row r="139" customFormat="false" ht="15" hidden="false" customHeight="false" outlineLevel="0" collapsed="false">
      <c r="A139" s="27"/>
      <c r="B139" s="27"/>
      <c r="C139" s="28"/>
      <c r="D139" s="27"/>
      <c r="E139" s="29"/>
      <c r="F139" s="27"/>
      <c r="G139" s="27"/>
      <c r="H139" s="32" t="str">
        <f aca="false">IF(E139="","",EDATE(E139,Parameter!$B$7))</f>
        <v/>
      </c>
      <c r="I139" s="35" t="str">
        <f aca="false">IF(C139="","",IF(E139="","Belum pernah divalidasi",IF(H139&lt;Parameter!$B$9,"Perlu validasi ulang","Terkini")))</f>
        <v/>
      </c>
      <c r="J139" s="35" t="str">
        <f aca="false">IF(C139="","",IF(D139&lt;&gt;"NPWP &amp; PKP aktif","Tahan, periksa status",IF(I139="Terkini","Boleh diproses","Validasi ulang dulu")))</f>
        <v/>
      </c>
    </row>
    <row r="140" customFormat="false" ht="15" hidden="false" customHeight="false" outlineLevel="0" collapsed="false">
      <c r="A140" s="27"/>
      <c r="B140" s="27"/>
      <c r="C140" s="28"/>
      <c r="D140" s="27"/>
      <c r="E140" s="29"/>
      <c r="F140" s="27"/>
      <c r="G140" s="27"/>
      <c r="H140" s="32" t="str">
        <f aca="false">IF(E140="","",EDATE(E140,Parameter!$B$7))</f>
        <v/>
      </c>
      <c r="I140" s="35" t="str">
        <f aca="false">IF(C140="","",IF(E140="","Belum pernah divalidasi",IF(H140&lt;Parameter!$B$9,"Perlu validasi ulang","Terkini")))</f>
        <v/>
      </c>
      <c r="J140" s="35" t="str">
        <f aca="false">IF(C140="","",IF(D140&lt;&gt;"NPWP &amp; PKP aktif","Tahan, periksa status",IF(I140="Terkini","Boleh diproses","Validasi ulang dulu")))</f>
        <v/>
      </c>
    </row>
    <row r="141" customFormat="false" ht="15" hidden="false" customHeight="false" outlineLevel="0" collapsed="false">
      <c r="A141" s="27"/>
      <c r="B141" s="27"/>
      <c r="C141" s="28"/>
      <c r="D141" s="27"/>
      <c r="E141" s="29"/>
      <c r="F141" s="27"/>
      <c r="G141" s="27"/>
      <c r="H141" s="32" t="str">
        <f aca="false">IF(E141="","",EDATE(E141,Parameter!$B$7))</f>
        <v/>
      </c>
      <c r="I141" s="35" t="str">
        <f aca="false">IF(C141="","",IF(E141="","Belum pernah divalidasi",IF(H141&lt;Parameter!$B$9,"Perlu validasi ulang","Terkini")))</f>
        <v/>
      </c>
      <c r="J141" s="35" t="str">
        <f aca="false">IF(C141="","",IF(D141&lt;&gt;"NPWP &amp; PKP aktif","Tahan, periksa status",IF(I141="Terkini","Boleh diproses","Validasi ulang dulu")))</f>
        <v/>
      </c>
    </row>
    <row r="142" customFormat="false" ht="15" hidden="false" customHeight="false" outlineLevel="0" collapsed="false">
      <c r="A142" s="27"/>
      <c r="B142" s="27"/>
      <c r="C142" s="28"/>
      <c r="D142" s="27"/>
      <c r="E142" s="29"/>
      <c r="F142" s="27"/>
      <c r="G142" s="27"/>
      <c r="H142" s="32" t="str">
        <f aca="false">IF(E142="","",EDATE(E142,Parameter!$B$7))</f>
        <v/>
      </c>
      <c r="I142" s="35" t="str">
        <f aca="false">IF(C142="","",IF(E142="","Belum pernah divalidasi",IF(H142&lt;Parameter!$B$9,"Perlu validasi ulang","Terkini")))</f>
        <v/>
      </c>
      <c r="J142" s="35" t="str">
        <f aca="false">IF(C142="","",IF(D142&lt;&gt;"NPWP &amp; PKP aktif","Tahan, periksa status",IF(I142="Terkini","Boleh diproses","Validasi ulang dulu")))</f>
        <v/>
      </c>
    </row>
    <row r="143" customFormat="false" ht="15" hidden="false" customHeight="false" outlineLevel="0" collapsed="false">
      <c r="A143" s="27"/>
      <c r="B143" s="27"/>
      <c r="C143" s="28"/>
      <c r="D143" s="27"/>
      <c r="E143" s="29"/>
      <c r="F143" s="27"/>
      <c r="G143" s="27"/>
      <c r="H143" s="32" t="str">
        <f aca="false">IF(E143="","",EDATE(E143,Parameter!$B$7))</f>
        <v/>
      </c>
      <c r="I143" s="35" t="str">
        <f aca="false">IF(C143="","",IF(E143="","Belum pernah divalidasi",IF(H143&lt;Parameter!$B$9,"Perlu validasi ulang","Terkini")))</f>
        <v/>
      </c>
      <c r="J143" s="35" t="str">
        <f aca="false">IF(C143="","",IF(D143&lt;&gt;"NPWP &amp; PKP aktif","Tahan, periksa status",IF(I143="Terkini","Boleh diproses","Validasi ulang dulu")))</f>
        <v/>
      </c>
    </row>
    <row r="144" customFormat="false" ht="15" hidden="false" customHeight="false" outlineLevel="0" collapsed="false">
      <c r="A144" s="27"/>
      <c r="B144" s="27"/>
      <c r="C144" s="28"/>
      <c r="D144" s="27"/>
      <c r="E144" s="29"/>
      <c r="F144" s="27"/>
      <c r="G144" s="27"/>
      <c r="H144" s="32" t="str">
        <f aca="false">IF(E144="","",EDATE(E144,Parameter!$B$7))</f>
        <v/>
      </c>
      <c r="I144" s="35" t="str">
        <f aca="false">IF(C144="","",IF(E144="","Belum pernah divalidasi",IF(H144&lt;Parameter!$B$9,"Perlu validasi ulang","Terkini")))</f>
        <v/>
      </c>
      <c r="J144" s="35" t="str">
        <f aca="false">IF(C144="","",IF(D144&lt;&gt;"NPWP &amp; PKP aktif","Tahan, periksa status",IF(I144="Terkini","Boleh diproses","Validasi ulang dulu")))</f>
        <v/>
      </c>
    </row>
    <row r="145" customFormat="false" ht="15" hidden="false" customHeight="false" outlineLevel="0" collapsed="false">
      <c r="A145" s="27"/>
      <c r="B145" s="27"/>
      <c r="C145" s="28"/>
      <c r="D145" s="27"/>
      <c r="E145" s="29"/>
      <c r="F145" s="27"/>
      <c r="G145" s="27"/>
      <c r="H145" s="32" t="str">
        <f aca="false">IF(E145="","",EDATE(E145,Parameter!$B$7))</f>
        <v/>
      </c>
      <c r="I145" s="35" t="str">
        <f aca="false">IF(C145="","",IF(E145="","Belum pernah divalidasi",IF(H145&lt;Parameter!$B$9,"Perlu validasi ulang","Terkini")))</f>
        <v/>
      </c>
      <c r="J145" s="35" t="str">
        <f aca="false">IF(C145="","",IF(D145&lt;&gt;"NPWP &amp; PKP aktif","Tahan, periksa status",IF(I145="Terkini","Boleh diproses","Validasi ulang dulu")))</f>
        <v/>
      </c>
    </row>
    <row r="146" customFormat="false" ht="15" hidden="false" customHeight="false" outlineLevel="0" collapsed="false">
      <c r="A146" s="27"/>
      <c r="B146" s="27"/>
      <c r="C146" s="28"/>
      <c r="D146" s="27"/>
      <c r="E146" s="29"/>
      <c r="F146" s="27"/>
      <c r="G146" s="27"/>
      <c r="H146" s="32" t="str">
        <f aca="false">IF(E146="","",EDATE(E146,Parameter!$B$7))</f>
        <v/>
      </c>
      <c r="I146" s="35" t="str">
        <f aca="false">IF(C146="","",IF(E146="","Belum pernah divalidasi",IF(H146&lt;Parameter!$B$9,"Perlu validasi ulang","Terkini")))</f>
        <v/>
      </c>
      <c r="J146" s="35" t="str">
        <f aca="false">IF(C146="","",IF(D146&lt;&gt;"NPWP &amp; PKP aktif","Tahan, periksa status",IF(I146="Terkini","Boleh diproses","Validasi ulang dulu")))</f>
        <v/>
      </c>
    </row>
    <row r="147" customFormat="false" ht="15" hidden="false" customHeight="false" outlineLevel="0" collapsed="false">
      <c r="A147" s="27"/>
      <c r="B147" s="27"/>
      <c r="C147" s="28"/>
      <c r="D147" s="27"/>
      <c r="E147" s="29"/>
      <c r="F147" s="27"/>
      <c r="G147" s="27"/>
      <c r="H147" s="32" t="str">
        <f aca="false">IF(E147="","",EDATE(E147,Parameter!$B$7))</f>
        <v/>
      </c>
      <c r="I147" s="35" t="str">
        <f aca="false">IF(C147="","",IF(E147="","Belum pernah divalidasi",IF(H147&lt;Parameter!$B$9,"Perlu validasi ulang","Terkini")))</f>
        <v/>
      </c>
      <c r="J147" s="35" t="str">
        <f aca="false">IF(C147="","",IF(D147&lt;&gt;"NPWP &amp; PKP aktif","Tahan, periksa status",IF(I147="Terkini","Boleh diproses","Validasi ulang dulu")))</f>
        <v/>
      </c>
    </row>
    <row r="148" customFormat="false" ht="15" hidden="false" customHeight="false" outlineLevel="0" collapsed="false">
      <c r="A148" s="27"/>
      <c r="B148" s="27"/>
      <c r="C148" s="28"/>
      <c r="D148" s="27"/>
      <c r="E148" s="29"/>
      <c r="F148" s="27"/>
      <c r="G148" s="27"/>
      <c r="H148" s="32" t="str">
        <f aca="false">IF(E148="","",EDATE(E148,Parameter!$B$7))</f>
        <v/>
      </c>
      <c r="I148" s="35" t="str">
        <f aca="false">IF(C148="","",IF(E148="","Belum pernah divalidasi",IF(H148&lt;Parameter!$B$9,"Perlu validasi ulang","Terkini")))</f>
        <v/>
      </c>
      <c r="J148" s="35" t="str">
        <f aca="false">IF(C148="","",IF(D148&lt;&gt;"NPWP &amp; PKP aktif","Tahan, periksa status",IF(I148="Terkini","Boleh diproses","Validasi ulang dulu")))</f>
        <v/>
      </c>
    </row>
    <row r="149" customFormat="false" ht="15" hidden="false" customHeight="false" outlineLevel="0" collapsed="false">
      <c r="A149" s="27"/>
      <c r="B149" s="27"/>
      <c r="C149" s="28"/>
      <c r="D149" s="27"/>
      <c r="E149" s="29"/>
      <c r="F149" s="27"/>
      <c r="G149" s="27"/>
      <c r="H149" s="32" t="str">
        <f aca="false">IF(E149="","",EDATE(E149,Parameter!$B$7))</f>
        <v/>
      </c>
      <c r="I149" s="35" t="str">
        <f aca="false">IF(C149="","",IF(E149="","Belum pernah divalidasi",IF(H149&lt;Parameter!$B$9,"Perlu validasi ulang","Terkini")))</f>
        <v/>
      </c>
      <c r="J149" s="35" t="str">
        <f aca="false">IF(C149="","",IF(D149&lt;&gt;"NPWP &amp; PKP aktif","Tahan, periksa status",IF(I149="Terkini","Boleh diproses","Validasi ulang dulu")))</f>
        <v/>
      </c>
    </row>
    <row r="150" customFormat="false" ht="15" hidden="false" customHeight="false" outlineLevel="0" collapsed="false">
      <c r="A150" s="27"/>
      <c r="B150" s="27"/>
      <c r="C150" s="28"/>
      <c r="D150" s="27"/>
      <c r="E150" s="29"/>
      <c r="F150" s="27"/>
      <c r="G150" s="27"/>
      <c r="H150" s="32" t="str">
        <f aca="false">IF(E150="","",EDATE(E150,Parameter!$B$7))</f>
        <v/>
      </c>
      <c r="I150" s="35" t="str">
        <f aca="false">IF(C150="","",IF(E150="","Belum pernah divalidasi",IF(H150&lt;Parameter!$B$9,"Perlu validasi ulang","Terkini")))</f>
        <v/>
      </c>
      <c r="J150" s="35" t="str">
        <f aca="false">IF(C150="","",IF(D150&lt;&gt;"NPWP &amp; PKP aktif","Tahan, periksa status",IF(I150="Terkini","Boleh diproses","Validasi ulang dulu")))</f>
        <v/>
      </c>
    </row>
    <row r="151" customFormat="false" ht="15" hidden="false" customHeight="false" outlineLevel="0" collapsed="false">
      <c r="A151" s="27"/>
      <c r="B151" s="27"/>
      <c r="C151" s="28"/>
      <c r="D151" s="27"/>
      <c r="E151" s="29"/>
      <c r="F151" s="27"/>
      <c r="G151" s="27"/>
      <c r="H151" s="32" t="str">
        <f aca="false">IF(E151="","",EDATE(E151,Parameter!$B$7))</f>
        <v/>
      </c>
      <c r="I151" s="35" t="str">
        <f aca="false">IF(C151="","",IF(E151="","Belum pernah divalidasi",IF(H151&lt;Parameter!$B$9,"Perlu validasi ulang","Terkini")))</f>
        <v/>
      </c>
      <c r="J151" s="35" t="str">
        <f aca="false">IF(C151="","",IF(D151&lt;&gt;"NPWP &amp; PKP aktif","Tahan, periksa status",IF(I151="Terkini","Boleh diproses","Validasi ulang dulu")))</f>
        <v/>
      </c>
    </row>
    <row r="152" customFormat="false" ht="15" hidden="false" customHeight="false" outlineLevel="0" collapsed="false">
      <c r="A152" s="27"/>
      <c r="B152" s="27"/>
      <c r="C152" s="28"/>
      <c r="D152" s="27"/>
      <c r="E152" s="29"/>
      <c r="F152" s="27"/>
      <c r="G152" s="27"/>
      <c r="H152" s="32" t="str">
        <f aca="false">IF(E152="","",EDATE(E152,Parameter!$B$7))</f>
        <v/>
      </c>
      <c r="I152" s="35" t="str">
        <f aca="false">IF(C152="","",IF(E152="","Belum pernah divalidasi",IF(H152&lt;Parameter!$B$9,"Perlu validasi ulang","Terkini")))</f>
        <v/>
      </c>
      <c r="J152" s="35" t="str">
        <f aca="false">IF(C152="","",IF(D152&lt;&gt;"NPWP &amp; PKP aktif","Tahan, periksa status",IF(I152="Terkini","Boleh diproses","Validasi ulang dulu")))</f>
        <v/>
      </c>
    </row>
    <row r="153" customFormat="false" ht="15" hidden="false" customHeight="false" outlineLevel="0" collapsed="false">
      <c r="A153" s="27"/>
      <c r="B153" s="27"/>
      <c r="C153" s="28"/>
      <c r="D153" s="27"/>
      <c r="E153" s="29"/>
      <c r="F153" s="27"/>
      <c r="G153" s="27"/>
      <c r="H153" s="32" t="str">
        <f aca="false">IF(E153="","",EDATE(E153,Parameter!$B$7))</f>
        <v/>
      </c>
      <c r="I153" s="35" t="str">
        <f aca="false">IF(C153="","",IF(E153="","Belum pernah divalidasi",IF(H153&lt;Parameter!$B$9,"Perlu validasi ulang","Terkini")))</f>
        <v/>
      </c>
      <c r="J153" s="35" t="str">
        <f aca="false">IF(C153="","",IF(D153&lt;&gt;"NPWP &amp; PKP aktif","Tahan, periksa status",IF(I153="Terkini","Boleh diproses","Validasi ulang dulu")))</f>
        <v/>
      </c>
    </row>
    <row r="154" customFormat="false" ht="15" hidden="false" customHeight="false" outlineLevel="0" collapsed="false">
      <c r="A154" s="27"/>
      <c r="B154" s="27"/>
      <c r="C154" s="28"/>
      <c r="D154" s="27"/>
      <c r="E154" s="29"/>
      <c r="F154" s="27"/>
      <c r="G154" s="27"/>
      <c r="H154" s="32" t="str">
        <f aca="false">IF(E154="","",EDATE(E154,Parameter!$B$7))</f>
        <v/>
      </c>
      <c r="I154" s="35" t="str">
        <f aca="false">IF(C154="","",IF(E154="","Belum pernah divalidasi",IF(H154&lt;Parameter!$B$9,"Perlu validasi ulang","Terkini")))</f>
        <v/>
      </c>
      <c r="J154" s="35" t="str">
        <f aca="false">IF(C154="","",IF(D154&lt;&gt;"NPWP &amp; PKP aktif","Tahan, periksa status",IF(I154="Terkini","Boleh diproses","Validasi ulang dulu")))</f>
        <v/>
      </c>
    </row>
    <row r="155" customFormat="false" ht="15" hidden="false" customHeight="false" outlineLevel="0" collapsed="false">
      <c r="A155" s="27"/>
      <c r="B155" s="27"/>
      <c r="C155" s="28"/>
      <c r="D155" s="27"/>
      <c r="E155" s="29"/>
      <c r="F155" s="27"/>
      <c r="G155" s="27"/>
      <c r="H155" s="32" t="str">
        <f aca="false">IF(E155="","",EDATE(E155,Parameter!$B$7))</f>
        <v/>
      </c>
      <c r="I155" s="35" t="str">
        <f aca="false">IF(C155="","",IF(E155="","Belum pernah divalidasi",IF(H155&lt;Parameter!$B$9,"Perlu validasi ulang","Terkini")))</f>
        <v/>
      </c>
      <c r="J155" s="35" t="str">
        <f aca="false">IF(C155="","",IF(D155&lt;&gt;"NPWP &amp; PKP aktif","Tahan, periksa status",IF(I155="Terkini","Boleh diproses","Validasi ulang dulu")))</f>
        <v/>
      </c>
    </row>
    <row r="156" customFormat="false" ht="15" hidden="false" customHeight="false" outlineLevel="0" collapsed="false">
      <c r="A156" s="27"/>
      <c r="B156" s="27"/>
      <c r="C156" s="28"/>
      <c r="D156" s="27"/>
      <c r="E156" s="29"/>
      <c r="F156" s="27"/>
      <c r="G156" s="27"/>
      <c r="H156" s="32" t="str">
        <f aca="false">IF(E156="","",EDATE(E156,Parameter!$B$7))</f>
        <v/>
      </c>
      <c r="I156" s="35" t="str">
        <f aca="false">IF(C156="","",IF(E156="","Belum pernah divalidasi",IF(H156&lt;Parameter!$B$9,"Perlu validasi ulang","Terkini")))</f>
        <v/>
      </c>
      <c r="J156" s="35" t="str">
        <f aca="false">IF(C156="","",IF(D156&lt;&gt;"NPWP &amp; PKP aktif","Tahan, periksa status",IF(I156="Terkini","Boleh diproses","Validasi ulang dulu")))</f>
        <v/>
      </c>
    </row>
    <row r="157" customFormat="false" ht="15" hidden="false" customHeight="false" outlineLevel="0" collapsed="false">
      <c r="A157" s="27"/>
      <c r="B157" s="27"/>
      <c r="C157" s="28"/>
      <c r="D157" s="27"/>
      <c r="E157" s="29"/>
      <c r="F157" s="27"/>
      <c r="G157" s="27"/>
      <c r="H157" s="32" t="str">
        <f aca="false">IF(E157="","",EDATE(E157,Parameter!$B$7))</f>
        <v/>
      </c>
      <c r="I157" s="35" t="str">
        <f aca="false">IF(C157="","",IF(E157="","Belum pernah divalidasi",IF(H157&lt;Parameter!$B$9,"Perlu validasi ulang","Terkini")))</f>
        <v/>
      </c>
      <c r="J157" s="35" t="str">
        <f aca="false">IF(C157="","",IF(D157&lt;&gt;"NPWP &amp; PKP aktif","Tahan, periksa status",IF(I157="Terkini","Boleh diproses","Validasi ulang dulu")))</f>
        <v/>
      </c>
    </row>
    <row r="158" customFormat="false" ht="15" hidden="false" customHeight="false" outlineLevel="0" collapsed="false">
      <c r="A158" s="27"/>
      <c r="B158" s="27"/>
      <c r="C158" s="28"/>
      <c r="D158" s="27"/>
      <c r="E158" s="29"/>
      <c r="F158" s="27"/>
      <c r="G158" s="27"/>
      <c r="H158" s="32" t="str">
        <f aca="false">IF(E158="","",EDATE(E158,Parameter!$B$7))</f>
        <v/>
      </c>
      <c r="I158" s="35" t="str">
        <f aca="false">IF(C158="","",IF(E158="","Belum pernah divalidasi",IF(H158&lt;Parameter!$B$9,"Perlu validasi ulang","Terkini")))</f>
        <v/>
      </c>
      <c r="J158" s="35" t="str">
        <f aca="false">IF(C158="","",IF(D158&lt;&gt;"NPWP &amp; PKP aktif","Tahan, periksa status",IF(I158="Terkini","Boleh diproses","Validasi ulang dulu")))</f>
        <v/>
      </c>
    </row>
    <row r="159" customFormat="false" ht="15" hidden="false" customHeight="false" outlineLevel="0" collapsed="false">
      <c r="A159" s="27"/>
      <c r="B159" s="27"/>
      <c r="C159" s="28"/>
      <c r="D159" s="27"/>
      <c r="E159" s="29"/>
      <c r="F159" s="27"/>
      <c r="G159" s="27"/>
      <c r="H159" s="32" t="str">
        <f aca="false">IF(E159="","",EDATE(E159,Parameter!$B$7))</f>
        <v/>
      </c>
      <c r="I159" s="35" t="str">
        <f aca="false">IF(C159="","",IF(E159="","Belum pernah divalidasi",IF(H159&lt;Parameter!$B$9,"Perlu validasi ulang","Terkini")))</f>
        <v/>
      </c>
      <c r="J159" s="35" t="str">
        <f aca="false">IF(C159="","",IF(D159&lt;&gt;"NPWP &amp; PKP aktif","Tahan, periksa status",IF(I159="Terkini","Boleh diproses","Validasi ulang dulu")))</f>
        <v/>
      </c>
    </row>
    <row r="160" customFormat="false" ht="15" hidden="false" customHeight="false" outlineLevel="0" collapsed="false">
      <c r="A160" s="27"/>
      <c r="B160" s="27"/>
      <c r="C160" s="28"/>
      <c r="D160" s="27"/>
      <c r="E160" s="29"/>
      <c r="F160" s="27"/>
      <c r="G160" s="27"/>
      <c r="H160" s="32" t="str">
        <f aca="false">IF(E160="","",EDATE(E160,Parameter!$B$7))</f>
        <v/>
      </c>
      <c r="I160" s="35" t="str">
        <f aca="false">IF(C160="","",IF(E160="","Belum pernah divalidasi",IF(H160&lt;Parameter!$B$9,"Perlu validasi ulang","Terkini")))</f>
        <v/>
      </c>
      <c r="J160" s="35" t="str">
        <f aca="false">IF(C160="","",IF(D160&lt;&gt;"NPWP &amp; PKP aktif","Tahan, periksa status",IF(I160="Terkini","Boleh diproses","Validasi ulang dulu")))</f>
        <v/>
      </c>
    </row>
    <row r="161" customFormat="false" ht="15" hidden="false" customHeight="false" outlineLevel="0" collapsed="false">
      <c r="A161" s="27"/>
      <c r="B161" s="27"/>
      <c r="C161" s="28"/>
      <c r="D161" s="27"/>
      <c r="E161" s="29"/>
      <c r="F161" s="27"/>
      <c r="G161" s="27"/>
      <c r="H161" s="32" t="str">
        <f aca="false">IF(E161="","",EDATE(E161,Parameter!$B$7))</f>
        <v/>
      </c>
      <c r="I161" s="35" t="str">
        <f aca="false">IF(C161="","",IF(E161="","Belum pernah divalidasi",IF(H161&lt;Parameter!$B$9,"Perlu validasi ulang","Terkini")))</f>
        <v/>
      </c>
      <c r="J161" s="35" t="str">
        <f aca="false">IF(C161="","",IF(D161&lt;&gt;"NPWP &amp; PKP aktif","Tahan, periksa status",IF(I161="Terkini","Boleh diproses","Validasi ulang dulu")))</f>
        <v/>
      </c>
    </row>
    <row r="162" customFormat="false" ht="15" hidden="false" customHeight="false" outlineLevel="0" collapsed="false">
      <c r="A162" s="27"/>
      <c r="B162" s="27"/>
      <c r="C162" s="28"/>
      <c r="D162" s="27"/>
      <c r="E162" s="29"/>
      <c r="F162" s="27"/>
      <c r="G162" s="27"/>
      <c r="H162" s="32" t="str">
        <f aca="false">IF(E162="","",EDATE(E162,Parameter!$B$7))</f>
        <v/>
      </c>
      <c r="I162" s="35" t="str">
        <f aca="false">IF(C162="","",IF(E162="","Belum pernah divalidasi",IF(H162&lt;Parameter!$B$9,"Perlu validasi ulang","Terkini")))</f>
        <v/>
      </c>
      <c r="J162" s="35" t="str">
        <f aca="false">IF(C162="","",IF(D162&lt;&gt;"NPWP &amp; PKP aktif","Tahan, periksa status",IF(I162="Terkini","Boleh diproses","Validasi ulang dulu")))</f>
        <v/>
      </c>
    </row>
    <row r="163" customFormat="false" ht="15" hidden="false" customHeight="false" outlineLevel="0" collapsed="false">
      <c r="A163" s="27"/>
      <c r="B163" s="27"/>
      <c r="C163" s="28"/>
      <c r="D163" s="27"/>
      <c r="E163" s="29"/>
      <c r="F163" s="27"/>
      <c r="G163" s="27"/>
      <c r="H163" s="32" t="str">
        <f aca="false">IF(E163="","",EDATE(E163,Parameter!$B$7))</f>
        <v/>
      </c>
      <c r="I163" s="35" t="str">
        <f aca="false">IF(C163="","",IF(E163="","Belum pernah divalidasi",IF(H163&lt;Parameter!$B$9,"Perlu validasi ulang","Terkini")))</f>
        <v/>
      </c>
      <c r="J163" s="35" t="str">
        <f aca="false">IF(C163="","",IF(D163&lt;&gt;"NPWP &amp; PKP aktif","Tahan, periksa status",IF(I163="Terkini","Boleh diproses","Validasi ulang dulu")))</f>
        <v/>
      </c>
    </row>
    <row r="164" customFormat="false" ht="15" hidden="false" customHeight="false" outlineLevel="0" collapsed="false">
      <c r="A164" s="27"/>
      <c r="B164" s="27"/>
      <c r="C164" s="28"/>
      <c r="D164" s="27"/>
      <c r="E164" s="29"/>
      <c r="F164" s="27"/>
      <c r="G164" s="27"/>
      <c r="H164" s="32" t="str">
        <f aca="false">IF(E164="","",EDATE(E164,Parameter!$B$7))</f>
        <v/>
      </c>
      <c r="I164" s="35" t="str">
        <f aca="false">IF(C164="","",IF(E164="","Belum pernah divalidasi",IF(H164&lt;Parameter!$B$9,"Perlu validasi ulang","Terkini")))</f>
        <v/>
      </c>
      <c r="J164" s="35" t="str">
        <f aca="false">IF(C164="","",IF(D164&lt;&gt;"NPWP &amp; PKP aktif","Tahan, periksa status",IF(I164="Terkini","Boleh diproses","Validasi ulang dulu")))</f>
        <v/>
      </c>
    </row>
    <row r="165" customFormat="false" ht="15" hidden="false" customHeight="false" outlineLevel="0" collapsed="false">
      <c r="A165" s="27"/>
      <c r="B165" s="27"/>
      <c r="C165" s="28"/>
      <c r="D165" s="27"/>
      <c r="E165" s="29"/>
      <c r="F165" s="27"/>
      <c r="G165" s="27"/>
      <c r="H165" s="32" t="str">
        <f aca="false">IF(E165="","",EDATE(E165,Parameter!$B$7))</f>
        <v/>
      </c>
      <c r="I165" s="35" t="str">
        <f aca="false">IF(C165="","",IF(E165="","Belum pernah divalidasi",IF(H165&lt;Parameter!$B$9,"Perlu validasi ulang","Terkini")))</f>
        <v/>
      </c>
      <c r="J165" s="35" t="str">
        <f aca="false">IF(C165="","",IF(D165&lt;&gt;"NPWP &amp; PKP aktif","Tahan, periksa status",IF(I165="Terkini","Boleh diproses","Validasi ulang dulu")))</f>
        <v/>
      </c>
    </row>
    <row r="166" customFormat="false" ht="15" hidden="false" customHeight="false" outlineLevel="0" collapsed="false">
      <c r="A166" s="27"/>
      <c r="B166" s="27"/>
      <c r="C166" s="28"/>
      <c r="D166" s="27"/>
      <c r="E166" s="29"/>
      <c r="F166" s="27"/>
      <c r="G166" s="27"/>
      <c r="H166" s="32" t="str">
        <f aca="false">IF(E166="","",EDATE(E166,Parameter!$B$7))</f>
        <v/>
      </c>
      <c r="I166" s="35" t="str">
        <f aca="false">IF(C166="","",IF(E166="","Belum pernah divalidasi",IF(H166&lt;Parameter!$B$9,"Perlu validasi ulang","Terkini")))</f>
        <v/>
      </c>
      <c r="J166" s="35" t="str">
        <f aca="false">IF(C166="","",IF(D166&lt;&gt;"NPWP &amp; PKP aktif","Tahan, periksa status",IF(I166="Terkini","Boleh diproses","Validasi ulang dulu")))</f>
        <v/>
      </c>
    </row>
    <row r="167" customFormat="false" ht="15" hidden="false" customHeight="false" outlineLevel="0" collapsed="false">
      <c r="A167" s="27"/>
      <c r="B167" s="27"/>
      <c r="C167" s="28"/>
      <c r="D167" s="27"/>
      <c r="E167" s="29"/>
      <c r="F167" s="27"/>
      <c r="G167" s="27"/>
      <c r="H167" s="32" t="str">
        <f aca="false">IF(E167="","",EDATE(E167,Parameter!$B$7))</f>
        <v/>
      </c>
      <c r="I167" s="35" t="str">
        <f aca="false">IF(C167="","",IF(E167="","Belum pernah divalidasi",IF(H167&lt;Parameter!$B$9,"Perlu validasi ulang","Terkini")))</f>
        <v/>
      </c>
      <c r="J167" s="35" t="str">
        <f aca="false">IF(C167="","",IF(D167&lt;&gt;"NPWP &amp; PKP aktif","Tahan, periksa status",IF(I167="Terkini","Boleh diproses","Validasi ulang dulu")))</f>
        <v/>
      </c>
    </row>
    <row r="168" customFormat="false" ht="15" hidden="false" customHeight="false" outlineLevel="0" collapsed="false">
      <c r="A168" s="27"/>
      <c r="B168" s="27"/>
      <c r="C168" s="28"/>
      <c r="D168" s="27"/>
      <c r="E168" s="29"/>
      <c r="F168" s="27"/>
      <c r="G168" s="27"/>
      <c r="H168" s="32" t="str">
        <f aca="false">IF(E168="","",EDATE(E168,Parameter!$B$7))</f>
        <v/>
      </c>
      <c r="I168" s="35" t="str">
        <f aca="false">IF(C168="","",IF(E168="","Belum pernah divalidasi",IF(H168&lt;Parameter!$B$9,"Perlu validasi ulang","Terkini")))</f>
        <v/>
      </c>
      <c r="J168" s="35" t="str">
        <f aca="false">IF(C168="","",IF(D168&lt;&gt;"NPWP &amp; PKP aktif","Tahan, periksa status",IF(I168="Terkini","Boleh diproses","Validasi ulang dulu")))</f>
        <v/>
      </c>
    </row>
    <row r="169" customFormat="false" ht="15" hidden="false" customHeight="false" outlineLevel="0" collapsed="false">
      <c r="A169" s="27"/>
      <c r="B169" s="27"/>
      <c r="C169" s="28"/>
      <c r="D169" s="27"/>
      <c r="E169" s="29"/>
      <c r="F169" s="27"/>
      <c r="G169" s="27"/>
      <c r="H169" s="32" t="str">
        <f aca="false">IF(E169="","",EDATE(E169,Parameter!$B$7))</f>
        <v/>
      </c>
      <c r="I169" s="35" t="str">
        <f aca="false">IF(C169="","",IF(E169="","Belum pernah divalidasi",IF(H169&lt;Parameter!$B$9,"Perlu validasi ulang","Terkini")))</f>
        <v/>
      </c>
      <c r="J169" s="35" t="str">
        <f aca="false">IF(C169="","",IF(D169&lt;&gt;"NPWP &amp; PKP aktif","Tahan, periksa status",IF(I169="Terkini","Boleh diproses","Validasi ulang dulu")))</f>
        <v/>
      </c>
    </row>
    <row r="170" customFormat="false" ht="15" hidden="false" customHeight="false" outlineLevel="0" collapsed="false">
      <c r="A170" s="27"/>
      <c r="B170" s="27"/>
      <c r="C170" s="28"/>
      <c r="D170" s="27"/>
      <c r="E170" s="29"/>
      <c r="F170" s="27"/>
      <c r="G170" s="27"/>
      <c r="H170" s="32" t="str">
        <f aca="false">IF(E170="","",EDATE(E170,Parameter!$B$7))</f>
        <v/>
      </c>
      <c r="I170" s="35" t="str">
        <f aca="false">IF(C170="","",IF(E170="","Belum pernah divalidasi",IF(H170&lt;Parameter!$B$9,"Perlu validasi ulang","Terkini")))</f>
        <v/>
      </c>
      <c r="J170" s="35" t="str">
        <f aca="false">IF(C170="","",IF(D170&lt;&gt;"NPWP &amp; PKP aktif","Tahan, periksa status",IF(I170="Terkini","Boleh diproses","Validasi ulang dulu")))</f>
        <v/>
      </c>
    </row>
    <row r="171" customFormat="false" ht="15" hidden="false" customHeight="false" outlineLevel="0" collapsed="false">
      <c r="A171" s="27"/>
      <c r="B171" s="27"/>
      <c r="C171" s="28"/>
      <c r="D171" s="27"/>
      <c r="E171" s="29"/>
      <c r="F171" s="27"/>
      <c r="G171" s="27"/>
      <c r="H171" s="32" t="str">
        <f aca="false">IF(E171="","",EDATE(E171,Parameter!$B$7))</f>
        <v/>
      </c>
      <c r="I171" s="35" t="str">
        <f aca="false">IF(C171="","",IF(E171="","Belum pernah divalidasi",IF(H171&lt;Parameter!$B$9,"Perlu validasi ulang","Terkini")))</f>
        <v/>
      </c>
      <c r="J171" s="35" t="str">
        <f aca="false">IF(C171="","",IF(D171&lt;&gt;"NPWP &amp; PKP aktif","Tahan, periksa status",IF(I171="Terkini","Boleh diproses","Validasi ulang dulu")))</f>
        <v/>
      </c>
    </row>
    <row r="172" customFormat="false" ht="15" hidden="false" customHeight="false" outlineLevel="0" collapsed="false">
      <c r="A172" s="27"/>
      <c r="B172" s="27"/>
      <c r="C172" s="28"/>
      <c r="D172" s="27"/>
      <c r="E172" s="29"/>
      <c r="F172" s="27"/>
      <c r="G172" s="27"/>
      <c r="H172" s="32" t="str">
        <f aca="false">IF(E172="","",EDATE(E172,Parameter!$B$7))</f>
        <v/>
      </c>
      <c r="I172" s="35" t="str">
        <f aca="false">IF(C172="","",IF(E172="","Belum pernah divalidasi",IF(H172&lt;Parameter!$B$9,"Perlu validasi ulang","Terkini")))</f>
        <v/>
      </c>
      <c r="J172" s="35" t="str">
        <f aca="false">IF(C172="","",IF(D172&lt;&gt;"NPWP &amp; PKP aktif","Tahan, periksa status",IF(I172="Terkini","Boleh diproses","Validasi ulang dulu")))</f>
        <v/>
      </c>
    </row>
    <row r="173" customFormat="false" ht="15" hidden="false" customHeight="false" outlineLevel="0" collapsed="false">
      <c r="A173" s="27"/>
      <c r="B173" s="27"/>
      <c r="C173" s="28"/>
      <c r="D173" s="27"/>
      <c r="E173" s="29"/>
      <c r="F173" s="27"/>
      <c r="G173" s="27"/>
      <c r="H173" s="32" t="str">
        <f aca="false">IF(E173="","",EDATE(E173,Parameter!$B$7))</f>
        <v/>
      </c>
      <c r="I173" s="35" t="str">
        <f aca="false">IF(C173="","",IF(E173="","Belum pernah divalidasi",IF(H173&lt;Parameter!$B$9,"Perlu validasi ulang","Terkini")))</f>
        <v/>
      </c>
      <c r="J173" s="35" t="str">
        <f aca="false">IF(C173="","",IF(D173&lt;&gt;"NPWP &amp; PKP aktif","Tahan, periksa status",IF(I173="Terkini","Boleh diproses","Validasi ulang dulu")))</f>
        <v/>
      </c>
    </row>
    <row r="174" customFormat="false" ht="15" hidden="false" customHeight="false" outlineLevel="0" collapsed="false">
      <c r="A174" s="27"/>
      <c r="B174" s="27"/>
      <c r="C174" s="28"/>
      <c r="D174" s="27"/>
      <c r="E174" s="29"/>
      <c r="F174" s="27"/>
      <c r="G174" s="27"/>
      <c r="H174" s="32" t="str">
        <f aca="false">IF(E174="","",EDATE(E174,Parameter!$B$7))</f>
        <v/>
      </c>
      <c r="I174" s="35" t="str">
        <f aca="false">IF(C174="","",IF(E174="","Belum pernah divalidasi",IF(H174&lt;Parameter!$B$9,"Perlu validasi ulang","Terkini")))</f>
        <v/>
      </c>
      <c r="J174" s="35" t="str">
        <f aca="false">IF(C174="","",IF(D174&lt;&gt;"NPWP &amp; PKP aktif","Tahan, periksa status",IF(I174="Terkini","Boleh diproses","Validasi ulang dulu")))</f>
        <v/>
      </c>
    </row>
    <row r="175" customFormat="false" ht="15" hidden="false" customHeight="false" outlineLevel="0" collapsed="false">
      <c r="A175" s="27"/>
      <c r="B175" s="27"/>
      <c r="C175" s="28"/>
      <c r="D175" s="27"/>
      <c r="E175" s="29"/>
      <c r="F175" s="27"/>
      <c r="G175" s="27"/>
      <c r="H175" s="32" t="str">
        <f aca="false">IF(E175="","",EDATE(E175,Parameter!$B$7))</f>
        <v/>
      </c>
      <c r="I175" s="35" t="str">
        <f aca="false">IF(C175="","",IF(E175="","Belum pernah divalidasi",IF(H175&lt;Parameter!$B$9,"Perlu validasi ulang","Terkini")))</f>
        <v/>
      </c>
      <c r="J175" s="35" t="str">
        <f aca="false">IF(C175="","",IF(D175&lt;&gt;"NPWP &amp; PKP aktif","Tahan, periksa status",IF(I175="Terkini","Boleh diproses","Validasi ulang dulu")))</f>
        <v/>
      </c>
    </row>
    <row r="176" customFormat="false" ht="15" hidden="false" customHeight="false" outlineLevel="0" collapsed="false">
      <c r="A176" s="27"/>
      <c r="B176" s="27"/>
      <c r="C176" s="28"/>
      <c r="D176" s="27"/>
      <c r="E176" s="29"/>
      <c r="F176" s="27"/>
      <c r="G176" s="27"/>
      <c r="H176" s="32" t="str">
        <f aca="false">IF(E176="","",EDATE(E176,Parameter!$B$7))</f>
        <v/>
      </c>
      <c r="I176" s="35" t="str">
        <f aca="false">IF(C176="","",IF(E176="","Belum pernah divalidasi",IF(H176&lt;Parameter!$B$9,"Perlu validasi ulang","Terkini")))</f>
        <v/>
      </c>
      <c r="J176" s="35" t="str">
        <f aca="false">IF(C176="","",IF(D176&lt;&gt;"NPWP &amp; PKP aktif","Tahan, periksa status",IF(I176="Terkini","Boleh diproses","Validasi ulang dulu")))</f>
        <v/>
      </c>
    </row>
    <row r="177" customFormat="false" ht="15" hidden="false" customHeight="false" outlineLevel="0" collapsed="false">
      <c r="A177" s="27"/>
      <c r="B177" s="27"/>
      <c r="C177" s="28"/>
      <c r="D177" s="27"/>
      <c r="E177" s="29"/>
      <c r="F177" s="27"/>
      <c r="G177" s="27"/>
      <c r="H177" s="32" t="str">
        <f aca="false">IF(E177="","",EDATE(E177,Parameter!$B$7))</f>
        <v/>
      </c>
      <c r="I177" s="35" t="str">
        <f aca="false">IF(C177="","",IF(E177="","Belum pernah divalidasi",IF(H177&lt;Parameter!$B$9,"Perlu validasi ulang","Terkini")))</f>
        <v/>
      </c>
      <c r="J177" s="35" t="str">
        <f aca="false">IF(C177="","",IF(D177&lt;&gt;"NPWP &amp; PKP aktif","Tahan, periksa status",IF(I177="Terkini","Boleh diproses","Validasi ulang dulu")))</f>
        <v/>
      </c>
    </row>
    <row r="178" customFormat="false" ht="15" hidden="false" customHeight="false" outlineLevel="0" collapsed="false">
      <c r="A178" s="27"/>
      <c r="B178" s="27"/>
      <c r="C178" s="28"/>
      <c r="D178" s="27"/>
      <c r="E178" s="29"/>
      <c r="F178" s="27"/>
      <c r="G178" s="27"/>
      <c r="H178" s="32" t="str">
        <f aca="false">IF(E178="","",EDATE(E178,Parameter!$B$7))</f>
        <v/>
      </c>
      <c r="I178" s="35" t="str">
        <f aca="false">IF(C178="","",IF(E178="","Belum pernah divalidasi",IF(H178&lt;Parameter!$B$9,"Perlu validasi ulang","Terkini")))</f>
        <v/>
      </c>
      <c r="J178" s="35" t="str">
        <f aca="false">IF(C178="","",IF(D178&lt;&gt;"NPWP &amp; PKP aktif","Tahan, periksa status",IF(I178="Terkini","Boleh diproses","Validasi ulang dulu")))</f>
        <v/>
      </c>
    </row>
    <row r="179" customFormat="false" ht="15" hidden="false" customHeight="false" outlineLevel="0" collapsed="false">
      <c r="A179" s="27"/>
      <c r="B179" s="27"/>
      <c r="C179" s="28"/>
      <c r="D179" s="27"/>
      <c r="E179" s="29"/>
      <c r="F179" s="27"/>
      <c r="G179" s="27"/>
      <c r="H179" s="32" t="str">
        <f aca="false">IF(E179="","",EDATE(E179,Parameter!$B$7))</f>
        <v/>
      </c>
      <c r="I179" s="35" t="str">
        <f aca="false">IF(C179="","",IF(E179="","Belum pernah divalidasi",IF(H179&lt;Parameter!$B$9,"Perlu validasi ulang","Terkini")))</f>
        <v/>
      </c>
      <c r="J179" s="35" t="str">
        <f aca="false">IF(C179="","",IF(D179&lt;&gt;"NPWP &amp; PKP aktif","Tahan, periksa status",IF(I179="Terkini","Boleh diproses","Validasi ulang dulu")))</f>
        <v/>
      </c>
    </row>
    <row r="180" customFormat="false" ht="15" hidden="false" customHeight="false" outlineLevel="0" collapsed="false">
      <c r="A180" s="27"/>
      <c r="B180" s="27"/>
      <c r="C180" s="28"/>
      <c r="D180" s="27"/>
      <c r="E180" s="29"/>
      <c r="F180" s="27"/>
      <c r="G180" s="27"/>
      <c r="H180" s="32" t="str">
        <f aca="false">IF(E180="","",EDATE(E180,Parameter!$B$7))</f>
        <v/>
      </c>
      <c r="I180" s="35" t="str">
        <f aca="false">IF(C180="","",IF(E180="","Belum pernah divalidasi",IF(H180&lt;Parameter!$B$9,"Perlu validasi ulang","Terkini")))</f>
        <v/>
      </c>
      <c r="J180" s="35" t="str">
        <f aca="false">IF(C180="","",IF(D180&lt;&gt;"NPWP &amp; PKP aktif","Tahan, periksa status",IF(I180="Terkini","Boleh diproses","Validasi ulang dulu")))</f>
        <v/>
      </c>
    </row>
    <row r="181" customFormat="false" ht="15" hidden="false" customHeight="false" outlineLevel="0" collapsed="false">
      <c r="A181" s="27"/>
      <c r="B181" s="27"/>
      <c r="C181" s="28"/>
      <c r="D181" s="27"/>
      <c r="E181" s="29"/>
      <c r="F181" s="27"/>
      <c r="G181" s="27"/>
      <c r="H181" s="32" t="str">
        <f aca="false">IF(E181="","",EDATE(E181,Parameter!$B$7))</f>
        <v/>
      </c>
      <c r="I181" s="35" t="str">
        <f aca="false">IF(C181="","",IF(E181="","Belum pernah divalidasi",IF(H181&lt;Parameter!$B$9,"Perlu validasi ulang","Terkini")))</f>
        <v/>
      </c>
      <c r="J181" s="35" t="str">
        <f aca="false">IF(C181="","",IF(D181&lt;&gt;"NPWP &amp; PKP aktif","Tahan, periksa status",IF(I181="Terkini","Boleh diproses","Validasi ulang dulu")))</f>
        <v/>
      </c>
    </row>
    <row r="182" customFormat="false" ht="15" hidden="false" customHeight="false" outlineLevel="0" collapsed="false">
      <c r="A182" s="27"/>
      <c r="B182" s="27"/>
      <c r="C182" s="28"/>
      <c r="D182" s="27"/>
      <c r="E182" s="29"/>
      <c r="F182" s="27"/>
      <c r="G182" s="27"/>
      <c r="H182" s="32" t="str">
        <f aca="false">IF(E182="","",EDATE(E182,Parameter!$B$7))</f>
        <v/>
      </c>
      <c r="I182" s="35" t="str">
        <f aca="false">IF(C182="","",IF(E182="","Belum pernah divalidasi",IF(H182&lt;Parameter!$B$9,"Perlu validasi ulang","Terkini")))</f>
        <v/>
      </c>
      <c r="J182" s="35" t="str">
        <f aca="false">IF(C182="","",IF(D182&lt;&gt;"NPWP &amp; PKP aktif","Tahan, periksa status",IF(I182="Terkini","Boleh diproses","Validasi ulang dulu")))</f>
        <v/>
      </c>
    </row>
    <row r="183" customFormat="false" ht="15" hidden="false" customHeight="false" outlineLevel="0" collapsed="false">
      <c r="A183" s="27"/>
      <c r="B183" s="27"/>
      <c r="C183" s="28"/>
      <c r="D183" s="27"/>
      <c r="E183" s="29"/>
      <c r="F183" s="27"/>
      <c r="G183" s="27"/>
      <c r="H183" s="32" t="str">
        <f aca="false">IF(E183="","",EDATE(E183,Parameter!$B$7))</f>
        <v/>
      </c>
      <c r="I183" s="35" t="str">
        <f aca="false">IF(C183="","",IF(E183="","Belum pernah divalidasi",IF(H183&lt;Parameter!$B$9,"Perlu validasi ulang","Terkini")))</f>
        <v/>
      </c>
      <c r="J183" s="35" t="str">
        <f aca="false">IF(C183="","",IF(D183&lt;&gt;"NPWP &amp; PKP aktif","Tahan, periksa status",IF(I183="Terkini","Boleh diproses","Validasi ulang dulu")))</f>
        <v/>
      </c>
    </row>
    <row r="184" customFormat="false" ht="15" hidden="false" customHeight="false" outlineLevel="0" collapsed="false">
      <c r="A184" s="27"/>
      <c r="B184" s="27"/>
      <c r="C184" s="28"/>
      <c r="D184" s="27"/>
      <c r="E184" s="29"/>
      <c r="F184" s="27"/>
      <c r="G184" s="27"/>
      <c r="H184" s="32" t="str">
        <f aca="false">IF(E184="","",EDATE(E184,Parameter!$B$7))</f>
        <v/>
      </c>
      <c r="I184" s="35" t="str">
        <f aca="false">IF(C184="","",IF(E184="","Belum pernah divalidasi",IF(H184&lt;Parameter!$B$9,"Perlu validasi ulang","Terkini")))</f>
        <v/>
      </c>
      <c r="J184" s="35" t="str">
        <f aca="false">IF(C184="","",IF(D184&lt;&gt;"NPWP &amp; PKP aktif","Tahan, periksa status",IF(I184="Terkini","Boleh diproses","Validasi ulang dulu")))</f>
        <v/>
      </c>
    </row>
    <row r="185" customFormat="false" ht="15" hidden="false" customHeight="false" outlineLevel="0" collapsed="false">
      <c r="A185" s="27"/>
      <c r="B185" s="27"/>
      <c r="C185" s="28"/>
      <c r="D185" s="27"/>
      <c r="E185" s="29"/>
      <c r="F185" s="27"/>
      <c r="G185" s="27"/>
      <c r="H185" s="32" t="str">
        <f aca="false">IF(E185="","",EDATE(E185,Parameter!$B$7))</f>
        <v/>
      </c>
      <c r="I185" s="35" t="str">
        <f aca="false">IF(C185="","",IF(E185="","Belum pernah divalidasi",IF(H185&lt;Parameter!$B$9,"Perlu validasi ulang","Terkini")))</f>
        <v/>
      </c>
      <c r="J185" s="35" t="str">
        <f aca="false">IF(C185="","",IF(D185&lt;&gt;"NPWP &amp; PKP aktif","Tahan, periksa status",IF(I185="Terkini","Boleh diproses","Validasi ulang dulu")))</f>
        <v/>
      </c>
    </row>
    <row r="186" customFormat="false" ht="15" hidden="false" customHeight="false" outlineLevel="0" collapsed="false">
      <c r="A186" s="27"/>
      <c r="B186" s="27"/>
      <c r="C186" s="28"/>
      <c r="D186" s="27"/>
      <c r="E186" s="29"/>
      <c r="F186" s="27"/>
      <c r="G186" s="27"/>
      <c r="H186" s="32" t="str">
        <f aca="false">IF(E186="","",EDATE(E186,Parameter!$B$7))</f>
        <v/>
      </c>
      <c r="I186" s="35" t="str">
        <f aca="false">IF(C186="","",IF(E186="","Belum pernah divalidasi",IF(H186&lt;Parameter!$B$9,"Perlu validasi ulang","Terkini")))</f>
        <v/>
      </c>
      <c r="J186" s="35" t="str">
        <f aca="false">IF(C186="","",IF(D186&lt;&gt;"NPWP &amp; PKP aktif","Tahan, periksa status",IF(I186="Terkini","Boleh diproses","Validasi ulang dulu")))</f>
        <v/>
      </c>
    </row>
    <row r="187" customFormat="false" ht="15" hidden="false" customHeight="false" outlineLevel="0" collapsed="false">
      <c r="A187" s="27"/>
      <c r="B187" s="27"/>
      <c r="C187" s="28"/>
      <c r="D187" s="27"/>
      <c r="E187" s="29"/>
      <c r="F187" s="27"/>
      <c r="G187" s="27"/>
      <c r="H187" s="32" t="str">
        <f aca="false">IF(E187="","",EDATE(E187,Parameter!$B$7))</f>
        <v/>
      </c>
      <c r="I187" s="35" t="str">
        <f aca="false">IF(C187="","",IF(E187="","Belum pernah divalidasi",IF(H187&lt;Parameter!$B$9,"Perlu validasi ulang","Terkini")))</f>
        <v/>
      </c>
      <c r="J187" s="35" t="str">
        <f aca="false">IF(C187="","",IF(D187&lt;&gt;"NPWP &amp; PKP aktif","Tahan, periksa status",IF(I187="Terkini","Boleh diproses","Validasi ulang dulu")))</f>
        <v/>
      </c>
    </row>
    <row r="188" customFormat="false" ht="15" hidden="false" customHeight="false" outlineLevel="0" collapsed="false">
      <c r="A188" s="27"/>
      <c r="B188" s="27"/>
      <c r="C188" s="28"/>
      <c r="D188" s="27"/>
      <c r="E188" s="29"/>
      <c r="F188" s="27"/>
      <c r="G188" s="27"/>
      <c r="H188" s="32" t="str">
        <f aca="false">IF(E188="","",EDATE(E188,Parameter!$B$7))</f>
        <v/>
      </c>
      <c r="I188" s="35" t="str">
        <f aca="false">IF(C188="","",IF(E188="","Belum pernah divalidasi",IF(H188&lt;Parameter!$B$9,"Perlu validasi ulang","Terkini")))</f>
        <v/>
      </c>
      <c r="J188" s="35" t="str">
        <f aca="false">IF(C188="","",IF(D188&lt;&gt;"NPWP &amp; PKP aktif","Tahan, periksa status",IF(I188="Terkini","Boleh diproses","Validasi ulang dulu")))</f>
        <v/>
      </c>
    </row>
    <row r="189" customFormat="false" ht="15" hidden="false" customHeight="false" outlineLevel="0" collapsed="false">
      <c r="A189" s="27"/>
      <c r="B189" s="27"/>
      <c r="C189" s="28"/>
      <c r="D189" s="27"/>
      <c r="E189" s="29"/>
      <c r="F189" s="27"/>
      <c r="G189" s="27"/>
      <c r="H189" s="32" t="str">
        <f aca="false">IF(E189="","",EDATE(E189,Parameter!$B$7))</f>
        <v/>
      </c>
      <c r="I189" s="35" t="str">
        <f aca="false">IF(C189="","",IF(E189="","Belum pernah divalidasi",IF(H189&lt;Parameter!$B$9,"Perlu validasi ulang","Terkini")))</f>
        <v/>
      </c>
      <c r="J189" s="35" t="str">
        <f aca="false">IF(C189="","",IF(D189&lt;&gt;"NPWP &amp; PKP aktif","Tahan, periksa status",IF(I189="Terkini","Boleh diproses","Validasi ulang dulu")))</f>
        <v/>
      </c>
    </row>
    <row r="190" customFormat="false" ht="15" hidden="false" customHeight="false" outlineLevel="0" collapsed="false">
      <c r="A190" s="27"/>
      <c r="B190" s="27"/>
      <c r="C190" s="28"/>
      <c r="D190" s="27"/>
      <c r="E190" s="29"/>
      <c r="F190" s="27"/>
      <c r="G190" s="27"/>
      <c r="H190" s="32" t="str">
        <f aca="false">IF(E190="","",EDATE(E190,Parameter!$B$7))</f>
        <v/>
      </c>
      <c r="I190" s="35" t="str">
        <f aca="false">IF(C190="","",IF(E190="","Belum pernah divalidasi",IF(H190&lt;Parameter!$B$9,"Perlu validasi ulang","Terkini")))</f>
        <v/>
      </c>
      <c r="J190" s="35" t="str">
        <f aca="false">IF(C190="","",IF(D190&lt;&gt;"NPWP &amp; PKP aktif","Tahan, periksa status",IF(I190="Terkini","Boleh diproses","Validasi ulang dulu")))</f>
        <v/>
      </c>
    </row>
    <row r="191" customFormat="false" ht="15" hidden="false" customHeight="false" outlineLevel="0" collapsed="false">
      <c r="A191" s="27"/>
      <c r="B191" s="27"/>
      <c r="C191" s="28"/>
      <c r="D191" s="27"/>
      <c r="E191" s="29"/>
      <c r="F191" s="27"/>
      <c r="G191" s="27"/>
      <c r="H191" s="32" t="str">
        <f aca="false">IF(E191="","",EDATE(E191,Parameter!$B$7))</f>
        <v/>
      </c>
      <c r="I191" s="35" t="str">
        <f aca="false">IF(C191="","",IF(E191="","Belum pernah divalidasi",IF(H191&lt;Parameter!$B$9,"Perlu validasi ulang","Terkini")))</f>
        <v/>
      </c>
      <c r="J191" s="35" t="str">
        <f aca="false">IF(C191="","",IF(D191&lt;&gt;"NPWP &amp; PKP aktif","Tahan, periksa status",IF(I191="Terkini","Boleh diproses","Validasi ulang dulu")))</f>
        <v/>
      </c>
    </row>
    <row r="192" customFormat="false" ht="15" hidden="false" customHeight="false" outlineLevel="0" collapsed="false">
      <c r="A192" s="27"/>
      <c r="B192" s="27"/>
      <c r="C192" s="28"/>
      <c r="D192" s="27"/>
      <c r="E192" s="29"/>
      <c r="F192" s="27"/>
      <c r="G192" s="27"/>
      <c r="H192" s="32" t="str">
        <f aca="false">IF(E192="","",EDATE(E192,Parameter!$B$7))</f>
        <v/>
      </c>
      <c r="I192" s="35" t="str">
        <f aca="false">IF(C192="","",IF(E192="","Belum pernah divalidasi",IF(H192&lt;Parameter!$B$9,"Perlu validasi ulang","Terkini")))</f>
        <v/>
      </c>
      <c r="J192" s="35" t="str">
        <f aca="false">IF(C192="","",IF(D192&lt;&gt;"NPWP &amp; PKP aktif","Tahan, periksa status",IF(I192="Terkini","Boleh diproses","Validasi ulang dulu")))</f>
        <v/>
      </c>
    </row>
    <row r="193" customFormat="false" ht="15" hidden="false" customHeight="false" outlineLevel="0" collapsed="false">
      <c r="A193" s="27"/>
      <c r="B193" s="27"/>
      <c r="C193" s="28"/>
      <c r="D193" s="27"/>
      <c r="E193" s="29"/>
      <c r="F193" s="27"/>
      <c r="G193" s="27"/>
      <c r="H193" s="32" t="str">
        <f aca="false">IF(E193="","",EDATE(E193,Parameter!$B$7))</f>
        <v/>
      </c>
      <c r="I193" s="35" t="str">
        <f aca="false">IF(C193="","",IF(E193="","Belum pernah divalidasi",IF(H193&lt;Parameter!$B$9,"Perlu validasi ulang","Terkini")))</f>
        <v/>
      </c>
      <c r="J193" s="35" t="str">
        <f aca="false">IF(C193="","",IF(D193&lt;&gt;"NPWP &amp; PKP aktif","Tahan, periksa status",IF(I193="Terkini","Boleh diproses","Validasi ulang dulu")))</f>
        <v/>
      </c>
    </row>
    <row r="194" customFormat="false" ht="15" hidden="false" customHeight="false" outlineLevel="0" collapsed="false">
      <c r="A194" s="27"/>
      <c r="B194" s="27"/>
      <c r="C194" s="28"/>
      <c r="D194" s="27"/>
      <c r="E194" s="29"/>
      <c r="F194" s="27"/>
      <c r="G194" s="27"/>
      <c r="H194" s="32" t="str">
        <f aca="false">IF(E194="","",EDATE(E194,Parameter!$B$7))</f>
        <v/>
      </c>
      <c r="I194" s="35" t="str">
        <f aca="false">IF(C194="","",IF(E194="","Belum pernah divalidasi",IF(H194&lt;Parameter!$B$9,"Perlu validasi ulang","Terkini")))</f>
        <v/>
      </c>
      <c r="J194" s="35" t="str">
        <f aca="false">IF(C194="","",IF(D194&lt;&gt;"NPWP &amp; PKP aktif","Tahan, periksa status",IF(I194="Terkini","Boleh diproses","Validasi ulang dulu")))</f>
        <v/>
      </c>
    </row>
    <row r="195" customFormat="false" ht="15" hidden="false" customHeight="false" outlineLevel="0" collapsed="false">
      <c r="A195" s="27"/>
      <c r="B195" s="27"/>
      <c r="C195" s="28"/>
      <c r="D195" s="27"/>
      <c r="E195" s="29"/>
      <c r="F195" s="27"/>
      <c r="G195" s="27"/>
      <c r="H195" s="32" t="str">
        <f aca="false">IF(E195="","",EDATE(E195,Parameter!$B$7))</f>
        <v/>
      </c>
      <c r="I195" s="35" t="str">
        <f aca="false">IF(C195="","",IF(E195="","Belum pernah divalidasi",IF(H195&lt;Parameter!$B$9,"Perlu validasi ulang","Terkini")))</f>
        <v/>
      </c>
      <c r="J195" s="35" t="str">
        <f aca="false">IF(C195="","",IF(D195&lt;&gt;"NPWP &amp; PKP aktif","Tahan, periksa status",IF(I195="Terkini","Boleh diproses","Validasi ulang dulu")))</f>
        <v/>
      </c>
    </row>
    <row r="196" customFormat="false" ht="15" hidden="false" customHeight="false" outlineLevel="0" collapsed="false">
      <c r="A196" s="27"/>
      <c r="B196" s="27"/>
      <c r="C196" s="28"/>
      <c r="D196" s="27"/>
      <c r="E196" s="29"/>
      <c r="F196" s="27"/>
      <c r="G196" s="27"/>
      <c r="H196" s="32" t="str">
        <f aca="false">IF(E196="","",EDATE(E196,Parameter!$B$7))</f>
        <v/>
      </c>
      <c r="I196" s="35" t="str">
        <f aca="false">IF(C196="","",IF(E196="","Belum pernah divalidasi",IF(H196&lt;Parameter!$B$9,"Perlu validasi ulang","Terkini")))</f>
        <v/>
      </c>
      <c r="J196" s="35" t="str">
        <f aca="false">IF(C196="","",IF(D196&lt;&gt;"NPWP &amp; PKP aktif","Tahan, periksa status",IF(I196="Terkini","Boleh diproses","Validasi ulang dulu")))</f>
        <v/>
      </c>
    </row>
    <row r="197" customFormat="false" ht="15" hidden="false" customHeight="false" outlineLevel="0" collapsed="false">
      <c r="A197" s="27"/>
      <c r="B197" s="27"/>
      <c r="C197" s="28"/>
      <c r="D197" s="27"/>
      <c r="E197" s="29"/>
      <c r="F197" s="27"/>
      <c r="G197" s="27"/>
      <c r="H197" s="32" t="str">
        <f aca="false">IF(E197="","",EDATE(E197,Parameter!$B$7))</f>
        <v/>
      </c>
      <c r="I197" s="35" t="str">
        <f aca="false">IF(C197="","",IF(E197="","Belum pernah divalidasi",IF(H197&lt;Parameter!$B$9,"Perlu validasi ulang","Terkini")))</f>
        <v/>
      </c>
      <c r="J197" s="35" t="str">
        <f aca="false">IF(C197="","",IF(D197&lt;&gt;"NPWP &amp; PKP aktif","Tahan, periksa status",IF(I197="Terkini","Boleh diproses","Validasi ulang dulu")))</f>
        <v/>
      </c>
    </row>
    <row r="198" customFormat="false" ht="15" hidden="false" customHeight="false" outlineLevel="0" collapsed="false">
      <c r="A198" s="27"/>
      <c r="B198" s="27"/>
      <c r="C198" s="28"/>
      <c r="D198" s="27"/>
      <c r="E198" s="29"/>
      <c r="F198" s="27"/>
      <c r="G198" s="27"/>
      <c r="H198" s="32" t="str">
        <f aca="false">IF(E198="","",EDATE(E198,Parameter!$B$7))</f>
        <v/>
      </c>
      <c r="I198" s="35" t="str">
        <f aca="false">IF(C198="","",IF(E198="","Belum pernah divalidasi",IF(H198&lt;Parameter!$B$9,"Perlu validasi ulang","Terkini")))</f>
        <v/>
      </c>
      <c r="J198" s="35" t="str">
        <f aca="false">IF(C198="","",IF(D198&lt;&gt;"NPWP &amp; PKP aktif","Tahan, periksa status",IF(I198="Terkini","Boleh diproses","Validasi ulang dulu")))</f>
        <v/>
      </c>
    </row>
    <row r="199" customFormat="false" ht="15" hidden="false" customHeight="false" outlineLevel="0" collapsed="false">
      <c r="A199" s="27"/>
      <c r="B199" s="27"/>
      <c r="C199" s="28"/>
      <c r="D199" s="27"/>
      <c r="E199" s="29"/>
      <c r="F199" s="27"/>
      <c r="G199" s="27"/>
      <c r="H199" s="32" t="str">
        <f aca="false">IF(E199="","",EDATE(E199,Parameter!$B$7))</f>
        <v/>
      </c>
      <c r="I199" s="35" t="str">
        <f aca="false">IF(C199="","",IF(E199="","Belum pernah divalidasi",IF(H199&lt;Parameter!$B$9,"Perlu validasi ulang","Terkini")))</f>
        <v/>
      </c>
      <c r="J199" s="35" t="str">
        <f aca="false">IF(C199="","",IF(D199&lt;&gt;"NPWP &amp; PKP aktif","Tahan, periksa status",IF(I199="Terkini","Boleh diproses","Validasi ulang dulu")))</f>
        <v/>
      </c>
    </row>
    <row r="200" customFormat="false" ht="15" hidden="false" customHeight="false" outlineLevel="0" collapsed="false">
      <c r="A200" s="27"/>
      <c r="B200" s="27"/>
      <c r="C200" s="28"/>
      <c r="D200" s="27"/>
      <c r="E200" s="29"/>
      <c r="F200" s="27"/>
      <c r="G200" s="27"/>
      <c r="H200" s="32" t="str">
        <f aca="false">IF(E200="","",EDATE(E200,Parameter!$B$7))</f>
        <v/>
      </c>
      <c r="I200" s="35" t="str">
        <f aca="false">IF(C200="","",IF(E200="","Belum pernah divalidasi",IF(H200&lt;Parameter!$B$9,"Perlu validasi ulang","Terkini")))</f>
        <v/>
      </c>
      <c r="J200" s="35" t="str">
        <f aca="false">IF(C200="","",IF(D200&lt;&gt;"NPWP &amp; PKP aktif","Tahan, periksa status",IF(I200="Terkini","Boleh diproses","Validasi ulang dulu")))</f>
        <v/>
      </c>
    </row>
    <row r="201" customFormat="false" ht="15" hidden="false" customHeight="false" outlineLevel="0" collapsed="false">
      <c r="A201" s="27"/>
      <c r="B201" s="27"/>
      <c r="C201" s="28"/>
      <c r="D201" s="27"/>
      <c r="E201" s="29"/>
      <c r="F201" s="27"/>
      <c r="G201" s="27"/>
      <c r="H201" s="32" t="str">
        <f aca="false">IF(E201="","",EDATE(E201,Parameter!$B$7))</f>
        <v/>
      </c>
      <c r="I201" s="35" t="str">
        <f aca="false">IF(C201="","",IF(E201="","Belum pernah divalidasi",IF(H201&lt;Parameter!$B$9,"Perlu validasi ulang","Terkini")))</f>
        <v/>
      </c>
      <c r="J201" s="35" t="str">
        <f aca="false">IF(C201="","",IF(D201&lt;&gt;"NPWP &amp; PKP aktif","Tahan, periksa status",IF(I201="Terkini","Boleh diproses","Validasi ulang dulu")))</f>
        <v/>
      </c>
    </row>
    <row r="202" customFormat="false" ht="15" hidden="false" customHeight="false" outlineLevel="0" collapsed="false">
      <c r="A202" s="27"/>
      <c r="B202" s="27"/>
      <c r="C202" s="28"/>
      <c r="D202" s="27"/>
      <c r="E202" s="29"/>
      <c r="F202" s="27"/>
      <c r="G202" s="27"/>
      <c r="H202" s="32" t="str">
        <f aca="false">IF(E202="","",EDATE(E202,Parameter!$B$7))</f>
        <v/>
      </c>
      <c r="I202" s="35" t="str">
        <f aca="false">IF(C202="","",IF(E202="","Belum pernah divalidasi",IF(H202&lt;Parameter!$B$9,"Perlu validasi ulang","Terkini")))</f>
        <v/>
      </c>
      <c r="J202" s="35" t="str">
        <f aca="false">IF(C202="","",IF(D202&lt;&gt;"NPWP &amp; PKP aktif","Tahan, periksa status",IF(I202="Terkini","Boleh diproses","Validasi ulang dulu")))</f>
        <v/>
      </c>
    </row>
    <row r="203" customFormat="false" ht="15" hidden="false" customHeight="false" outlineLevel="0" collapsed="false">
      <c r="A203" s="27"/>
      <c r="B203" s="27"/>
      <c r="C203" s="28"/>
      <c r="D203" s="27"/>
      <c r="E203" s="29"/>
      <c r="F203" s="27"/>
      <c r="G203" s="27"/>
      <c r="H203" s="32" t="str">
        <f aca="false">IF(E203="","",EDATE(E203,Parameter!$B$7))</f>
        <v/>
      </c>
      <c r="I203" s="35" t="str">
        <f aca="false">IF(C203="","",IF(E203="","Belum pernah divalidasi",IF(H203&lt;Parameter!$B$9,"Perlu validasi ulang","Terkini")))</f>
        <v/>
      </c>
      <c r="J203" s="35" t="str">
        <f aca="false">IF(C203="","",IF(D203&lt;&gt;"NPWP &amp; PKP aktif","Tahan, periksa status",IF(I203="Terkini","Boleh diproses","Validasi ulang dulu")))</f>
        <v/>
      </c>
    </row>
    <row r="204" customFormat="false" ht="15" hidden="false" customHeight="false" outlineLevel="0" collapsed="false">
      <c r="A204" s="27"/>
      <c r="B204" s="27"/>
      <c r="C204" s="28"/>
      <c r="D204" s="27"/>
      <c r="E204" s="29"/>
      <c r="F204" s="27"/>
      <c r="G204" s="27"/>
      <c r="H204" s="32" t="str">
        <f aca="false">IF(E204="","",EDATE(E204,Parameter!$B$7))</f>
        <v/>
      </c>
      <c r="I204" s="35" t="str">
        <f aca="false">IF(C204="","",IF(E204="","Belum pernah divalidasi",IF(H204&lt;Parameter!$B$9,"Perlu validasi ulang","Terkini")))</f>
        <v/>
      </c>
      <c r="J204" s="35" t="str">
        <f aca="false">IF(C204="","",IF(D204&lt;&gt;"NPWP &amp; PKP aktif","Tahan, periksa status",IF(I204="Terkini","Boleh diproses","Validasi ulang dulu")))</f>
        <v/>
      </c>
    </row>
    <row r="205" customFormat="false" ht="15" hidden="false" customHeight="false" outlineLevel="0" collapsed="false">
      <c r="A205" s="27"/>
      <c r="B205" s="27"/>
      <c r="C205" s="28"/>
      <c r="D205" s="27"/>
      <c r="E205" s="29"/>
      <c r="F205" s="27"/>
      <c r="G205" s="27"/>
      <c r="H205" s="32" t="str">
        <f aca="false">IF(E205="","",EDATE(E205,Parameter!$B$7))</f>
        <v/>
      </c>
      <c r="I205" s="35" t="str">
        <f aca="false">IF(C205="","",IF(E205="","Belum pernah divalidasi",IF(H205&lt;Parameter!$B$9,"Perlu validasi ulang","Terkini")))</f>
        <v/>
      </c>
      <c r="J205" s="35" t="str">
        <f aca="false">IF(C205="","",IF(D205&lt;&gt;"NPWP &amp; PKP aktif","Tahan, periksa status",IF(I205="Terkini","Boleh diproses","Validasi ulang dulu")))</f>
        <v/>
      </c>
    </row>
    <row r="206" customFormat="false" ht="15" hidden="false" customHeight="false" outlineLevel="0" collapsed="false">
      <c r="A206" s="27"/>
      <c r="B206" s="27"/>
      <c r="C206" s="28"/>
      <c r="D206" s="27"/>
      <c r="E206" s="29"/>
      <c r="F206" s="27"/>
      <c r="G206" s="27"/>
      <c r="H206" s="32" t="str">
        <f aca="false">IF(E206="","",EDATE(E206,Parameter!$B$7))</f>
        <v/>
      </c>
      <c r="I206" s="35" t="str">
        <f aca="false">IF(C206="","",IF(E206="","Belum pernah divalidasi",IF(H206&lt;Parameter!$B$9,"Perlu validasi ulang","Terkini")))</f>
        <v/>
      </c>
      <c r="J206" s="35" t="str">
        <f aca="false">IF(C206="","",IF(D206&lt;&gt;"NPWP &amp; PKP aktif","Tahan, periksa status",IF(I206="Terkini","Boleh diproses","Validasi ulang dulu")))</f>
        <v/>
      </c>
    </row>
    <row r="207" customFormat="false" ht="15" hidden="false" customHeight="false" outlineLevel="0" collapsed="false">
      <c r="A207" s="27"/>
      <c r="B207" s="27"/>
      <c r="C207" s="28"/>
      <c r="D207" s="27"/>
      <c r="E207" s="29"/>
      <c r="F207" s="27"/>
      <c r="G207" s="27"/>
      <c r="H207" s="32" t="str">
        <f aca="false">IF(E207="","",EDATE(E207,Parameter!$B$7))</f>
        <v/>
      </c>
      <c r="I207" s="35" t="str">
        <f aca="false">IF(C207="","",IF(E207="","Belum pernah divalidasi",IF(H207&lt;Parameter!$B$9,"Perlu validasi ulang","Terkini")))</f>
        <v/>
      </c>
      <c r="J207" s="35" t="str">
        <f aca="false">IF(C207="","",IF(D207&lt;&gt;"NPWP &amp; PKP aktif","Tahan, periksa status",IF(I207="Terkini","Boleh diproses","Validasi ulang dulu")))</f>
        <v/>
      </c>
    </row>
    <row r="208" customFormat="false" ht="15" hidden="false" customHeight="false" outlineLevel="0" collapsed="false">
      <c r="A208" s="27"/>
      <c r="B208" s="27"/>
      <c r="C208" s="28"/>
      <c r="D208" s="27"/>
      <c r="E208" s="29"/>
      <c r="F208" s="27"/>
      <c r="G208" s="27"/>
      <c r="H208" s="32" t="str">
        <f aca="false">IF(E208="","",EDATE(E208,Parameter!$B$7))</f>
        <v/>
      </c>
      <c r="I208" s="35" t="str">
        <f aca="false">IF(C208="","",IF(E208="","Belum pernah divalidasi",IF(H208&lt;Parameter!$B$9,"Perlu validasi ulang","Terkini")))</f>
        <v/>
      </c>
      <c r="J208" s="35" t="str">
        <f aca="false">IF(C208="","",IF(D208&lt;&gt;"NPWP &amp; PKP aktif","Tahan, periksa status",IF(I208="Terkini","Boleh diproses","Validasi ulang dulu")))</f>
        <v/>
      </c>
    </row>
    <row r="209" customFormat="false" ht="15" hidden="false" customHeight="false" outlineLevel="0" collapsed="false">
      <c r="A209" s="27"/>
      <c r="B209" s="27"/>
      <c r="C209" s="28"/>
      <c r="D209" s="27"/>
      <c r="E209" s="29"/>
      <c r="F209" s="27"/>
      <c r="G209" s="27"/>
      <c r="H209" s="32" t="str">
        <f aca="false">IF(E209="","",EDATE(E209,Parameter!$B$7))</f>
        <v/>
      </c>
      <c r="I209" s="35" t="str">
        <f aca="false">IF(C209="","",IF(E209="","Belum pernah divalidasi",IF(H209&lt;Parameter!$B$9,"Perlu validasi ulang","Terkini")))</f>
        <v/>
      </c>
      <c r="J209" s="35" t="str">
        <f aca="false">IF(C209="","",IF(D209&lt;&gt;"NPWP &amp; PKP aktif","Tahan, periksa status",IF(I209="Terkini","Boleh diproses","Validasi ulang dulu")))</f>
        <v/>
      </c>
    </row>
    <row r="210" customFormat="false" ht="15" hidden="false" customHeight="false" outlineLevel="0" collapsed="false">
      <c r="A210" s="27"/>
      <c r="B210" s="27"/>
      <c r="C210" s="28"/>
      <c r="D210" s="27"/>
      <c r="E210" s="29"/>
      <c r="F210" s="27"/>
      <c r="G210" s="27"/>
      <c r="H210" s="32" t="str">
        <f aca="false">IF(E210="","",EDATE(E210,Parameter!$B$7))</f>
        <v/>
      </c>
      <c r="I210" s="35" t="str">
        <f aca="false">IF(C210="","",IF(E210="","Belum pernah divalidasi",IF(H210&lt;Parameter!$B$9,"Perlu validasi ulang","Terkini")))</f>
        <v/>
      </c>
      <c r="J210" s="35" t="str">
        <f aca="false">IF(C210="","",IF(D210&lt;&gt;"NPWP &amp; PKP aktif","Tahan, periksa status",IF(I210="Terkini","Boleh diproses","Validasi ulang dulu")))</f>
        <v/>
      </c>
    </row>
    <row r="211" customFormat="false" ht="15" hidden="false" customHeight="false" outlineLevel="0" collapsed="false">
      <c r="A211" s="27"/>
      <c r="B211" s="27"/>
      <c r="C211" s="28"/>
      <c r="D211" s="27"/>
      <c r="E211" s="29"/>
      <c r="F211" s="27"/>
      <c r="G211" s="27"/>
      <c r="H211" s="32" t="str">
        <f aca="false">IF(E211="","",EDATE(E211,Parameter!$B$7))</f>
        <v/>
      </c>
      <c r="I211" s="35" t="str">
        <f aca="false">IF(C211="","",IF(E211="","Belum pernah divalidasi",IF(H211&lt;Parameter!$B$9,"Perlu validasi ulang","Terkini")))</f>
        <v/>
      </c>
      <c r="J211" s="35" t="str">
        <f aca="false">IF(C211="","",IF(D211&lt;&gt;"NPWP &amp; PKP aktif","Tahan, periksa status",IF(I211="Terkini","Boleh diproses","Validasi ulang dulu")))</f>
        <v/>
      </c>
    </row>
    <row r="212" customFormat="false" ht="15" hidden="false" customHeight="false" outlineLevel="0" collapsed="false">
      <c r="A212" s="27"/>
      <c r="B212" s="27"/>
      <c r="C212" s="28"/>
      <c r="D212" s="27"/>
      <c r="E212" s="29"/>
      <c r="F212" s="27"/>
      <c r="G212" s="27"/>
      <c r="H212" s="32" t="str">
        <f aca="false">IF(E212="","",EDATE(E212,Parameter!$B$7))</f>
        <v/>
      </c>
      <c r="I212" s="35" t="str">
        <f aca="false">IF(C212="","",IF(E212="","Belum pernah divalidasi",IF(H212&lt;Parameter!$B$9,"Perlu validasi ulang","Terkini")))</f>
        <v/>
      </c>
      <c r="J212" s="35" t="str">
        <f aca="false">IF(C212="","",IF(D212&lt;&gt;"NPWP &amp; PKP aktif","Tahan, periksa status",IF(I212="Terkini","Boleh diproses","Validasi ulang dulu")))</f>
        <v/>
      </c>
    </row>
    <row r="213" customFormat="false" ht="15" hidden="false" customHeight="false" outlineLevel="0" collapsed="false">
      <c r="A213" s="27"/>
      <c r="B213" s="27"/>
      <c r="C213" s="28"/>
      <c r="D213" s="27"/>
      <c r="E213" s="29"/>
      <c r="F213" s="27"/>
      <c r="G213" s="27"/>
      <c r="H213" s="32" t="str">
        <f aca="false">IF(E213="","",EDATE(E213,Parameter!$B$7))</f>
        <v/>
      </c>
      <c r="I213" s="35" t="str">
        <f aca="false">IF(C213="","",IF(E213="","Belum pernah divalidasi",IF(H213&lt;Parameter!$B$9,"Perlu validasi ulang","Terkini")))</f>
        <v/>
      </c>
      <c r="J213" s="35" t="str">
        <f aca="false">IF(C213="","",IF(D213&lt;&gt;"NPWP &amp; PKP aktif","Tahan, periksa status",IF(I213="Terkini","Boleh diproses","Validasi ulang dulu")))</f>
        <v/>
      </c>
    </row>
    <row r="214" customFormat="false" ht="15" hidden="false" customHeight="false" outlineLevel="0" collapsed="false">
      <c r="A214" s="27"/>
      <c r="B214" s="27"/>
      <c r="C214" s="28"/>
      <c r="D214" s="27"/>
      <c r="E214" s="29"/>
      <c r="F214" s="27"/>
      <c r="G214" s="27"/>
      <c r="H214" s="32" t="str">
        <f aca="false">IF(E214="","",EDATE(E214,Parameter!$B$7))</f>
        <v/>
      </c>
      <c r="I214" s="35" t="str">
        <f aca="false">IF(C214="","",IF(E214="","Belum pernah divalidasi",IF(H214&lt;Parameter!$B$9,"Perlu validasi ulang","Terkini")))</f>
        <v/>
      </c>
      <c r="J214" s="35" t="str">
        <f aca="false">IF(C214="","",IF(D214&lt;&gt;"NPWP &amp; PKP aktif","Tahan, periksa status",IF(I214="Terkini","Boleh diproses","Validasi ulang dulu")))</f>
        <v/>
      </c>
    </row>
    <row r="215" customFormat="false" ht="15" hidden="false" customHeight="false" outlineLevel="0" collapsed="false">
      <c r="A215" s="27"/>
      <c r="B215" s="27"/>
      <c r="C215" s="28"/>
      <c r="D215" s="27"/>
      <c r="E215" s="29"/>
      <c r="F215" s="27"/>
      <c r="G215" s="27"/>
      <c r="H215" s="32" t="str">
        <f aca="false">IF(E215="","",EDATE(E215,Parameter!$B$7))</f>
        <v/>
      </c>
      <c r="I215" s="35" t="str">
        <f aca="false">IF(C215="","",IF(E215="","Belum pernah divalidasi",IF(H215&lt;Parameter!$B$9,"Perlu validasi ulang","Terkini")))</f>
        <v/>
      </c>
      <c r="J215" s="35" t="str">
        <f aca="false">IF(C215="","",IF(D215&lt;&gt;"NPWP &amp; PKP aktif","Tahan, periksa status",IF(I215="Terkini","Boleh diproses","Validasi ulang dulu")))</f>
        <v/>
      </c>
    </row>
    <row r="216" customFormat="false" ht="15" hidden="false" customHeight="false" outlineLevel="0" collapsed="false">
      <c r="A216" s="27"/>
      <c r="B216" s="27"/>
      <c r="C216" s="28"/>
      <c r="D216" s="27"/>
      <c r="E216" s="29"/>
      <c r="F216" s="27"/>
      <c r="G216" s="27"/>
      <c r="H216" s="32" t="str">
        <f aca="false">IF(E216="","",EDATE(E216,Parameter!$B$7))</f>
        <v/>
      </c>
      <c r="I216" s="35" t="str">
        <f aca="false">IF(C216="","",IF(E216="","Belum pernah divalidasi",IF(H216&lt;Parameter!$B$9,"Perlu validasi ulang","Terkini")))</f>
        <v/>
      </c>
      <c r="J216" s="35" t="str">
        <f aca="false">IF(C216="","",IF(D216&lt;&gt;"NPWP &amp; PKP aktif","Tahan, periksa status",IF(I216="Terkini","Boleh diproses","Validasi ulang dulu")))</f>
        <v/>
      </c>
    </row>
    <row r="217" customFormat="false" ht="15" hidden="false" customHeight="false" outlineLevel="0" collapsed="false">
      <c r="A217" s="27"/>
      <c r="B217" s="27"/>
      <c r="C217" s="28"/>
      <c r="D217" s="27"/>
      <c r="E217" s="29"/>
      <c r="F217" s="27"/>
      <c r="G217" s="27"/>
      <c r="H217" s="32" t="str">
        <f aca="false">IF(E217="","",EDATE(E217,Parameter!$B$7))</f>
        <v/>
      </c>
      <c r="I217" s="35" t="str">
        <f aca="false">IF(C217="","",IF(E217="","Belum pernah divalidasi",IF(H217&lt;Parameter!$B$9,"Perlu validasi ulang","Terkini")))</f>
        <v/>
      </c>
      <c r="J217" s="35" t="str">
        <f aca="false">IF(C217="","",IF(D217&lt;&gt;"NPWP &amp; PKP aktif","Tahan, periksa status",IF(I217="Terkini","Boleh diproses","Validasi ulang dulu")))</f>
        <v/>
      </c>
    </row>
    <row r="218" customFormat="false" ht="15" hidden="false" customHeight="false" outlineLevel="0" collapsed="false">
      <c r="A218" s="27"/>
      <c r="B218" s="27"/>
      <c r="C218" s="28"/>
      <c r="D218" s="27"/>
      <c r="E218" s="29"/>
      <c r="F218" s="27"/>
      <c r="G218" s="27"/>
      <c r="H218" s="32" t="str">
        <f aca="false">IF(E218="","",EDATE(E218,Parameter!$B$7))</f>
        <v/>
      </c>
      <c r="I218" s="35" t="str">
        <f aca="false">IF(C218="","",IF(E218="","Belum pernah divalidasi",IF(H218&lt;Parameter!$B$9,"Perlu validasi ulang","Terkini")))</f>
        <v/>
      </c>
      <c r="J218" s="35" t="str">
        <f aca="false">IF(C218="","",IF(D218&lt;&gt;"NPWP &amp; PKP aktif","Tahan, periksa status",IF(I218="Terkini","Boleh diproses","Validasi ulang dulu")))</f>
        <v/>
      </c>
    </row>
    <row r="219" customFormat="false" ht="15" hidden="false" customHeight="false" outlineLevel="0" collapsed="false">
      <c r="A219" s="27"/>
      <c r="B219" s="27"/>
      <c r="C219" s="28"/>
      <c r="D219" s="27"/>
      <c r="E219" s="29"/>
      <c r="F219" s="27"/>
      <c r="G219" s="27"/>
      <c r="H219" s="32" t="str">
        <f aca="false">IF(E219="","",EDATE(E219,Parameter!$B$7))</f>
        <v/>
      </c>
      <c r="I219" s="35" t="str">
        <f aca="false">IF(C219="","",IF(E219="","Belum pernah divalidasi",IF(H219&lt;Parameter!$B$9,"Perlu validasi ulang","Terkini")))</f>
        <v/>
      </c>
      <c r="J219" s="35" t="str">
        <f aca="false">IF(C219="","",IF(D219&lt;&gt;"NPWP &amp; PKP aktif","Tahan, periksa status",IF(I219="Terkini","Boleh diproses","Validasi ulang dulu")))</f>
        <v/>
      </c>
    </row>
    <row r="220" customFormat="false" ht="15" hidden="false" customHeight="false" outlineLevel="0" collapsed="false">
      <c r="A220" s="27"/>
      <c r="B220" s="27"/>
      <c r="C220" s="28"/>
      <c r="D220" s="27"/>
      <c r="E220" s="29"/>
      <c r="F220" s="27"/>
      <c r="G220" s="27"/>
      <c r="H220" s="32" t="str">
        <f aca="false">IF(E220="","",EDATE(E220,Parameter!$B$7))</f>
        <v/>
      </c>
      <c r="I220" s="35" t="str">
        <f aca="false">IF(C220="","",IF(E220="","Belum pernah divalidasi",IF(H220&lt;Parameter!$B$9,"Perlu validasi ulang","Terkini")))</f>
        <v/>
      </c>
      <c r="J220" s="35" t="str">
        <f aca="false">IF(C220="","",IF(D220&lt;&gt;"NPWP &amp; PKP aktif","Tahan, periksa status",IF(I220="Terkini","Boleh diproses","Validasi ulang dulu")))</f>
        <v/>
      </c>
    </row>
    <row r="221" customFormat="false" ht="15" hidden="false" customHeight="false" outlineLevel="0" collapsed="false">
      <c r="A221" s="27"/>
      <c r="B221" s="27"/>
      <c r="C221" s="28"/>
      <c r="D221" s="27"/>
      <c r="E221" s="29"/>
      <c r="F221" s="27"/>
      <c r="G221" s="27"/>
      <c r="H221" s="32" t="str">
        <f aca="false">IF(E221="","",EDATE(E221,Parameter!$B$7))</f>
        <v/>
      </c>
      <c r="I221" s="35" t="str">
        <f aca="false">IF(C221="","",IF(E221="","Belum pernah divalidasi",IF(H221&lt;Parameter!$B$9,"Perlu validasi ulang","Terkini")))</f>
        <v/>
      </c>
      <c r="J221" s="35" t="str">
        <f aca="false">IF(C221="","",IF(D221&lt;&gt;"NPWP &amp; PKP aktif","Tahan, periksa status",IF(I221="Terkini","Boleh diproses","Validasi ulang dulu")))</f>
        <v/>
      </c>
    </row>
    <row r="222" customFormat="false" ht="15" hidden="false" customHeight="false" outlineLevel="0" collapsed="false">
      <c r="A222" s="27"/>
      <c r="B222" s="27"/>
      <c r="C222" s="28"/>
      <c r="D222" s="27"/>
      <c r="E222" s="29"/>
      <c r="F222" s="27"/>
      <c r="G222" s="27"/>
      <c r="H222" s="32" t="str">
        <f aca="false">IF(E222="","",EDATE(E222,Parameter!$B$7))</f>
        <v/>
      </c>
      <c r="I222" s="35" t="str">
        <f aca="false">IF(C222="","",IF(E222="","Belum pernah divalidasi",IF(H222&lt;Parameter!$B$9,"Perlu validasi ulang","Terkini")))</f>
        <v/>
      </c>
      <c r="J222" s="35" t="str">
        <f aca="false">IF(C222="","",IF(D222&lt;&gt;"NPWP &amp; PKP aktif","Tahan, periksa status",IF(I222="Terkini","Boleh diproses","Validasi ulang dulu")))</f>
        <v/>
      </c>
    </row>
    <row r="223" customFormat="false" ht="15" hidden="false" customHeight="false" outlineLevel="0" collapsed="false">
      <c r="A223" s="27"/>
      <c r="B223" s="27"/>
      <c r="C223" s="28"/>
      <c r="D223" s="27"/>
      <c r="E223" s="29"/>
      <c r="F223" s="27"/>
      <c r="G223" s="27"/>
      <c r="H223" s="32" t="str">
        <f aca="false">IF(E223="","",EDATE(E223,Parameter!$B$7))</f>
        <v/>
      </c>
      <c r="I223" s="35" t="str">
        <f aca="false">IF(C223="","",IF(E223="","Belum pernah divalidasi",IF(H223&lt;Parameter!$B$9,"Perlu validasi ulang","Terkini")))</f>
        <v/>
      </c>
      <c r="J223" s="35" t="str">
        <f aca="false">IF(C223="","",IF(D223&lt;&gt;"NPWP &amp; PKP aktif","Tahan, periksa status",IF(I223="Terkini","Boleh diproses","Validasi ulang dulu")))</f>
        <v/>
      </c>
    </row>
    <row r="224" customFormat="false" ht="15" hidden="false" customHeight="false" outlineLevel="0" collapsed="false">
      <c r="A224" s="27"/>
      <c r="B224" s="27"/>
      <c r="C224" s="28"/>
      <c r="D224" s="27"/>
      <c r="E224" s="29"/>
      <c r="F224" s="27"/>
      <c r="G224" s="27"/>
      <c r="H224" s="32" t="str">
        <f aca="false">IF(E224="","",EDATE(E224,Parameter!$B$7))</f>
        <v/>
      </c>
      <c r="I224" s="35" t="str">
        <f aca="false">IF(C224="","",IF(E224="","Belum pernah divalidasi",IF(H224&lt;Parameter!$B$9,"Perlu validasi ulang","Terkini")))</f>
        <v/>
      </c>
      <c r="J224" s="35" t="str">
        <f aca="false">IF(C224="","",IF(D224&lt;&gt;"NPWP &amp; PKP aktif","Tahan, periksa status",IF(I224="Terkini","Boleh diproses","Validasi ulang dulu")))</f>
        <v/>
      </c>
    </row>
    <row r="225" customFormat="false" ht="15" hidden="false" customHeight="false" outlineLevel="0" collapsed="false">
      <c r="A225" s="27"/>
      <c r="B225" s="27"/>
      <c r="C225" s="28"/>
      <c r="D225" s="27"/>
      <c r="E225" s="29"/>
      <c r="F225" s="27"/>
      <c r="G225" s="27"/>
      <c r="H225" s="32" t="str">
        <f aca="false">IF(E225="","",EDATE(E225,Parameter!$B$7))</f>
        <v/>
      </c>
      <c r="I225" s="35" t="str">
        <f aca="false">IF(C225="","",IF(E225="","Belum pernah divalidasi",IF(H225&lt;Parameter!$B$9,"Perlu validasi ulang","Terkini")))</f>
        <v/>
      </c>
      <c r="J225" s="35" t="str">
        <f aca="false">IF(C225="","",IF(D225&lt;&gt;"NPWP &amp; PKP aktif","Tahan, periksa status",IF(I225="Terkini","Boleh diproses","Validasi ulang dulu")))</f>
        <v/>
      </c>
    </row>
    <row r="226" customFormat="false" ht="15" hidden="false" customHeight="false" outlineLevel="0" collapsed="false">
      <c r="A226" s="27"/>
      <c r="B226" s="27"/>
      <c r="C226" s="28"/>
      <c r="D226" s="27"/>
      <c r="E226" s="29"/>
      <c r="F226" s="27"/>
      <c r="G226" s="27"/>
      <c r="H226" s="32" t="str">
        <f aca="false">IF(E226="","",EDATE(E226,Parameter!$B$7))</f>
        <v/>
      </c>
      <c r="I226" s="35" t="str">
        <f aca="false">IF(C226="","",IF(E226="","Belum pernah divalidasi",IF(H226&lt;Parameter!$B$9,"Perlu validasi ulang","Terkini")))</f>
        <v/>
      </c>
      <c r="J226" s="35" t="str">
        <f aca="false">IF(C226="","",IF(D226&lt;&gt;"NPWP &amp; PKP aktif","Tahan, periksa status",IF(I226="Terkini","Boleh diproses","Validasi ulang dulu")))</f>
        <v/>
      </c>
    </row>
    <row r="227" customFormat="false" ht="15" hidden="false" customHeight="false" outlineLevel="0" collapsed="false">
      <c r="A227" s="27"/>
      <c r="B227" s="27"/>
      <c r="C227" s="28"/>
      <c r="D227" s="27"/>
      <c r="E227" s="29"/>
      <c r="F227" s="27"/>
      <c r="G227" s="27"/>
      <c r="H227" s="32" t="str">
        <f aca="false">IF(E227="","",EDATE(E227,Parameter!$B$7))</f>
        <v/>
      </c>
      <c r="I227" s="35" t="str">
        <f aca="false">IF(C227="","",IF(E227="","Belum pernah divalidasi",IF(H227&lt;Parameter!$B$9,"Perlu validasi ulang","Terkini")))</f>
        <v/>
      </c>
      <c r="J227" s="35" t="str">
        <f aca="false">IF(C227="","",IF(D227&lt;&gt;"NPWP &amp; PKP aktif","Tahan, periksa status",IF(I227="Terkini","Boleh diproses","Validasi ulang dulu")))</f>
        <v/>
      </c>
    </row>
    <row r="228" customFormat="false" ht="15" hidden="false" customHeight="false" outlineLevel="0" collapsed="false">
      <c r="A228" s="27"/>
      <c r="B228" s="27"/>
      <c r="C228" s="28"/>
      <c r="D228" s="27"/>
      <c r="E228" s="29"/>
      <c r="F228" s="27"/>
      <c r="G228" s="27"/>
      <c r="H228" s="32" t="str">
        <f aca="false">IF(E228="","",EDATE(E228,Parameter!$B$7))</f>
        <v/>
      </c>
      <c r="I228" s="35" t="str">
        <f aca="false">IF(C228="","",IF(E228="","Belum pernah divalidasi",IF(H228&lt;Parameter!$B$9,"Perlu validasi ulang","Terkini")))</f>
        <v/>
      </c>
      <c r="J228" s="35" t="str">
        <f aca="false">IF(C228="","",IF(D228&lt;&gt;"NPWP &amp; PKP aktif","Tahan, periksa status",IF(I228="Terkini","Boleh diproses","Validasi ulang dulu")))</f>
        <v/>
      </c>
    </row>
    <row r="229" customFormat="false" ht="15" hidden="false" customHeight="false" outlineLevel="0" collapsed="false">
      <c r="A229" s="27"/>
      <c r="B229" s="27"/>
      <c r="C229" s="28"/>
      <c r="D229" s="27"/>
      <c r="E229" s="29"/>
      <c r="F229" s="27"/>
      <c r="G229" s="27"/>
      <c r="H229" s="32" t="str">
        <f aca="false">IF(E229="","",EDATE(E229,Parameter!$B$7))</f>
        <v/>
      </c>
      <c r="I229" s="35" t="str">
        <f aca="false">IF(C229="","",IF(E229="","Belum pernah divalidasi",IF(H229&lt;Parameter!$B$9,"Perlu validasi ulang","Terkini")))</f>
        <v/>
      </c>
      <c r="J229" s="35" t="str">
        <f aca="false">IF(C229="","",IF(D229&lt;&gt;"NPWP &amp; PKP aktif","Tahan, periksa status",IF(I229="Terkini","Boleh diproses","Validasi ulang dulu")))</f>
        <v/>
      </c>
    </row>
    <row r="230" customFormat="false" ht="15" hidden="false" customHeight="false" outlineLevel="0" collapsed="false">
      <c r="A230" s="27"/>
      <c r="B230" s="27"/>
      <c r="C230" s="28"/>
      <c r="D230" s="27"/>
      <c r="E230" s="29"/>
      <c r="F230" s="27"/>
      <c r="G230" s="27"/>
      <c r="H230" s="32" t="str">
        <f aca="false">IF(E230="","",EDATE(E230,Parameter!$B$7))</f>
        <v/>
      </c>
      <c r="I230" s="35" t="str">
        <f aca="false">IF(C230="","",IF(E230="","Belum pernah divalidasi",IF(H230&lt;Parameter!$B$9,"Perlu validasi ulang","Terkini")))</f>
        <v/>
      </c>
      <c r="J230" s="35" t="str">
        <f aca="false">IF(C230="","",IF(D230&lt;&gt;"NPWP &amp; PKP aktif","Tahan, periksa status",IF(I230="Terkini","Boleh diproses","Validasi ulang dulu")))</f>
        <v/>
      </c>
    </row>
    <row r="231" customFormat="false" ht="15" hidden="false" customHeight="false" outlineLevel="0" collapsed="false">
      <c r="A231" s="27"/>
      <c r="B231" s="27"/>
      <c r="C231" s="28"/>
      <c r="D231" s="27"/>
      <c r="E231" s="29"/>
      <c r="F231" s="27"/>
      <c r="G231" s="27"/>
      <c r="H231" s="32" t="str">
        <f aca="false">IF(E231="","",EDATE(E231,Parameter!$B$7))</f>
        <v/>
      </c>
      <c r="I231" s="35" t="str">
        <f aca="false">IF(C231="","",IF(E231="","Belum pernah divalidasi",IF(H231&lt;Parameter!$B$9,"Perlu validasi ulang","Terkini")))</f>
        <v/>
      </c>
      <c r="J231" s="35" t="str">
        <f aca="false">IF(C231="","",IF(D231&lt;&gt;"NPWP &amp; PKP aktif","Tahan, periksa status",IF(I231="Terkini","Boleh diproses","Validasi ulang dulu")))</f>
        <v/>
      </c>
    </row>
    <row r="232" customFormat="false" ht="15" hidden="false" customHeight="false" outlineLevel="0" collapsed="false">
      <c r="A232" s="27"/>
      <c r="B232" s="27"/>
      <c r="C232" s="28"/>
      <c r="D232" s="27"/>
      <c r="E232" s="29"/>
      <c r="F232" s="27"/>
      <c r="G232" s="27"/>
      <c r="H232" s="32" t="str">
        <f aca="false">IF(E232="","",EDATE(E232,Parameter!$B$7))</f>
        <v/>
      </c>
      <c r="I232" s="35" t="str">
        <f aca="false">IF(C232="","",IF(E232="","Belum pernah divalidasi",IF(H232&lt;Parameter!$B$9,"Perlu validasi ulang","Terkini")))</f>
        <v/>
      </c>
      <c r="J232" s="35" t="str">
        <f aca="false">IF(C232="","",IF(D232&lt;&gt;"NPWP &amp; PKP aktif","Tahan, periksa status",IF(I232="Terkini","Boleh diproses","Validasi ulang dulu")))</f>
        <v/>
      </c>
    </row>
    <row r="233" customFormat="false" ht="15" hidden="false" customHeight="false" outlineLevel="0" collapsed="false">
      <c r="A233" s="27"/>
      <c r="B233" s="27"/>
      <c r="C233" s="28"/>
      <c r="D233" s="27"/>
      <c r="E233" s="29"/>
      <c r="F233" s="27"/>
      <c r="G233" s="27"/>
      <c r="H233" s="32" t="str">
        <f aca="false">IF(E233="","",EDATE(E233,Parameter!$B$7))</f>
        <v/>
      </c>
      <c r="I233" s="35" t="str">
        <f aca="false">IF(C233="","",IF(E233="","Belum pernah divalidasi",IF(H233&lt;Parameter!$B$9,"Perlu validasi ulang","Terkini")))</f>
        <v/>
      </c>
      <c r="J233" s="35" t="str">
        <f aca="false">IF(C233="","",IF(D233&lt;&gt;"NPWP &amp; PKP aktif","Tahan, periksa status",IF(I233="Terkini","Boleh diproses","Validasi ulang dulu")))</f>
        <v/>
      </c>
    </row>
    <row r="234" customFormat="false" ht="15" hidden="false" customHeight="false" outlineLevel="0" collapsed="false">
      <c r="A234" s="27"/>
      <c r="B234" s="27"/>
      <c r="C234" s="28"/>
      <c r="D234" s="27"/>
      <c r="E234" s="29"/>
      <c r="F234" s="27"/>
      <c r="G234" s="27"/>
      <c r="H234" s="32" t="str">
        <f aca="false">IF(E234="","",EDATE(E234,Parameter!$B$7))</f>
        <v/>
      </c>
      <c r="I234" s="35" t="str">
        <f aca="false">IF(C234="","",IF(E234="","Belum pernah divalidasi",IF(H234&lt;Parameter!$B$9,"Perlu validasi ulang","Terkini")))</f>
        <v/>
      </c>
      <c r="J234" s="35" t="str">
        <f aca="false">IF(C234="","",IF(D234&lt;&gt;"NPWP &amp; PKP aktif","Tahan, periksa status",IF(I234="Terkini","Boleh diproses","Validasi ulang dulu")))</f>
        <v/>
      </c>
    </row>
    <row r="235" customFormat="false" ht="15" hidden="false" customHeight="false" outlineLevel="0" collapsed="false">
      <c r="A235" s="27"/>
      <c r="B235" s="27"/>
      <c r="C235" s="28"/>
      <c r="D235" s="27"/>
      <c r="E235" s="29"/>
      <c r="F235" s="27"/>
      <c r="G235" s="27"/>
      <c r="H235" s="32" t="str">
        <f aca="false">IF(E235="","",EDATE(E235,Parameter!$B$7))</f>
        <v/>
      </c>
      <c r="I235" s="35" t="str">
        <f aca="false">IF(C235="","",IF(E235="","Belum pernah divalidasi",IF(H235&lt;Parameter!$B$9,"Perlu validasi ulang","Terkini")))</f>
        <v/>
      </c>
      <c r="J235" s="35" t="str">
        <f aca="false">IF(C235="","",IF(D235&lt;&gt;"NPWP &amp; PKP aktif","Tahan, periksa status",IF(I235="Terkini","Boleh diproses","Validasi ulang dulu")))</f>
        <v/>
      </c>
    </row>
    <row r="236" customFormat="false" ht="15" hidden="false" customHeight="false" outlineLevel="0" collapsed="false">
      <c r="A236" s="27"/>
      <c r="B236" s="27"/>
      <c r="C236" s="28"/>
      <c r="D236" s="27"/>
      <c r="E236" s="29"/>
      <c r="F236" s="27"/>
      <c r="G236" s="27"/>
      <c r="H236" s="32" t="str">
        <f aca="false">IF(E236="","",EDATE(E236,Parameter!$B$7))</f>
        <v/>
      </c>
      <c r="I236" s="35" t="str">
        <f aca="false">IF(C236="","",IF(E236="","Belum pernah divalidasi",IF(H236&lt;Parameter!$B$9,"Perlu validasi ulang","Terkini")))</f>
        <v/>
      </c>
      <c r="J236" s="35" t="str">
        <f aca="false">IF(C236="","",IF(D236&lt;&gt;"NPWP &amp; PKP aktif","Tahan, periksa status",IF(I236="Terkini","Boleh diproses","Validasi ulang dulu")))</f>
        <v/>
      </c>
    </row>
    <row r="237" customFormat="false" ht="15" hidden="false" customHeight="false" outlineLevel="0" collapsed="false">
      <c r="A237" s="27"/>
      <c r="B237" s="27"/>
      <c r="C237" s="28"/>
      <c r="D237" s="27"/>
      <c r="E237" s="29"/>
      <c r="F237" s="27"/>
      <c r="G237" s="27"/>
      <c r="H237" s="32" t="str">
        <f aca="false">IF(E237="","",EDATE(E237,Parameter!$B$7))</f>
        <v/>
      </c>
      <c r="I237" s="35" t="str">
        <f aca="false">IF(C237="","",IF(E237="","Belum pernah divalidasi",IF(H237&lt;Parameter!$B$9,"Perlu validasi ulang","Terkini")))</f>
        <v/>
      </c>
      <c r="J237" s="35" t="str">
        <f aca="false">IF(C237="","",IF(D237&lt;&gt;"NPWP &amp; PKP aktif","Tahan, periksa status",IF(I237="Terkini","Boleh diproses","Validasi ulang dulu")))</f>
        <v/>
      </c>
    </row>
    <row r="238" customFormat="false" ht="15" hidden="false" customHeight="false" outlineLevel="0" collapsed="false">
      <c r="A238" s="27"/>
      <c r="B238" s="27"/>
      <c r="C238" s="28"/>
      <c r="D238" s="27"/>
      <c r="E238" s="29"/>
      <c r="F238" s="27"/>
      <c r="G238" s="27"/>
      <c r="H238" s="32" t="str">
        <f aca="false">IF(E238="","",EDATE(E238,Parameter!$B$7))</f>
        <v/>
      </c>
      <c r="I238" s="35" t="str">
        <f aca="false">IF(C238="","",IF(E238="","Belum pernah divalidasi",IF(H238&lt;Parameter!$B$9,"Perlu validasi ulang","Terkini")))</f>
        <v/>
      </c>
      <c r="J238" s="35" t="str">
        <f aca="false">IF(C238="","",IF(D238&lt;&gt;"NPWP &amp; PKP aktif","Tahan, periksa status",IF(I238="Terkini","Boleh diproses","Validasi ulang dulu")))</f>
        <v/>
      </c>
    </row>
    <row r="239" customFormat="false" ht="15" hidden="false" customHeight="false" outlineLevel="0" collapsed="false">
      <c r="A239" s="27"/>
      <c r="B239" s="27"/>
      <c r="C239" s="28"/>
      <c r="D239" s="27"/>
      <c r="E239" s="29"/>
      <c r="F239" s="27"/>
      <c r="G239" s="27"/>
      <c r="H239" s="32" t="str">
        <f aca="false">IF(E239="","",EDATE(E239,Parameter!$B$7))</f>
        <v/>
      </c>
      <c r="I239" s="35" t="str">
        <f aca="false">IF(C239="","",IF(E239="","Belum pernah divalidasi",IF(H239&lt;Parameter!$B$9,"Perlu validasi ulang","Terkini")))</f>
        <v/>
      </c>
      <c r="J239" s="35" t="str">
        <f aca="false">IF(C239="","",IF(D239&lt;&gt;"NPWP &amp; PKP aktif","Tahan, periksa status",IF(I239="Terkini","Boleh diproses","Validasi ulang dulu")))</f>
        <v/>
      </c>
    </row>
    <row r="240" customFormat="false" ht="15" hidden="false" customHeight="false" outlineLevel="0" collapsed="false">
      <c r="A240" s="27"/>
      <c r="B240" s="27"/>
      <c r="C240" s="28"/>
      <c r="D240" s="27"/>
      <c r="E240" s="29"/>
      <c r="F240" s="27"/>
      <c r="G240" s="27"/>
      <c r="H240" s="32" t="str">
        <f aca="false">IF(E240="","",EDATE(E240,Parameter!$B$7))</f>
        <v/>
      </c>
      <c r="I240" s="35" t="str">
        <f aca="false">IF(C240="","",IF(E240="","Belum pernah divalidasi",IF(H240&lt;Parameter!$B$9,"Perlu validasi ulang","Terkini")))</f>
        <v/>
      </c>
      <c r="J240" s="35" t="str">
        <f aca="false">IF(C240="","",IF(D240&lt;&gt;"NPWP &amp; PKP aktif","Tahan, periksa status",IF(I240="Terkini","Boleh diproses","Validasi ulang dulu")))</f>
        <v/>
      </c>
    </row>
    <row r="241" customFormat="false" ht="15" hidden="false" customHeight="false" outlineLevel="0" collapsed="false">
      <c r="A241" s="27"/>
      <c r="B241" s="27"/>
      <c r="C241" s="28"/>
      <c r="D241" s="27"/>
      <c r="E241" s="29"/>
      <c r="F241" s="27"/>
      <c r="G241" s="27"/>
      <c r="H241" s="32" t="str">
        <f aca="false">IF(E241="","",EDATE(E241,Parameter!$B$7))</f>
        <v/>
      </c>
      <c r="I241" s="35" t="str">
        <f aca="false">IF(C241="","",IF(E241="","Belum pernah divalidasi",IF(H241&lt;Parameter!$B$9,"Perlu validasi ulang","Terkini")))</f>
        <v/>
      </c>
      <c r="J241" s="35" t="str">
        <f aca="false">IF(C241="","",IF(D241&lt;&gt;"NPWP &amp; PKP aktif","Tahan, periksa status",IF(I241="Terkini","Boleh diproses","Validasi ulang dulu")))</f>
        <v/>
      </c>
    </row>
    <row r="242" customFormat="false" ht="15" hidden="false" customHeight="false" outlineLevel="0" collapsed="false">
      <c r="A242" s="27"/>
      <c r="B242" s="27"/>
      <c r="C242" s="28"/>
      <c r="D242" s="27"/>
      <c r="E242" s="29"/>
      <c r="F242" s="27"/>
      <c r="G242" s="27"/>
      <c r="H242" s="32" t="str">
        <f aca="false">IF(E242="","",EDATE(E242,Parameter!$B$7))</f>
        <v/>
      </c>
      <c r="I242" s="35" t="str">
        <f aca="false">IF(C242="","",IF(E242="","Belum pernah divalidasi",IF(H242&lt;Parameter!$B$9,"Perlu validasi ulang","Terkini")))</f>
        <v/>
      </c>
      <c r="J242" s="35" t="str">
        <f aca="false">IF(C242="","",IF(D242&lt;&gt;"NPWP &amp; PKP aktif","Tahan, periksa status",IF(I242="Terkini","Boleh diproses","Validasi ulang dulu")))</f>
        <v/>
      </c>
    </row>
    <row r="243" customFormat="false" ht="15" hidden="false" customHeight="false" outlineLevel="0" collapsed="false">
      <c r="A243" s="27"/>
      <c r="B243" s="27"/>
      <c r="C243" s="28"/>
      <c r="D243" s="27"/>
      <c r="E243" s="29"/>
      <c r="F243" s="27"/>
      <c r="G243" s="27"/>
      <c r="H243" s="32" t="str">
        <f aca="false">IF(E243="","",EDATE(E243,Parameter!$B$7))</f>
        <v/>
      </c>
      <c r="I243" s="35" t="str">
        <f aca="false">IF(C243="","",IF(E243="","Belum pernah divalidasi",IF(H243&lt;Parameter!$B$9,"Perlu validasi ulang","Terkini")))</f>
        <v/>
      </c>
      <c r="J243" s="35" t="str">
        <f aca="false">IF(C243="","",IF(D243&lt;&gt;"NPWP &amp; PKP aktif","Tahan, periksa status",IF(I243="Terkini","Boleh diproses","Validasi ulang dulu")))</f>
        <v/>
      </c>
    </row>
    <row r="244" customFormat="false" ht="15" hidden="false" customHeight="false" outlineLevel="0" collapsed="false">
      <c r="A244" s="27"/>
      <c r="B244" s="27"/>
      <c r="C244" s="28"/>
      <c r="D244" s="27"/>
      <c r="E244" s="29"/>
      <c r="F244" s="27"/>
      <c r="G244" s="27"/>
      <c r="H244" s="32" t="str">
        <f aca="false">IF(E244="","",EDATE(E244,Parameter!$B$7))</f>
        <v/>
      </c>
      <c r="I244" s="35" t="str">
        <f aca="false">IF(C244="","",IF(E244="","Belum pernah divalidasi",IF(H244&lt;Parameter!$B$9,"Perlu validasi ulang","Terkini")))</f>
        <v/>
      </c>
      <c r="J244" s="35" t="str">
        <f aca="false">IF(C244="","",IF(D244&lt;&gt;"NPWP &amp; PKP aktif","Tahan, periksa status",IF(I244="Terkini","Boleh diproses","Validasi ulang dulu")))</f>
        <v/>
      </c>
    </row>
    <row r="245" customFormat="false" ht="15" hidden="false" customHeight="false" outlineLevel="0" collapsed="false">
      <c r="A245" s="27"/>
      <c r="B245" s="27"/>
      <c r="C245" s="28"/>
      <c r="D245" s="27"/>
      <c r="E245" s="29"/>
      <c r="F245" s="27"/>
      <c r="G245" s="27"/>
      <c r="H245" s="32" t="str">
        <f aca="false">IF(E245="","",EDATE(E245,Parameter!$B$7))</f>
        <v/>
      </c>
      <c r="I245" s="35" t="str">
        <f aca="false">IF(C245="","",IF(E245="","Belum pernah divalidasi",IF(H245&lt;Parameter!$B$9,"Perlu validasi ulang","Terkini")))</f>
        <v/>
      </c>
      <c r="J245" s="35" t="str">
        <f aca="false">IF(C245="","",IF(D245&lt;&gt;"NPWP &amp; PKP aktif","Tahan, periksa status",IF(I245="Terkini","Boleh diproses","Validasi ulang dulu")))</f>
        <v/>
      </c>
    </row>
    <row r="246" customFormat="false" ht="15" hidden="false" customHeight="false" outlineLevel="0" collapsed="false">
      <c r="A246" s="27"/>
      <c r="B246" s="27"/>
      <c r="C246" s="28"/>
      <c r="D246" s="27"/>
      <c r="E246" s="29"/>
      <c r="F246" s="27"/>
      <c r="G246" s="27"/>
      <c r="H246" s="32" t="str">
        <f aca="false">IF(E246="","",EDATE(E246,Parameter!$B$7))</f>
        <v/>
      </c>
      <c r="I246" s="35" t="str">
        <f aca="false">IF(C246="","",IF(E246="","Belum pernah divalidasi",IF(H246&lt;Parameter!$B$9,"Perlu validasi ulang","Terkini")))</f>
        <v/>
      </c>
      <c r="J246" s="35" t="str">
        <f aca="false">IF(C246="","",IF(D246&lt;&gt;"NPWP &amp; PKP aktif","Tahan, periksa status",IF(I246="Terkini","Boleh diproses","Validasi ulang dulu")))</f>
        <v/>
      </c>
    </row>
    <row r="247" customFormat="false" ht="15" hidden="false" customHeight="false" outlineLevel="0" collapsed="false">
      <c r="A247" s="27"/>
      <c r="B247" s="27"/>
      <c r="C247" s="28"/>
      <c r="D247" s="27"/>
      <c r="E247" s="29"/>
      <c r="F247" s="27"/>
      <c r="G247" s="27"/>
      <c r="H247" s="32" t="str">
        <f aca="false">IF(E247="","",EDATE(E247,Parameter!$B$7))</f>
        <v/>
      </c>
      <c r="I247" s="35" t="str">
        <f aca="false">IF(C247="","",IF(E247="","Belum pernah divalidasi",IF(H247&lt;Parameter!$B$9,"Perlu validasi ulang","Terkini")))</f>
        <v/>
      </c>
      <c r="J247" s="35" t="str">
        <f aca="false">IF(C247="","",IF(D247&lt;&gt;"NPWP &amp; PKP aktif","Tahan, periksa status",IF(I247="Terkini","Boleh diproses","Validasi ulang dulu")))</f>
        <v/>
      </c>
    </row>
    <row r="248" customFormat="false" ht="15" hidden="false" customHeight="false" outlineLevel="0" collapsed="false">
      <c r="A248" s="27"/>
      <c r="B248" s="27"/>
      <c r="C248" s="28"/>
      <c r="D248" s="27"/>
      <c r="E248" s="29"/>
      <c r="F248" s="27"/>
      <c r="G248" s="27"/>
      <c r="H248" s="32" t="str">
        <f aca="false">IF(E248="","",EDATE(E248,Parameter!$B$7))</f>
        <v/>
      </c>
      <c r="I248" s="35" t="str">
        <f aca="false">IF(C248="","",IF(E248="","Belum pernah divalidasi",IF(H248&lt;Parameter!$B$9,"Perlu validasi ulang","Terkini")))</f>
        <v/>
      </c>
      <c r="J248" s="35" t="str">
        <f aca="false">IF(C248="","",IF(D248&lt;&gt;"NPWP &amp; PKP aktif","Tahan, periksa status",IF(I248="Terkini","Boleh diproses","Validasi ulang dulu")))</f>
        <v/>
      </c>
    </row>
    <row r="249" customFormat="false" ht="15" hidden="false" customHeight="false" outlineLevel="0" collapsed="false">
      <c r="A249" s="27"/>
      <c r="B249" s="27"/>
      <c r="C249" s="28"/>
      <c r="D249" s="27"/>
      <c r="E249" s="29"/>
      <c r="F249" s="27"/>
      <c r="G249" s="27"/>
      <c r="H249" s="32" t="str">
        <f aca="false">IF(E249="","",EDATE(E249,Parameter!$B$7))</f>
        <v/>
      </c>
      <c r="I249" s="35" t="str">
        <f aca="false">IF(C249="","",IF(E249="","Belum pernah divalidasi",IF(H249&lt;Parameter!$B$9,"Perlu validasi ulang","Terkini")))</f>
        <v/>
      </c>
      <c r="J249" s="35" t="str">
        <f aca="false">IF(C249="","",IF(D249&lt;&gt;"NPWP &amp; PKP aktif","Tahan, periksa status",IF(I249="Terkini","Boleh diproses","Validasi ulang dulu")))</f>
        <v/>
      </c>
    </row>
    <row r="250" customFormat="false" ht="15" hidden="false" customHeight="false" outlineLevel="0" collapsed="false">
      <c r="A250" s="27"/>
      <c r="B250" s="27"/>
      <c r="C250" s="28"/>
      <c r="D250" s="27"/>
      <c r="E250" s="29"/>
      <c r="F250" s="27"/>
      <c r="G250" s="27"/>
      <c r="H250" s="32" t="str">
        <f aca="false">IF(E250="","",EDATE(E250,Parameter!$B$7))</f>
        <v/>
      </c>
      <c r="I250" s="35" t="str">
        <f aca="false">IF(C250="","",IF(E250="","Belum pernah divalidasi",IF(H250&lt;Parameter!$B$9,"Perlu validasi ulang","Terkini")))</f>
        <v/>
      </c>
      <c r="J250" s="35" t="str">
        <f aca="false">IF(C250="","",IF(D250&lt;&gt;"NPWP &amp; PKP aktif","Tahan, periksa status",IF(I250="Terkini","Boleh diproses","Validasi ulang dulu")))</f>
        <v/>
      </c>
    </row>
    <row r="251" customFormat="false" ht="15" hidden="false" customHeight="false" outlineLevel="0" collapsed="false">
      <c r="A251" s="27"/>
      <c r="B251" s="27"/>
      <c r="C251" s="28"/>
      <c r="D251" s="27"/>
      <c r="E251" s="29"/>
      <c r="F251" s="27"/>
      <c r="G251" s="27"/>
      <c r="H251" s="32" t="str">
        <f aca="false">IF(E251="","",EDATE(E251,Parameter!$B$7))</f>
        <v/>
      </c>
      <c r="I251" s="35" t="str">
        <f aca="false">IF(C251="","",IF(E251="","Belum pernah divalidasi",IF(H251&lt;Parameter!$B$9,"Perlu validasi ulang","Terkini")))</f>
        <v/>
      </c>
      <c r="J251" s="35" t="str">
        <f aca="false">IF(C251="","",IF(D251&lt;&gt;"NPWP &amp; PKP aktif","Tahan, periksa status",IF(I251="Terkini","Boleh diproses","Validasi ulang dulu")))</f>
        <v/>
      </c>
    </row>
    <row r="252" customFormat="false" ht="15" hidden="false" customHeight="false" outlineLevel="0" collapsed="false">
      <c r="A252" s="27"/>
      <c r="B252" s="27"/>
      <c r="C252" s="28"/>
      <c r="D252" s="27"/>
      <c r="E252" s="29"/>
      <c r="F252" s="27"/>
      <c r="G252" s="27"/>
      <c r="H252" s="32" t="str">
        <f aca="false">IF(E252="","",EDATE(E252,Parameter!$B$7))</f>
        <v/>
      </c>
      <c r="I252" s="35" t="str">
        <f aca="false">IF(C252="","",IF(E252="","Belum pernah divalidasi",IF(H252&lt;Parameter!$B$9,"Perlu validasi ulang","Terkini")))</f>
        <v/>
      </c>
      <c r="J252" s="35" t="str">
        <f aca="false">IF(C252="","",IF(D252&lt;&gt;"NPWP &amp; PKP aktif","Tahan, periksa status",IF(I252="Terkini","Boleh diproses","Validasi ulang dulu")))</f>
        <v/>
      </c>
    </row>
    <row r="253" customFormat="false" ht="15" hidden="false" customHeight="false" outlineLevel="0" collapsed="false">
      <c r="A253" s="27"/>
      <c r="B253" s="27"/>
      <c r="C253" s="28"/>
      <c r="D253" s="27"/>
      <c r="E253" s="29"/>
      <c r="F253" s="27"/>
      <c r="G253" s="27"/>
      <c r="H253" s="32" t="str">
        <f aca="false">IF(E253="","",EDATE(E253,Parameter!$B$7))</f>
        <v/>
      </c>
      <c r="I253" s="35" t="str">
        <f aca="false">IF(C253="","",IF(E253="","Belum pernah divalidasi",IF(H253&lt;Parameter!$B$9,"Perlu validasi ulang","Terkini")))</f>
        <v/>
      </c>
      <c r="J253" s="35" t="str">
        <f aca="false">IF(C253="","",IF(D253&lt;&gt;"NPWP &amp; PKP aktif","Tahan, periksa status",IF(I253="Terkini","Boleh diproses","Validasi ulang dulu")))</f>
        <v/>
      </c>
    </row>
    <row r="254" customFormat="false" ht="15" hidden="false" customHeight="false" outlineLevel="0" collapsed="false">
      <c r="A254" s="27"/>
      <c r="B254" s="27"/>
      <c r="C254" s="28"/>
      <c r="D254" s="27"/>
      <c r="E254" s="29"/>
      <c r="F254" s="27"/>
      <c r="G254" s="27"/>
      <c r="H254" s="32" t="str">
        <f aca="false">IF(E254="","",EDATE(E254,Parameter!$B$7))</f>
        <v/>
      </c>
      <c r="I254" s="35" t="str">
        <f aca="false">IF(C254="","",IF(E254="","Belum pernah divalidasi",IF(H254&lt;Parameter!$B$9,"Perlu validasi ulang","Terkini")))</f>
        <v/>
      </c>
      <c r="J254" s="35" t="str">
        <f aca="false">IF(C254="","",IF(D254&lt;&gt;"NPWP &amp; PKP aktif","Tahan, periksa status",IF(I254="Terkini","Boleh diproses","Validasi ulang dulu")))</f>
        <v/>
      </c>
    </row>
    <row r="255" customFormat="false" ht="15" hidden="false" customHeight="false" outlineLevel="0" collapsed="false">
      <c r="A255" s="27"/>
      <c r="B255" s="27"/>
      <c r="C255" s="28"/>
      <c r="D255" s="27"/>
      <c r="E255" s="29"/>
      <c r="F255" s="27"/>
      <c r="G255" s="27"/>
      <c r="H255" s="32" t="str">
        <f aca="false">IF(E255="","",EDATE(E255,Parameter!$B$7))</f>
        <v/>
      </c>
      <c r="I255" s="35" t="str">
        <f aca="false">IF(C255="","",IF(E255="","Belum pernah divalidasi",IF(H255&lt;Parameter!$B$9,"Perlu validasi ulang","Terkini")))</f>
        <v/>
      </c>
      <c r="J255" s="35" t="str">
        <f aca="false">IF(C255="","",IF(D255&lt;&gt;"NPWP &amp; PKP aktif","Tahan, periksa status",IF(I255="Terkini","Boleh diproses","Validasi ulang dulu")))</f>
        <v/>
      </c>
    </row>
    <row r="256" customFormat="false" ht="15" hidden="false" customHeight="false" outlineLevel="0" collapsed="false">
      <c r="A256" s="27"/>
      <c r="B256" s="27"/>
      <c r="C256" s="28"/>
      <c r="D256" s="27"/>
      <c r="E256" s="29"/>
      <c r="F256" s="27"/>
      <c r="G256" s="27"/>
      <c r="H256" s="32" t="str">
        <f aca="false">IF(E256="","",EDATE(E256,Parameter!$B$7))</f>
        <v/>
      </c>
      <c r="I256" s="35" t="str">
        <f aca="false">IF(C256="","",IF(E256="","Belum pernah divalidasi",IF(H256&lt;Parameter!$B$9,"Perlu validasi ulang","Terkini")))</f>
        <v/>
      </c>
      <c r="J256" s="35" t="str">
        <f aca="false">IF(C256="","",IF(D256&lt;&gt;"NPWP &amp; PKP aktif","Tahan, periksa status",IF(I256="Terkini","Boleh diproses","Validasi ulang dulu")))</f>
        <v/>
      </c>
    </row>
    <row r="257" customFormat="false" ht="15" hidden="false" customHeight="false" outlineLevel="0" collapsed="false">
      <c r="A257" s="27"/>
      <c r="B257" s="27"/>
      <c r="C257" s="28"/>
      <c r="D257" s="27"/>
      <c r="E257" s="29"/>
      <c r="F257" s="27"/>
      <c r="G257" s="27"/>
      <c r="H257" s="32" t="str">
        <f aca="false">IF(E257="","",EDATE(E257,Parameter!$B$7))</f>
        <v/>
      </c>
      <c r="I257" s="35" t="str">
        <f aca="false">IF(C257="","",IF(E257="","Belum pernah divalidasi",IF(H257&lt;Parameter!$B$9,"Perlu validasi ulang","Terkini")))</f>
        <v/>
      </c>
      <c r="J257" s="35" t="str">
        <f aca="false">IF(C257="","",IF(D257&lt;&gt;"NPWP &amp; PKP aktif","Tahan, periksa status",IF(I257="Terkini","Boleh diproses","Validasi ulang dulu")))</f>
        <v/>
      </c>
    </row>
    <row r="258" customFormat="false" ht="15" hidden="false" customHeight="false" outlineLevel="0" collapsed="false">
      <c r="A258" s="27"/>
      <c r="B258" s="27"/>
      <c r="C258" s="28"/>
      <c r="D258" s="27"/>
      <c r="E258" s="29"/>
      <c r="F258" s="27"/>
      <c r="G258" s="27"/>
      <c r="H258" s="32" t="str">
        <f aca="false">IF(E258="","",EDATE(E258,Parameter!$B$7))</f>
        <v/>
      </c>
      <c r="I258" s="35" t="str">
        <f aca="false">IF(C258="","",IF(E258="","Belum pernah divalidasi",IF(H258&lt;Parameter!$B$9,"Perlu validasi ulang","Terkini")))</f>
        <v/>
      </c>
      <c r="J258" s="35" t="str">
        <f aca="false">IF(C258="","",IF(D258&lt;&gt;"NPWP &amp; PKP aktif","Tahan, periksa status",IF(I258="Terkini","Boleh diproses","Validasi ulang dulu")))</f>
        <v/>
      </c>
    </row>
    <row r="259" customFormat="false" ht="15" hidden="false" customHeight="false" outlineLevel="0" collapsed="false">
      <c r="A259" s="27"/>
      <c r="B259" s="27"/>
      <c r="C259" s="28"/>
      <c r="D259" s="27"/>
      <c r="E259" s="29"/>
      <c r="F259" s="27"/>
      <c r="G259" s="27"/>
      <c r="H259" s="32" t="str">
        <f aca="false">IF(E259="","",EDATE(E259,Parameter!$B$7))</f>
        <v/>
      </c>
      <c r="I259" s="35" t="str">
        <f aca="false">IF(C259="","",IF(E259="","Belum pernah divalidasi",IF(H259&lt;Parameter!$B$9,"Perlu validasi ulang","Terkini")))</f>
        <v/>
      </c>
      <c r="J259" s="35" t="str">
        <f aca="false">IF(C259="","",IF(D259&lt;&gt;"NPWP &amp; PKP aktif","Tahan, periksa status",IF(I259="Terkini","Boleh diproses","Validasi ulang dulu")))</f>
        <v/>
      </c>
    </row>
    <row r="260" customFormat="false" ht="15" hidden="false" customHeight="false" outlineLevel="0" collapsed="false">
      <c r="A260" s="27"/>
      <c r="B260" s="27"/>
      <c r="C260" s="28"/>
      <c r="D260" s="27"/>
      <c r="E260" s="29"/>
      <c r="F260" s="27"/>
      <c r="G260" s="27"/>
      <c r="H260" s="32" t="str">
        <f aca="false">IF(E260="","",EDATE(E260,Parameter!$B$7))</f>
        <v/>
      </c>
      <c r="I260" s="35" t="str">
        <f aca="false">IF(C260="","",IF(E260="","Belum pernah divalidasi",IF(H260&lt;Parameter!$B$9,"Perlu validasi ulang","Terkini")))</f>
        <v/>
      </c>
      <c r="J260" s="35" t="str">
        <f aca="false">IF(C260="","",IF(D260&lt;&gt;"NPWP &amp; PKP aktif","Tahan, periksa status",IF(I260="Terkini","Boleh diproses","Validasi ulang dulu")))</f>
        <v/>
      </c>
    </row>
    <row r="261" customFormat="false" ht="15" hidden="false" customHeight="false" outlineLevel="0" collapsed="false">
      <c r="A261" s="27"/>
      <c r="B261" s="27"/>
      <c r="C261" s="28"/>
      <c r="D261" s="27"/>
      <c r="E261" s="29"/>
      <c r="F261" s="27"/>
      <c r="G261" s="27"/>
      <c r="H261" s="32" t="str">
        <f aca="false">IF(E261="","",EDATE(E261,Parameter!$B$7))</f>
        <v/>
      </c>
      <c r="I261" s="35" t="str">
        <f aca="false">IF(C261="","",IF(E261="","Belum pernah divalidasi",IF(H261&lt;Parameter!$B$9,"Perlu validasi ulang","Terkini")))</f>
        <v/>
      </c>
      <c r="J261" s="35" t="str">
        <f aca="false">IF(C261="","",IF(D261&lt;&gt;"NPWP &amp; PKP aktif","Tahan, periksa status",IF(I261="Terkini","Boleh diproses","Validasi ulang dulu")))</f>
        <v/>
      </c>
    </row>
    <row r="262" customFormat="false" ht="15" hidden="false" customHeight="false" outlineLevel="0" collapsed="false">
      <c r="A262" s="27"/>
      <c r="B262" s="27"/>
      <c r="C262" s="28"/>
      <c r="D262" s="27"/>
      <c r="E262" s="29"/>
      <c r="F262" s="27"/>
      <c r="G262" s="27"/>
      <c r="H262" s="32" t="str">
        <f aca="false">IF(E262="","",EDATE(E262,Parameter!$B$7))</f>
        <v/>
      </c>
      <c r="I262" s="35" t="str">
        <f aca="false">IF(C262="","",IF(E262="","Belum pernah divalidasi",IF(H262&lt;Parameter!$B$9,"Perlu validasi ulang","Terkini")))</f>
        <v/>
      </c>
      <c r="J262" s="35" t="str">
        <f aca="false">IF(C262="","",IF(D262&lt;&gt;"NPWP &amp; PKP aktif","Tahan, periksa status",IF(I262="Terkini","Boleh diproses","Validasi ulang dulu")))</f>
        <v/>
      </c>
    </row>
    <row r="263" customFormat="false" ht="15" hidden="false" customHeight="false" outlineLevel="0" collapsed="false">
      <c r="A263" s="27"/>
      <c r="B263" s="27"/>
      <c r="C263" s="28"/>
      <c r="D263" s="27"/>
      <c r="E263" s="29"/>
      <c r="F263" s="27"/>
      <c r="G263" s="27"/>
      <c r="H263" s="32" t="str">
        <f aca="false">IF(E263="","",EDATE(E263,Parameter!$B$7))</f>
        <v/>
      </c>
      <c r="I263" s="35" t="str">
        <f aca="false">IF(C263="","",IF(E263="","Belum pernah divalidasi",IF(H263&lt;Parameter!$B$9,"Perlu validasi ulang","Terkini")))</f>
        <v/>
      </c>
      <c r="J263" s="35" t="str">
        <f aca="false">IF(C263="","",IF(D263&lt;&gt;"NPWP &amp; PKP aktif","Tahan, periksa status",IF(I263="Terkini","Boleh diproses","Validasi ulang dulu")))</f>
        <v/>
      </c>
    </row>
    <row r="264" customFormat="false" ht="15" hidden="false" customHeight="false" outlineLevel="0" collapsed="false">
      <c r="A264" s="27"/>
      <c r="B264" s="27"/>
      <c r="C264" s="28"/>
      <c r="D264" s="27"/>
      <c r="E264" s="29"/>
      <c r="F264" s="27"/>
      <c r="G264" s="27"/>
      <c r="H264" s="32" t="str">
        <f aca="false">IF(E264="","",EDATE(E264,Parameter!$B$7))</f>
        <v/>
      </c>
      <c r="I264" s="35" t="str">
        <f aca="false">IF(C264="","",IF(E264="","Belum pernah divalidasi",IF(H264&lt;Parameter!$B$9,"Perlu validasi ulang","Terkini")))</f>
        <v/>
      </c>
      <c r="J264" s="35" t="str">
        <f aca="false">IF(C264="","",IF(D264&lt;&gt;"NPWP &amp; PKP aktif","Tahan, periksa status",IF(I264="Terkini","Boleh diproses","Validasi ulang dulu")))</f>
        <v/>
      </c>
    </row>
    <row r="265" customFormat="false" ht="15" hidden="false" customHeight="false" outlineLevel="0" collapsed="false">
      <c r="A265" s="27"/>
      <c r="B265" s="27"/>
      <c r="C265" s="28"/>
      <c r="D265" s="27"/>
      <c r="E265" s="29"/>
      <c r="F265" s="27"/>
      <c r="G265" s="27"/>
      <c r="H265" s="32" t="str">
        <f aca="false">IF(E265="","",EDATE(E265,Parameter!$B$7))</f>
        <v/>
      </c>
      <c r="I265" s="35" t="str">
        <f aca="false">IF(C265="","",IF(E265="","Belum pernah divalidasi",IF(H265&lt;Parameter!$B$9,"Perlu validasi ulang","Terkini")))</f>
        <v/>
      </c>
      <c r="J265" s="35" t="str">
        <f aca="false">IF(C265="","",IF(D265&lt;&gt;"NPWP &amp; PKP aktif","Tahan, periksa status",IF(I265="Terkini","Boleh diproses","Validasi ulang dulu")))</f>
        <v/>
      </c>
    </row>
    <row r="266" customFormat="false" ht="15" hidden="false" customHeight="false" outlineLevel="0" collapsed="false">
      <c r="A266" s="27"/>
      <c r="B266" s="27"/>
      <c r="C266" s="28"/>
      <c r="D266" s="27"/>
      <c r="E266" s="29"/>
      <c r="F266" s="27"/>
      <c r="G266" s="27"/>
      <c r="H266" s="32" t="str">
        <f aca="false">IF(E266="","",EDATE(E266,Parameter!$B$7))</f>
        <v/>
      </c>
      <c r="I266" s="35" t="str">
        <f aca="false">IF(C266="","",IF(E266="","Belum pernah divalidasi",IF(H266&lt;Parameter!$B$9,"Perlu validasi ulang","Terkini")))</f>
        <v/>
      </c>
      <c r="J266" s="35" t="str">
        <f aca="false">IF(C266="","",IF(D266&lt;&gt;"NPWP &amp; PKP aktif","Tahan, periksa status",IF(I266="Terkini","Boleh diproses","Validasi ulang dulu")))</f>
        <v/>
      </c>
    </row>
    <row r="267" customFormat="false" ht="15" hidden="false" customHeight="false" outlineLevel="0" collapsed="false">
      <c r="A267" s="27"/>
      <c r="B267" s="27"/>
      <c r="C267" s="28"/>
      <c r="D267" s="27"/>
      <c r="E267" s="29"/>
      <c r="F267" s="27"/>
      <c r="G267" s="27"/>
      <c r="H267" s="32" t="str">
        <f aca="false">IF(E267="","",EDATE(E267,Parameter!$B$7))</f>
        <v/>
      </c>
      <c r="I267" s="35" t="str">
        <f aca="false">IF(C267="","",IF(E267="","Belum pernah divalidasi",IF(H267&lt;Parameter!$B$9,"Perlu validasi ulang","Terkini")))</f>
        <v/>
      </c>
      <c r="J267" s="35" t="str">
        <f aca="false">IF(C267="","",IF(D267&lt;&gt;"NPWP &amp; PKP aktif","Tahan, periksa status",IF(I267="Terkini","Boleh diproses","Validasi ulang dulu")))</f>
        <v/>
      </c>
    </row>
    <row r="268" customFormat="false" ht="15" hidden="false" customHeight="false" outlineLevel="0" collapsed="false">
      <c r="A268" s="27"/>
      <c r="B268" s="27"/>
      <c r="C268" s="28"/>
      <c r="D268" s="27"/>
      <c r="E268" s="29"/>
      <c r="F268" s="27"/>
      <c r="G268" s="27"/>
      <c r="H268" s="32" t="str">
        <f aca="false">IF(E268="","",EDATE(E268,Parameter!$B$7))</f>
        <v/>
      </c>
      <c r="I268" s="35" t="str">
        <f aca="false">IF(C268="","",IF(E268="","Belum pernah divalidasi",IF(H268&lt;Parameter!$B$9,"Perlu validasi ulang","Terkini")))</f>
        <v/>
      </c>
      <c r="J268" s="35" t="str">
        <f aca="false">IF(C268="","",IF(D268&lt;&gt;"NPWP &amp; PKP aktif","Tahan, periksa status",IF(I268="Terkini","Boleh diproses","Validasi ulang dulu")))</f>
        <v/>
      </c>
    </row>
    <row r="269" customFormat="false" ht="15" hidden="false" customHeight="false" outlineLevel="0" collapsed="false">
      <c r="A269" s="27"/>
      <c r="B269" s="27"/>
      <c r="C269" s="28"/>
      <c r="D269" s="27"/>
      <c r="E269" s="29"/>
      <c r="F269" s="27"/>
      <c r="G269" s="27"/>
      <c r="H269" s="32" t="str">
        <f aca="false">IF(E269="","",EDATE(E269,Parameter!$B$7))</f>
        <v/>
      </c>
      <c r="I269" s="35" t="str">
        <f aca="false">IF(C269="","",IF(E269="","Belum pernah divalidasi",IF(H269&lt;Parameter!$B$9,"Perlu validasi ulang","Terkini")))</f>
        <v/>
      </c>
      <c r="J269" s="35" t="str">
        <f aca="false">IF(C269="","",IF(D269&lt;&gt;"NPWP &amp; PKP aktif","Tahan, periksa status",IF(I269="Terkini","Boleh diproses","Validasi ulang dulu")))</f>
        <v/>
      </c>
    </row>
    <row r="270" customFormat="false" ht="15" hidden="false" customHeight="false" outlineLevel="0" collapsed="false">
      <c r="A270" s="27"/>
      <c r="B270" s="27"/>
      <c r="C270" s="28"/>
      <c r="D270" s="27"/>
      <c r="E270" s="29"/>
      <c r="F270" s="27"/>
      <c r="G270" s="27"/>
      <c r="H270" s="32" t="str">
        <f aca="false">IF(E270="","",EDATE(E270,Parameter!$B$7))</f>
        <v/>
      </c>
      <c r="I270" s="35" t="str">
        <f aca="false">IF(C270="","",IF(E270="","Belum pernah divalidasi",IF(H270&lt;Parameter!$B$9,"Perlu validasi ulang","Terkini")))</f>
        <v/>
      </c>
      <c r="J270" s="35" t="str">
        <f aca="false">IF(C270="","",IF(D270&lt;&gt;"NPWP &amp; PKP aktif","Tahan, periksa status",IF(I270="Terkini","Boleh diproses","Validasi ulang dulu")))</f>
        <v/>
      </c>
    </row>
    <row r="271" customFormat="false" ht="15" hidden="false" customHeight="false" outlineLevel="0" collapsed="false">
      <c r="A271" s="27"/>
      <c r="B271" s="27"/>
      <c r="C271" s="28"/>
      <c r="D271" s="27"/>
      <c r="E271" s="29"/>
      <c r="F271" s="27"/>
      <c r="G271" s="27"/>
      <c r="H271" s="32" t="str">
        <f aca="false">IF(E271="","",EDATE(E271,Parameter!$B$7))</f>
        <v/>
      </c>
      <c r="I271" s="35" t="str">
        <f aca="false">IF(C271="","",IF(E271="","Belum pernah divalidasi",IF(H271&lt;Parameter!$B$9,"Perlu validasi ulang","Terkini")))</f>
        <v/>
      </c>
      <c r="J271" s="35" t="str">
        <f aca="false">IF(C271="","",IF(D271&lt;&gt;"NPWP &amp; PKP aktif","Tahan, periksa status",IF(I271="Terkini","Boleh diproses","Validasi ulang dulu")))</f>
        <v/>
      </c>
    </row>
    <row r="272" customFormat="false" ht="15" hidden="false" customHeight="false" outlineLevel="0" collapsed="false">
      <c r="A272" s="27"/>
      <c r="B272" s="27"/>
      <c r="C272" s="28"/>
      <c r="D272" s="27"/>
      <c r="E272" s="29"/>
      <c r="F272" s="27"/>
      <c r="G272" s="27"/>
      <c r="H272" s="32" t="str">
        <f aca="false">IF(E272="","",EDATE(E272,Parameter!$B$7))</f>
        <v/>
      </c>
      <c r="I272" s="35" t="str">
        <f aca="false">IF(C272="","",IF(E272="","Belum pernah divalidasi",IF(H272&lt;Parameter!$B$9,"Perlu validasi ulang","Terkini")))</f>
        <v/>
      </c>
      <c r="J272" s="35" t="str">
        <f aca="false">IF(C272="","",IF(D272&lt;&gt;"NPWP &amp; PKP aktif","Tahan, periksa status",IF(I272="Terkini","Boleh diproses","Validasi ulang dulu")))</f>
        <v/>
      </c>
    </row>
    <row r="273" customFormat="false" ht="15" hidden="false" customHeight="false" outlineLevel="0" collapsed="false">
      <c r="A273" s="27"/>
      <c r="B273" s="27"/>
      <c r="C273" s="28"/>
      <c r="D273" s="27"/>
      <c r="E273" s="29"/>
      <c r="F273" s="27"/>
      <c r="G273" s="27"/>
      <c r="H273" s="32" t="str">
        <f aca="false">IF(E273="","",EDATE(E273,Parameter!$B$7))</f>
        <v/>
      </c>
      <c r="I273" s="35" t="str">
        <f aca="false">IF(C273="","",IF(E273="","Belum pernah divalidasi",IF(H273&lt;Parameter!$B$9,"Perlu validasi ulang","Terkini")))</f>
        <v/>
      </c>
      <c r="J273" s="35" t="str">
        <f aca="false">IF(C273="","",IF(D273&lt;&gt;"NPWP &amp; PKP aktif","Tahan, periksa status",IF(I273="Terkini","Boleh diproses","Validasi ulang dulu")))</f>
        <v/>
      </c>
    </row>
    <row r="274" customFormat="false" ht="15" hidden="false" customHeight="false" outlineLevel="0" collapsed="false">
      <c r="A274" s="27"/>
      <c r="B274" s="27"/>
      <c r="C274" s="28"/>
      <c r="D274" s="27"/>
      <c r="E274" s="29"/>
      <c r="F274" s="27"/>
      <c r="G274" s="27"/>
      <c r="H274" s="32" t="str">
        <f aca="false">IF(E274="","",EDATE(E274,Parameter!$B$7))</f>
        <v/>
      </c>
      <c r="I274" s="35" t="str">
        <f aca="false">IF(C274="","",IF(E274="","Belum pernah divalidasi",IF(H274&lt;Parameter!$B$9,"Perlu validasi ulang","Terkini")))</f>
        <v/>
      </c>
      <c r="J274" s="35" t="str">
        <f aca="false">IF(C274="","",IF(D274&lt;&gt;"NPWP &amp; PKP aktif","Tahan, periksa status",IF(I274="Terkini","Boleh diproses","Validasi ulang dulu")))</f>
        <v/>
      </c>
    </row>
    <row r="275" customFormat="false" ht="15" hidden="false" customHeight="false" outlineLevel="0" collapsed="false">
      <c r="A275" s="27"/>
      <c r="B275" s="27"/>
      <c r="C275" s="28"/>
      <c r="D275" s="27"/>
      <c r="E275" s="29"/>
      <c r="F275" s="27"/>
      <c r="G275" s="27"/>
      <c r="H275" s="32" t="str">
        <f aca="false">IF(E275="","",EDATE(E275,Parameter!$B$7))</f>
        <v/>
      </c>
      <c r="I275" s="35" t="str">
        <f aca="false">IF(C275="","",IF(E275="","Belum pernah divalidasi",IF(H275&lt;Parameter!$B$9,"Perlu validasi ulang","Terkini")))</f>
        <v/>
      </c>
      <c r="J275" s="35" t="str">
        <f aca="false">IF(C275="","",IF(D275&lt;&gt;"NPWP &amp; PKP aktif","Tahan, periksa status",IF(I275="Terkini","Boleh diproses","Validasi ulang dulu")))</f>
        <v/>
      </c>
    </row>
    <row r="276" customFormat="false" ht="15" hidden="false" customHeight="false" outlineLevel="0" collapsed="false">
      <c r="A276" s="27"/>
      <c r="B276" s="27"/>
      <c r="C276" s="28"/>
      <c r="D276" s="27"/>
      <c r="E276" s="29"/>
      <c r="F276" s="27"/>
      <c r="G276" s="27"/>
      <c r="H276" s="32" t="str">
        <f aca="false">IF(E276="","",EDATE(E276,Parameter!$B$7))</f>
        <v/>
      </c>
      <c r="I276" s="35" t="str">
        <f aca="false">IF(C276="","",IF(E276="","Belum pernah divalidasi",IF(H276&lt;Parameter!$B$9,"Perlu validasi ulang","Terkini")))</f>
        <v/>
      </c>
      <c r="J276" s="35" t="str">
        <f aca="false">IF(C276="","",IF(D276&lt;&gt;"NPWP &amp; PKP aktif","Tahan, periksa status",IF(I276="Terkini","Boleh diproses","Validasi ulang dulu")))</f>
        <v/>
      </c>
    </row>
    <row r="277" customFormat="false" ht="15" hidden="false" customHeight="false" outlineLevel="0" collapsed="false">
      <c r="A277" s="27"/>
      <c r="B277" s="27"/>
      <c r="C277" s="28"/>
      <c r="D277" s="27"/>
      <c r="E277" s="29"/>
      <c r="F277" s="27"/>
      <c r="G277" s="27"/>
      <c r="H277" s="32" t="str">
        <f aca="false">IF(E277="","",EDATE(E277,Parameter!$B$7))</f>
        <v/>
      </c>
      <c r="I277" s="35" t="str">
        <f aca="false">IF(C277="","",IF(E277="","Belum pernah divalidasi",IF(H277&lt;Parameter!$B$9,"Perlu validasi ulang","Terkini")))</f>
        <v/>
      </c>
      <c r="J277" s="35" t="str">
        <f aca="false">IF(C277="","",IF(D277&lt;&gt;"NPWP &amp; PKP aktif","Tahan, periksa status",IF(I277="Terkini","Boleh diproses","Validasi ulang dulu")))</f>
        <v/>
      </c>
    </row>
    <row r="278" customFormat="false" ht="15" hidden="false" customHeight="false" outlineLevel="0" collapsed="false">
      <c r="A278" s="27"/>
      <c r="B278" s="27"/>
      <c r="C278" s="28"/>
      <c r="D278" s="27"/>
      <c r="E278" s="29"/>
      <c r="F278" s="27"/>
      <c r="G278" s="27"/>
      <c r="H278" s="32" t="str">
        <f aca="false">IF(E278="","",EDATE(E278,Parameter!$B$7))</f>
        <v/>
      </c>
      <c r="I278" s="35" t="str">
        <f aca="false">IF(C278="","",IF(E278="","Belum pernah divalidasi",IF(H278&lt;Parameter!$B$9,"Perlu validasi ulang","Terkini")))</f>
        <v/>
      </c>
      <c r="J278" s="35" t="str">
        <f aca="false">IF(C278="","",IF(D278&lt;&gt;"NPWP &amp; PKP aktif","Tahan, periksa status",IF(I278="Terkini","Boleh diproses","Validasi ulang dulu")))</f>
        <v/>
      </c>
    </row>
    <row r="279" customFormat="false" ht="15" hidden="false" customHeight="false" outlineLevel="0" collapsed="false">
      <c r="A279" s="27"/>
      <c r="B279" s="27"/>
      <c r="C279" s="28"/>
      <c r="D279" s="27"/>
      <c r="E279" s="29"/>
      <c r="F279" s="27"/>
      <c r="G279" s="27"/>
      <c r="H279" s="32" t="str">
        <f aca="false">IF(E279="","",EDATE(E279,Parameter!$B$7))</f>
        <v/>
      </c>
      <c r="I279" s="35" t="str">
        <f aca="false">IF(C279="","",IF(E279="","Belum pernah divalidasi",IF(H279&lt;Parameter!$B$9,"Perlu validasi ulang","Terkini")))</f>
        <v/>
      </c>
      <c r="J279" s="35" t="str">
        <f aca="false">IF(C279="","",IF(D279&lt;&gt;"NPWP &amp; PKP aktif","Tahan, periksa status",IF(I279="Terkini","Boleh diproses","Validasi ulang dulu")))</f>
        <v/>
      </c>
    </row>
    <row r="280" customFormat="false" ht="15" hidden="false" customHeight="false" outlineLevel="0" collapsed="false">
      <c r="A280" s="27"/>
      <c r="B280" s="27"/>
      <c r="C280" s="28"/>
      <c r="D280" s="27"/>
      <c r="E280" s="29"/>
      <c r="F280" s="27"/>
      <c r="G280" s="27"/>
      <c r="H280" s="32" t="str">
        <f aca="false">IF(E280="","",EDATE(E280,Parameter!$B$7))</f>
        <v/>
      </c>
      <c r="I280" s="35" t="str">
        <f aca="false">IF(C280="","",IF(E280="","Belum pernah divalidasi",IF(H280&lt;Parameter!$B$9,"Perlu validasi ulang","Terkini")))</f>
        <v/>
      </c>
      <c r="J280" s="35" t="str">
        <f aca="false">IF(C280="","",IF(D280&lt;&gt;"NPWP &amp; PKP aktif","Tahan, periksa status",IF(I280="Terkini","Boleh diproses","Validasi ulang dulu")))</f>
        <v/>
      </c>
    </row>
    <row r="281" customFormat="false" ht="15" hidden="false" customHeight="false" outlineLevel="0" collapsed="false">
      <c r="A281" s="27"/>
      <c r="B281" s="27"/>
      <c r="C281" s="28"/>
      <c r="D281" s="27"/>
      <c r="E281" s="29"/>
      <c r="F281" s="27"/>
      <c r="G281" s="27"/>
      <c r="H281" s="32" t="str">
        <f aca="false">IF(E281="","",EDATE(E281,Parameter!$B$7))</f>
        <v/>
      </c>
      <c r="I281" s="35" t="str">
        <f aca="false">IF(C281="","",IF(E281="","Belum pernah divalidasi",IF(H281&lt;Parameter!$B$9,"Perlu validasi ulang","Terkini")))</f>
        <v/>
      </c>
      <c r="J281" s="35" t="str">
        <f aca="false">IF(C281="","",IF(D281&lt;&gt;"NPWP &amp; PKP aktif","Tahan, periksa status",IF(I281="Terkini","Boleh diproses","Validasi ulang dulu")))</f>
        <v/>
      </c>
    </row>
    <row r="282" customFormat="false" ht="15" hidden="false" customHeight="false" outlineLevel="0" collapsed="false">
      <c r="A282" s="27"/>
      <c r="B282" s="27"/>
      <c r="C282" s="28"/>
      <c r="D282" s="27"/>
      <c r="E282" s="29"/>
      <c r="F282" s="27"/>
      <c r="G282" s="27"/>
      <c r="H282" s="32" t="str">
        <f aca="false">IF(E282="","",EDATE(E282,Parameter!$B$7))</f>
        <v/>
      </c>
      <c r="I282" s="35" t="str">
        <f aca="false">IF(C282="","",IF(E282="","Belum pernah divalidasi",IF(H282&lt;Parameter!$B$9,"Perlu validasi ulang","Terkini")))</f>
        <v/>
      </c>
      <c r="J282" s="35" t="str">
        <f aca="false">IF(C282="","",IF(D282&lt;&gt;"NPWP &amp; PKP aktif","Tahan, periksa status",IF(I282="Terkini","Boleh diproses","Validasi ulang dulu")))</f>
        <v/>
      </c>
    </row>
    <row r="283" customFormat="false" ht="15" hidden="false" customHeight="false" outlineLevel="0" collapsed="false">
      <c r="A283" s="27"/>
      <c r="B283" s="27"/>
      <c r="C283" s="28"/>
      <c r="D283" s="27"/>
      <c r="E283" s="29"/>
      <c r="F283" s="27"/>
      <c r="G283" s="27"/>
      <c r="H283" s="32" t="str">
        <f aca="false">IF(E283="","",EDATE(E283,Parameter!$B$7))</f>
        <v/>
      </c>
      <c r="I283" s="35" t="str">
        <f aca="false">IF(C283="","",IF(E283="","Belum pernah divalidasi",IF(H283&lt;Parameter!$B$9,"Perlu validasi ulang","Terkini")))</f>
        <v/>
      </c>
      <c r="J283" s="35" t="str">
        <f aca="false">IF(C283="","",IF(D283&lt;&gt;"NPWP &amp; PKP aktif","Tahan, periksa status",IF(I283="Terkini","Boleh diproses","Validasi ulang dulu")))</f>
        <v/>
      </c>
    </row>
    <row r="284" customFormat="false" ht="15" hidden="false" customHeight="false" outlineLevel="0" collapsed="false">
      <c r="A284" s="27"/>
      <c r="B284" s="27"/>
      <c r="C284" s="28"/>
      <c r="D284" s="27"/>
      <c r="E284" s="29"/>
      <c r="F284" s="27"/>
      <c r="G284" s="27"/>
      <c r="H284" s="32" t="str">
        <f aca="false">IF(E284="","",EDATE(E284,Parameter!$B$7))</f>
        <v/>
      </c>
      <c r="I284" s="35" t="str">
        <f aca="false">IF(C284="","",IF(E284="","Belum pernah divalidasi",IF(H284&lt;Parameter!$B$9,"Perlu validasi ulang","Terkini")))</f>
        <v/>
      </c>
      <c r="J284" s="35" t="str">
        <f aca="false">IF(C284="","",IF(D284&lt;&gt;"NPWP &amp; PKP aktif","Tahan, periksa status",IF(I284="Terkini","Boleh diproses","Validasi ulang dulu")))</f>
        <v/>
      </c>
    </row>
    <row r="285" customFormat="false" ht="15" hidden="false" customHeight="false" outlineLevel="0" collapsed="false">
      <c r="A285" s="27"/>
      <c r="B285" s="27"/>
      <c r="C285" s="28"/>
      <c r="D285" s="27"/>
      <c r="E285" s="29"/>
      <c r="F285" s="27"/>
      <c r="G285" s="27"/>
      <c r="H285" s="32" t="str">
        <f aca="false">IF(E285="","",EDATE(E285,Parameter!$B$7))</f>
        <v/>
      </c>
      <c r="I285" s="35" t="str">
        <f aca="false">IF(C285="","",IF(E285="","Belum pernah divalidasi",IF(H285&lt;Parameter!$B$9,"Perlu validasi ulang","Terkini")))</f>
        <v/>
      </c>
      <c r="J285" s="35" t="str">
        <f aca="false">IF(C285="","",IF(D285&lt;&gt;"NPWP &amp; PKP aktif","Tahan, periksa status",IF(I285="Terkini","Boleh diproses","Validasi ulang dulu")))</f>
        <v/>
      </c>
    </row>
    <row r="286" customFormat="false" ht="15" hidden="false" customHeight="false" outlineLevel="0" collapsed="false">
      <c r="A286" s="27"/>
      <c r="B286" s="27"/>
      <c r="C286" s="28"/>
      <c r="D286" s="27"/>
      <c r="E286" s="29"/>
      <c r="F286" s="27"/>
      <c r="G286" s="27"/>
      <c r="H286" s="32" t="str">
        <f aca="false">IF(E286="","",EDATE(E286,Parameter!$B$7))</f>
        <v/>
      </c>
      <c r="I286" s="35" t="str">
        <f aca="false">IF(C286="","",IF(E286="","Belum pernah divalidasi",IF(H286&lt;Parameter!$B$9,"Perlu validasi ulang","Terkini")))</f>
        <v/>
      </c>
      <c r="J286" s="35" t="str">
        <f aca="false">IF(C286="","",IF(D286&lt;&gt;"NPWP &amp; PKP aktif","Tahan, periksa status",IF(I286="Terkini","Boleh diproses","Validasi ulang dulu")))</f>
        <v/>
      </c>
    </row>
    <row r="287" customFormat="false" ht="15" hidden="false" customHeight="false" outlineLevel="0" collapsed="false">
      <c r="A287" s="27"/>
      <c r="B287" s="27"/>
      <c r="C287" s="28"/>
      <c r="D287" s="27"/>
      <c r="E287" s="29"/>
      <c r="F287" s="27"/>
      <c r="G287" s="27"/>
      <c r="H287" s="32" t="str">
        <f aca="false">IF(E287="","",EDATE(E287,Parameter!$B$7))</f>
        <v/>
      </c>
      <c r="I287" s="35" t="str">
        <f aca="false">IF(C287="","",IF(E287="","Belum pernah divalidasi",IF(H287&lt;Parameter!$B$9,"Perlu validasi ulang","Terkini")))</f>
        <v/>
      </c>
      <c r="J287" s="35" t="str">
        <f aca="false">IF(C287="","",IF(D287&lt;&gt;"NPWP &amp; PKP aktif","Tahan, periksa status",IF(I287="Terkini","Boleh diproses","Validasi ulang dulu")))</f>
        <v/>
      </c>
    </row>
    <row r="288" customFormat="false" ht="15" hidden="false" customHeight="false" outlineLevel="0" collapsed="false">
      <c r="A288" s="27"/>
      <c r="B288" s="27"/>
      <c r="C288" s="28"/>
      <c r="D288" s="27"/>
      <c r="E288" s="29"/>
      <c r="F288" s="27"/>
      <c r="G288" s="27"/>
      <c r="H288" s="32" t="str">
        <f aca="false">IF(E288="","",EDATE(E288,Parameter!$B$7))</f>
        <v/>
      </c>
      <c r="I288" s="35" t="str">
        <f aca="false">IF(C288="","",IF(E288="","Belum pernah divalidasi",IF(H288&lt;Parameter!$B$9,"Perlu validasi ulang","Terkini")))</f>
        <v/>
      </c>
      <c r="J288" s="35" t="str">
        <f aca="false">IF(C288="","",IF(D288&lt;&gt;"NPWP &amp; PKP aktif","Tahan, periksa status",IF(I288="Terkini","Boleh diproses","Validasi ulang dulu")))</f>
        <v/>
      </c>
    </row>
    <row r="289" customFormat="false" ht="15" hidden="false" customHeight="false" outlineLevel="0" collapsed="false">
      <c r="A289" s="27"/>
      <c r="B289" s="27"/>
      <c r="C289" s="28"/>
      <c r="D289" s="27"/>
      <c r="E289" s="29"/>
      <c r="F289" s="27"/>
      <c r="G289" s="27"/>
      <c r="H289" s="32" t="str">
        <f aca="false">IF(E289="","",EDATE(E289,Parameter!$B$7))</f>
        <v/>
      </c>
      <c r="I289" s="35" t="str">
        <f aca="false">IF(C289="","",IF(E289="","Belum pernah divalidasi",IF(H289&lt;Parameter!$B$9,"Perlu validasi ulang","Terkini")))</f>
        <v/>
      </c>
      <c r="J289" s="35" t="str">
        <f aca="false">IF(C289="","",IF(D289&lt;&gt;"NPWP &amp; PKP aktif","Tahan, periksa status",IF(I289="Terkini","Boleh diproses","Validasi ulang dulu")))</f>
        <v/>
      </c>
    </row>
    <row r="290" customFormat="false" ht="15" hidden="false" customHeight="false" outlineLevel="0" collapsed="false">
      <c r="A290" s="27"/>
      <c r="B290" s="27"/>
      <c r="C290" s="28"/>
      <c r="D290" s="27"/>
      <c r="E290" s="29"/>
      <c r="F290" s="27"/>
      <c r="G290" s="27"/>
      <c r="H290" s="32" t="str">
        <f aca="false">IF(E290="","",EDATE(E290,Parameter!$B$7))</f>
        <v/>
      </c>
      <c r="I290" s="35" t="str">
        <f aca="false">IF(C290="","",IF(E290="","Belum pernah divalidasi",IF(H290&lt;Parameter!$B$9,"Perlu validasi ulang","Terkini")))</f>
        <v/>
      </c>
      <c r="J290" s="35" t="str">
        <f aca="false">IF(C290="","",IF(D290&lt;&gt;"NPWP &amp; PKP aktif","Tahan, periksa status",IF(I290="Terkini","Boleh diproses","Validasi ulang dulu")))</f>
        <v/>
      </c>
    </row>
    <row r="291" customFormat="false" ht="15" hidden="false" customHeight="false" outlineLevel="0" collapsed="false">
      <c r="A291" s="27"/>
      <c r="B291" s="27"/>
      <c r="C291" s="28"/>
      <c r="D291" s="27"/>
      <c r="E291" s="29"/>
      <c r="F291" s="27"/>
      <c r="G291" s="27"/>
      <c r="H291" s="32" t="str">
        <f aca="false">IF(E291="","",EDATE(E291,Parameter!$B$7))</f>
        <v/>
      </c>
      <c r="I291" s="35" t="str">
        <f aca="false">IF(C291="","",IF(E291="","Belum pernah divalidasi",IF(H291&lt;Parameter!$B$9,"Perlu validasi ulang","Terkini")))</f>
        <v/>
      </c>
      <c r="J291" s="35" t="str">
        <f aca="false">IF(C291="","",IF(D291&lt;&gt;"NPWP &amp; PKP aktif","Tahan, periksa status",IF(I291="Terkini","Boleh diproses","Validasi ulang dulu")))</f>
        <v/>
      </c>
    </row>
    <row r="292" customFormat="false" ht="15" hidden="false" customHeight="false" outlineLevel="0" collapsed="false">
      <c r="A292" s="27"/>
      <c r="B292" s="27"/>
      <c r="C292" s="28"/>
      <c r="D292" s="27"/>
      <c r="E292" s="29"/>
      <c r="F292" s="27"/>
      <c r="G292" s="27"/>
      <c r="H292" s="32" t="str">
        <f aca="false">IF(E292="","",EDATE(E292,Parameter!$B$7))</f>
        <v/>
      </c>
      <c r="I292" s="35" t="str">
        <f aca="false">IF(C292="","",IF(E292="","Belum pernah divalidasi",IF(H292&lt;Parameter!$B$9,"Perlu validasi ulang","Terkini")))</f>
        <v/>
      </c>
      <c r="J292" s="35" t="str">
        <f aca="false">IF(C292="","",IF(D292&lt;&gt;"NPWP &amp; PKP aktif","Tahan, periksa status",IF(I292="Terkini","Boleh diproses","Validasi ulang dulu")))</f>
        <v/>
      </c>
    </row>
    <row r="293" customFormat="false" ht="15" hidden="false" customHeight="false" outlineLevel="0" collapsed="false">
      <c r="A293" s="27"/>
      <c r="B293" s="27"/>
      <c r="C293" s="28"/>
      <c r="D293" s="27"/>
      <c r="E293" s="29"/>
      <c r="F293" s="27"/>
      <c r="G293" s="27"/>
      <c r="H293" s="32" t="str">
        <f aca="false">IF(E293="","",EDATE(E293,Parameter!$B$7))</f>
        <v/>
      </c>
      <c r="I293" s="35" t="str">
        <f aca="false">IF(C293="","",IF(E293="","Belum pernah divalidasi",IF(H293&lt;Parameter!$B$9,"Perlu validasi ulang","Terkini")))</f>
        <v/>
      </c>
      <c r="J293" s="35" t="str">
        <f aca="false">IF(C293="","",IF(D293&lt;&gt;"NPWP &amp; PKP aktif","Tahan, periksa status",IF(I293="Terkini","Boleh diproses","Validasi ulang dulu")))</f>
        <v/>
      </c>
    </row>
    <row r="294" customFormat="false" ht="15" hidden="false" customHeight="false" outlineLevel="0" collapsed="false">
      <c r="A294" s="27"/>
      <c r="B294" s="27"/>
      <c r="C294" s="28"/>
      <c r="D294" s="27"/>
      <c r="E294" s="29"/>
      <c r="F294" s="27"/>
      <c r="G294" s="27"/>
      <c r="H294" s="32" t="str">
        <f aca="false">IF(E294="","",EDATE(E294,Parameter!$B$7))</f>
        <v/>
      </c>
      <c r="I294" s="35" t="str">
        <f aca="false">IF(C294="","",IF(E294="","Belum pernah divalidasi",IF(H294&lt;Parameter!$B$9,"Perlu validasi ulang","Terkini")))</f>
        <v/>
      </c>
      <c r="J294" s="35" t="str">
        <f aca="false">IF(C294="","",IF(D294&lt;&gt;"NPWP &amp; PKP aktif","Tahan, periksa status",IF(I294="Terkini","Boleh diproses","Validasi ulang dulu")))</f>
        <v/>
      </c>
    </row>
    <row r="295" customFormat="false" ht="15" hidden="false" customHeight="false" outlineLevel="0" collapsed="false">
      <c r="A295" s="27"/>
      <c r="B295" s="27"/>
      <c r="C295" s="28"/>
      <c r="D295" s="27"/>
      <c r="E295" s="29"/>
      <c r="F295" s="27"/>
      <c r="G295" s="27"/>
      <c r="H295" s="32" t="str">
        <f aca="false">IF(E295="","",EDATE(E295,Parameter!$B$7))</f>
        <v/>
      </c>
      <c r="I295" s="35" t="str">
        <f aca="false">IF(C295="","",IF(E295="","Belum pernah divalidasi",IF(H295&lt;Parameter!$B$9,"Perlu validasi ulang","Terkini")))</f>
        <v/>
      </c>
      <c r="J295" s="35" t="str">
        <f aca="false">IF(C295="","",IF(D295&lt;&gt;"NPWP &amp; PKP aktif","Tahan, periksa status",IF(I295="Terkini","Boleh diproses","Validasi ulang dulu")))</f>
        <v/>
      </c>
    </row>
    <row r="296" customFormat="false" ht="15" hidden="false" customHeight="false" outlineLevel="0" collapsed="false">
      <c r="A296" s="27"/>
      <c r="B296" s="27"/>
      <c r="C296" s="28"/>
      <c r="D296" s="27"/>
      <c r="E296" s="29"/>
      <c r="F296" s="27"/>
      <c r="G296" s="27"/>
      <c r="H296" s="32" t="str">
        <f aca="false">IF(E296="","",EDATE(E296,Parameter!$B$7))</f>
        <v/>
      </c>
      <c r="I296" s="35" t="str">
        <f aca="false">IF(C296="","",IF(E296="","Belum pernah divalidasi",IF(H296&lt;Parameter!$B$9,"Perlu validasi ulang","Terkini")))</f>
        <v/>
      </c>
      <c r="J296" s="35" t="str">
        <f aca="false">IF(C296="","",IF(D296&lt;&gt;"NPWP &amp; PKP aktif","Tahan, periksa status",IF(I296="Terkini","Boleh diproses","Validasi ulang dulu")))</f>
        <v/>
      </c>
    </row>
    <row r="297" customFormat="false" ht="15" hidden="false" customHeight="false" outlineLevel="0" collapsed="false">
      <c r="A297" s="27"/>
      <c r="B297" s="27"/>
      <c r="C297" s="28"/>
      <c r="D297" s="27"/>
      <c r="E297" s="29"/>
      <c r="F297" s="27"/>
      <c r="G297" s="27"/>
      <c r="H297" s="32" t="str">
        <f aca="false">IF(E297="","",EDATE(E297,Parameter!$B$7))</f>
        <v/>
      </c>
      <c r="I297" s="35" t="str">
        <f aca="false">IF(C297="","",IF(E297="","Belum pernah divalidasi",IF(H297&lt;Parameter!$B$9,"Perlu validasi ulang","Terkini")))</f>
        <v/>
      </c>
      <c r="J297" s="35" t="str">
        <f aca="false">IF(C297="","",IF(D297&lt;&gt;"NPWP &amp; PKP aktif","Tahan, periksa status",IF(I297="Terkini","Boleh diproses","Validasi ulang dulu")))</f>
        <v/>
      </c>
    </row>
    <row r="298" customFormat="false" ht="15" hidden="false" customHeight="false" outlineLevel="0" collapsed="false">
      <c r="A298" s="27"/>
      <c r="B298" s="27"/>
      <c r="C298" s="28"/>
      <c r="D298" s="27"/>
      <c r="E298" s="29"/>
      <c r="F298" s="27"/>
      <c r="G298" s="27"/>
      <c r="H298" s="32" t="str">
        <f aca="false">IF(E298="","",EDATE(E298,Parameter!$B$7))</f>
        <v/>
      </c>
      <c r="I298" s="35" t="str">
        <f aca="false">IF(C298="","",IF(E298="","Belum pernah divalidasi",IF(H298&lt;Parameter!$B$9,"Perlu validasi ulang","Terkini")))</f>
        <v/>
      </c>
      <c r="J298" s="35" t="str">
        <f aca="false">IF(C298="","",IF(D298&lt;&gt;"NPWP &amp; PKP aktif","Tahan, periksa status",IF(I298="Terkini","Boleh diproses","Validasi ulang dulu")))</f>
        <v/>
      </c>
    </row>
    <row r="299" customFormat="false" ht="15" hidden="false" customHeight="false" outlineLevel="0" collapsed="false">
      <c r="A299" s="27"/>
      <c r="B299" s="27"/>
      <c r="C299" s="28"/>
      <c r="D299" s="27"/>
      <c r="E299" s="29"/>
      <c r="F299" s="27"/>
      <c r="G299" s="27"/>
      <c r="H299" s="32" t="str">
        <f aca="false">IF(E299="","",EDATE(E299,Parameter!$B$7))</f>
        <v/>
      </c>
      <c r="I299" s="35" t="str">
        <f aca="false">IF(C299="","",IF(E299="","Belum pernah divalidasi",IF(H299&lt;Parameter!$B$9,"Perlu validasi ulang","Terkini")))</f>
        <v/>
      </c>
      <c r="J299" s="35" t="str">
        <f aca="false">IF(C299="","",IF(D299&lt;&gt;"NPWP &amp; PKP aktif","Tahan, periksa status",IF(I299="Terkini","Boleh diproses","Validasi ulang dulu")))</f>
        <v/>
      </c>
    </row>
    <row r="300" customFormat="false" ht="15" hidden="false" customHeight="false" outlineLevel="0" collapsed="false">
      <c r="A300" s="27"/>
      <c r="B300" s="27"/>
      <c r="C300" s="28"/>
      <c r="D300" s="27"/>
      <c r="E300" s="29"/>
      <c r="F300" s="27"/>
      <c r="G300" s="27"/>
      <c r="H300" s="32" t="str">
        <f aca="false">IF(E300="","",EDATE(E300,Parameter!$B$7))</f>
        <v/>
      </c>
      <c r="I300" s="35" t="str">
        <f aca="false">IF(C300="","",IF(E300="","Belum pernah divalidasi",IF(H300&lt;Parameter!$B$9,"Perlu validasi ulang","Terkini")))</f>
        <v/>
      </c>
      <c r="J300" s="35" t="str">
        <f aca="false">IF(C300="","",IF(D300&lt;&gt;"NPWP &amp; PKP aktif","Tahan, periksa status",IF(I300="Terkini","Boleh diproses","Validasi ulang dulu")))</f>
        <v/>
      </c>
    </row>
    <row r="301" customFormat="false" ht="15" hidden="false" customHeight="false" outlineLevel="0" collapsed="false">
      <c r="A301" s="27"/>
      <c r="B301" s="27"/>
      <c r="C301" s="28"/>
      <c r="D301" s="27"/>
      <c r="E301" s="29"/>
      <c r="F301" s="27"/>
      <c r="G301" s="27"/>
      <c r="H301" s="32" t="str">
        <f aca="false">IF(E301="","",EDATE(E301,Parameter!$B$7))</f>
        <v/>
      </c>
      <c r="I301" s="35" t="str">
        <f aca="false">IF(C301="","",IF(E301="","Belum pernah divalidasi",IF(H301&lt;Parameter!$B$9,"Perlu validasi ulang","Terkini")))</f>
        <v/>
      </c>
      <c r="J301" s="35" t="str">
        <f aca="false">IF(C301="","",IF(D301&lt;&gt;"NPWP &amp; PKP aktif","Tahan, periksa status",IF(I301="Terkini","Boleh diproses","Validasi ulang dulu")))</f>
        <v/>
      </c>
    </row>
    <row r="302" customFormat="false" ht="15" hidden="false" customHeight="false" outlineLevel="0" collapsed="false">
      <c r="A302" s="27"/>
      <c r="B302" s="27"/>
      <c r="C302" s="28"/>
      <c r="D302" s="27"/>
      <c r="E302" s="29"/>
      <c r="F302" s="27"/>
      <c r="G302" s="27"/>
      <c r="H302" s="32" t="str">
        <f aca="false">IF(E302="","",EDATE(E302,Parameter!$B$7))</f>
        <v/>
      </c>
      <c r="I302" s="35" t="str">
        <f aca="false">IF(C302="","",IF(E302="","Belum pernah divalidasi",IF(H302&lt;Parameter!$B$9,"Perlu validasi ulang","Terkini")))</f>
        <v/>
      </c>
      <c r="J302" s="35" t="str">
        <f aca="false">IF(C302="","",IF(D302&lt;&gt;"NPWP &amp; PKP aktif","Tahan, periksa status",IF(I302="Terkini","Boleh diproses","Validasi ulang dulu")))</f>
        <v/>
      </c>
    </row>
    <row r="303" customFormat="false" ht="15" hidden="false" customHeight="false" outlineLevel="0" collapsed="false">
      <c r="A303" s="27"/>
      <c r="B303" s="27"/>
      <c r="C303" s="28"/>
      <c r="D303" s="27"/>
      <c r="E303" s="29"/>
      <c r="F303" s="27"/>
      <c r="G303" s="27"/>
      <c r="H303" s="32" t="str">
        <f aca="false">IF(E303="","",EDATE(E303,Parameter!$B$7))</f>
        <v/>
      </c>
      <c r="I303" s="35" t="str">
        <f aca="false">IF(C303="","",IF(E303="","Belum pernah divalidasi",IF(H303&lt;Parameter!$B$9,"Perlu validasi ulang","Terkini")))</f>
        <v/>
      </c>
      <c r="J303" s="35" t="str">
        <f aca="false">IF(C303="","",IF(D303&lt;&gt;"NPWP &amp; PKP aktif","Tahan, periksa status",IF(I303="Terkini","Boleh diproses","Validasi ulang dulu")))</f>
        <v/>
      </c>
    </row>
    <row r="304" customFormat="false" ht="15" hidden="false" customHeight="false" outlineLevel="0" collapsed="false">
      <c r="A304" s="27"/>
      <c r="B304" s="27"/>
      <c r="C304" s="28"/>
      <c r="D304" s="27"/>
      <c r="E304" s="29"/>
      <c r="F304" s="27"/>
      <c r="G304" s="27"/>
      <c r="H304" s="32" t="str">
        <f aca="false">IF(E304="","",EDATE(E304,Parameter!$B$7))</f>
        <v/>
      </c>
      <c r="I304" s="35" t="str">
        <f aca="false">IF(C304="","",IF(E304="","Belum pernah divalidasi",IF(H304&lt;Parameter!$B$9,"Perlu validasi ulang","Terkini")))</f>
        <v/>
      </c>
      <c r="J304" s="35" t="str">
        <f aca="false">IF(C304="","",IF(D304&lt;&gt;"NPWP &amp; PKP aktif","Tahan, periksa status",IF(I304="Terkini","Boleh diproses","Validasi ulang dulu")))</f>
        <v/>
      </c>
    </row>
    <row r="305" customFormat="false" ht="15" hidden="false" customHeight="false" outlineLevel="0" collapsed="false">
      <c r="A305" s="27"/>
      <c r="B305" s="27"/>
      <c r="C305" s="28"/>
      <c r="D305" s="27"/>
      <c r="E305" s="29"/>
      <c r="F305" s="27"/>
      <c r="G305" s="27"/>
      <c r="H305" s="32" t="str">
        <f aca="false">IF(E305="","",EDATE(E305,Parameter!$B$7))</f>
        <v/>
      </c>
      <c r="I305" s="35" t="str">
        <f aca="false">IF(C305="","",IF(E305="","Belum pernah divalidasi",IF(H305&lt;Parameter!$B$9,"Perlu validasi ulang","Terkini")))</f>
        <v/>
      </c>
      <c r="J305" s="35" t="str">
        <f aca="false">IF(C305="","",IF(D305&lt;&gt;"NPWP &amp; PKP aktif","Tahan, periksa status",IF(I305="Terkini","Boleh diproses","Validasi ulang dulu")))</f>
        <v/>
      </c>
    </row>
    <row r="306" customFormat="false" ht="15" hidden="false" customHeight="false" outlineLevel="0" collapsed="false">
      <c r="A306" s="27"/>
      <c r="B306" s="27"/>
      <c r="C306" s="28"/>
      <c r="D306" s="27"/>
      <c r="E306" s="29"/>
      <c r="F306" s="27"/>
      <c r="G306" s="27"/>
      <c r="H306" s="32" t="str">
        <f aca="false">IF(E306="","",EDATE(E306,Parameter!$B$7))</f>
        <v/>
      </c>
      <c r="I306" s="35" t="str">
        <f aca="false">IF(C306="","",IF(E306="","Belum pernah divalidasi",IF(H306&lt;Parameter!$B$9,"Perlu validasi ulang","Terkini")))</f>
        <v/>
      </c>
      <c r="J306" s="35" t="str">
        <f aca="false">IF(C306="","",IF(D306&lt;&gt;"NPWP &amp; PKP aktif","Tahan, periksa status",IF(I306="Terkini","Boleh diproses","Validasi ulang dulu")))</f>
        <v/>
      </c>
    </row>
    <row r="307" customFormat="false" ht="15" hidden="false" customHeight="false" outlineLevel="0" collapsed="false">
      <c r="A307" s="27"/>
      <c r="B307" s="27"/>
      <c r="C307" s="28"/>
      <c r="D307" s="27"/>
      <c r="E307" s="29"/>
      <c r="F307" s="27"/>
      <c r="G307" s="27"/>
      <c r="H307" s="32" t="str">
        <f aca="false">IF(E307="","",EDATE(E307,Parameter!$B$7))</f>
        <v/>
      </c>
      <c r="I307" s="35" t="str">
        <f aca="false">IF(C307="","",IF(E307="","Belum pernah divalidasi",IF(H307&lt;Parameter!$B$9,"Perlu validasi ulang","Terkini")))</f>
        <v/>
      </c>
      <c r="J307" s="35" t="str">
        <f aca="false">IF(C307="","",IF(D307&lt;&gt;"NPWP &amp; PKP aktif","Tahan, periksa status",IF(I307="Terkini","Boleh diproses","Validasi ulang dulu")))</f>
        <v/>
      </c>
    </row>
    <row r="308" customFormat="false" ht="15" hidden="false" customHeight="false" outlineLevel="0" collapsed="false">
      <c r="A308" s="27"/>
      <c r="B308" s="27"/>
      <c r="C308" s="28"/>
      <c r="D308" s="27"/>
      <c r="E308" s="29"/>
      <c r="F308" s="27"/>
      <c r="G308" s="27"/>
      <c r="H308" s="32" t="str">
        <f aca="false">IF(E308="","",EDATE(E308,Parameter!$B$7))</f>
        <v/>
      </c>
      <c r="I308" s="35" t="str">
        <f aca="false">IF(C308="","",IF(E308="","Belum pernah divalidasi",IF(H308&lt;Parameter!$B$9,"Perlu validasi ulang","Terkini")))</f>
        <v/>
      </c>
      <c r="J308" s="35" t="str">
        <f aca="false">IF(C308="","",IF(D308&lt;&gt;"NPWP &amp; PKP aktif","Tahan, periksa status",IF(I308="Terkini","Boleh diproses","Validasi ulang dulu")))</f>
        <v/>
      </c>
    </row>
    <row r="309" customFormat="false" ht="15" hidden="false" customHeight="false" outlineLevel="0" collapsed="false">
      <c r="A309" s="27"/>
      <c r="B309" s="27"/>
      <c r="C309" s="28"/>
      <c r="D309" s="27"/>
      <c r="E309" s="29"/>
      <c r="F309" s="27"/>
      <c r="G309" s="27"/>
      <c r="H309" s="32" t="str">
        <f aca="false">IF(E309="","",EDATE(E309,Parameter!$B$7))</f>
        <v/>
      </c>
      <c r="I309" s="35" t="str">
        <f aca="false">IF(C309="","",IF(E309="","Belum pernah divalidasi",IF(H309&lt;Parameter!$B$9,"Perlu validasi ulang","Terkini")))</f>
        <v/>
      </c>
      <c r="J309" s="35" t="str">
        <f aca="false">IF(C309="","",IF(D309&lt;&gt;"NPWP &amp; PKP aktif","Tahan, periksa status",IF(I309="Terkini","Boleh diproses","Validasi ulang dulu")))</f>
        <v/>
      </c>
    </row>
    <row r="310" customFormat="false" ht="15" hidden="false" customHeight="false" outlineLevel="0" collapsed="false">
      <c r="A310" s="27"/>
      <c r="B310" s="27"/>
      <c r="C310" s="28"/>
      <c r="D310" s="27"/>
      <c r="E310" s="29"/>
      <c r="F310" s="27"/>
      <c r="G310" s="27"/>
      <c r="H310" s="32" t="str">
        <f aca="false">IF(E310="","",EDATE(E310,Parameter!$B$7))</f>
        <v/>
      </c>
      <c r="I310" s="35" t="str">
        <f aca="false">IF(C310="","",IF(E310="","Belum pernah divalidasi",IF(H310&lt;Parameter!$B$9,"Perlu validasi ulang","Terkini")))</f>
        <v/>
      </c>
      <c r="J310" s="35" t="str">
        <f aca="false">IF(C310="","",IF(D310&lt;&gt;"NPWP &amp; PKP aktif","Tahan, periksa status",IF(I310="Terkini","Boleh diproses","Validasi ulang dulu")))</f>
        <v/>
      </c>
    </row>
    <row r="311" customFormat="false" ht="15" hidden="false" customHeight="false" outlineLevel="0" collapsed="false">
      <c r="A311" s="27"/>
      <c r="B311" s="27"/>
      <c r="C311" s="28"/>
      <c r="D311" s="27"/>
      <c r="E311" s="29"/>
      <c r="F311" s="27"/>
      <c r="G311" s="27"/>
      <c r="H311" s="32" t="str">
        <f aca="false">IF(E311="","",EDATE(E311,Parameter!$B$7))</f>
        <v/>
      </c>
      <c r="I311" s="35" t="str">
        <f aca="false">IF(C311="","",IF(E311="","Belum pernah divalidasi",IF(H311&lt;Parameter!$B$9,"Perlu validasi ulang","Terkini")))</f>
        <v/>
      </c>
      <c r="J311" s="35" t="str">
        <f aca="false">IF(C311="","",IF(D311&lt;&gt;"NPWP &amp; PKP aktif","Tahan, periksa status",IF(I311="Terkini","Boleh diproses","Validasi ulang dulu")))</f>
        <v/>
      </c>
    </row>
    <row r="312" customFormat="false" ht="15" hidden="false" customHeight="false" outlineLevel="0" collapsed="false">
      <c r="A312" s="27"/>
      <c r="B312" s="27"/>
      <c r="C312" s="28"/>
      <c r="D312" s="27"/>
      <c r="E312" s="29"/>
      <c r="F312" s="27"/>
      <c r="G312" s="27"/>
      <c r="H312" s="32" t="str">
        <f aca="false">IF(E312="","",EDATE(E312,Parameter!$B$7))</f>
        <v/>
      </c>
      <c r="I312" s="35" t="str">
        <f aca="false">IF(C312="","",IF(E312="","Belum pernah divalidasi",IF(H312&lt;Parameter!$B$9,"Perlu validasi ulang","Terkini")))</f>
        <v/>
      </c>
      <c r="J312" s="35" t="str">
        <f aca="false">IF(C312="","",IF(D312&lt;&gt;"NPWP &amp; PKP aktif","Tahan, periksa status",IF(I312="Terkini","Boleh diproses","Validasi ulang dulu")))</f>
        <v/>
      </c>
    </row>
    <row r="313" customFormat="false" ht="15" hidden="false" customHeight="false" outlineLevel="0" collapsed="false">
      <c r="A313" s="27"/>
      <c r="B313" s="27"/>
      <c r="C313" s="28"/>
      <c r="D313" s="27"/>
      <c r="E313" s="29"/>
      <c r="F313" s="27"/>
      <c r="G313" s="27"/>
      <c r="H313" s="32" t="str">
        <f aca="false">IF(E313="","",EDATE(E313,Parameter!$B$7))</f>
        <v/>
      </c>
      <c r="I313" s="35" t="str">
        <f aca="false">IF(C313="","",IF(E313="","Belum pernah divalidasi",IF(H313&lt;Parameter!$B$9,"Perlu validasi ulang","Terkini")))</f>
        <v/>
      </c>
      <c r="J313" s="35" t="str">
        <f aca="false">IF(C313="","",IF(D313&lt;&gt;"NPWP &amp; PKP aktif","Tahan, periksa status",IF(I313="Terkini","Boleh diproses","Validasi ulang dulu")))</f>
        <v/>
      </c>
    </row>
    <row r="314" customFormat="false" ht="15" hidden="false" customHeight="false" outlineLevel="0" collapsed="false">
      <c r="A314" s="27"/>
      <c r="B314" s="27"/>
      <c r="C314" s="28"/>
      <c r="D314" s="27"/>
      <c r="E314" s="29"/>
      <c r="F314" s="27"/>
      <c r="G314" s="27"/>
      <c r="H314" s="32" t="str">
        <f aca="false">IF(E314="","",EDATE(E314,Parameter!$B$7))</f>
        <v/>
      </c>
      <c r="I314" s="35" t="str">
        <f aca="false">IF(C314="","",IF(E314="","Belum pernah divalidasi",IF(H314&lt;Parameter!$B$9,"Perlu validasi ulang","Terkini")))</f>
        <v/>
      </c>
      <c r="J314" s="35" t="str">
        <f aca="false">IF(C314="","",IF(D314&lt;&gt;"NPWP &amp; PKP aktif","Tahan, periksa status",IF(I314="Terkini","Boleh diproses","Validasi ulang dulu")))</f>
        <v/>
      </c>
    </row>
    <row r="315" customFormat="false" ht="15" hidden="false" customHeight="false" outlineLevel="0" collapsed="false">
      <c r="A315" s="27"/>
      <c r="B315" s="27"/>
      <c r="C315" s="28"/>
      <c r="D315" s="27"/>
      <c r="E315" s="29"/>
      <c r="F315" s="27"/>
      <c r="G315" s="27"/>
      <c r="H315" s="32" t="str">
        <f aca="false">IF(E315="","",EDATE(E315,Parameter!$B$7))</f>
        <v/>
      </c>
      <c r="I315" s="35" t="str">
        <f aca="false">IF(C315="","",IF(E315="","Belum pernah divalidasi",IF(H315&lt;Parameter!$B$9,"Perlu validasi ulang","Terkini")))</f>
        <v/>
      </c>
      <c r="J315" s="35" t="str">
        <f aca="false">IF(C315="","",IF(D315&lt;&gt;"NPWP &amp; PKP aktif","Tahan, periksa status",IF(I315="Terkini","Boleh diproses","Validasi ulang dulu")))</f>
        <v/>
      </c>
    </row>
    <row r="316" customFormat="false" ht="15" hidden="false" customHeight="false" outlineLevel="0" collapsed="false">
      <c r="A316" s="27"/>
      <c r="B316" s="27"/>
      <c r="C316" s="28"/>
      <c r="D316" s="27"/>
      <c r="E316" s="29"/>
      <c r="F316" s="27"/>
      <c r="G316" s="27"/>
      <c r="H316" s="32" t="str">
        <f aca="false">IF(E316="","",EDATE(E316,Parameter!$B$7))</f>
        <v/>
      </c>
      <c r="I316" s="35" t="str">
        <f aca="false">IF(C316="","",IF(E316="","Belum pernah divalidasi",IF(H316&lt;Parameter!$B$9,"Perlu validasi ulang","Terkini")))</f>
        <v/>
      </c>
      <c r="J316" s="35" t="str">
        <f aca="false">IF(C316="","",IF(D316&lt;&gt;"NPWP &amp; PKP aktif","Tahan, periksa status",IF(I316="Terkini","Boleh diproses","Validasi ulang dulu")))</f>
        <v/>
      </c>
    </row>
    <row r="317" customFormat="false" ht="15" hidden="false" customHeight="false" outlineLevel="0" collapsed="false">
      <c r="A317" s="27"/>
      <c r="B317" s="27"/>
      <c r="C317" s="28"/>
      <c r="D317" s="27"/>
      <c r="E317" s="29"/>
      <c r="F317" s="27"/>
      <c r="G317" s="27"/>
      <c r="H317" s="32" t="str">
        <f aca="false">IF(E317="","",EDATE(E317,Parameter!$B$7))</f>
        <v/>
      </c>
      <c r="I317" s="35" t="str">
        <f aca="false">IF(C317="","",IF(E317="","Belum pernah divalidasi",IF(H317&lt;Parameter!$B$9,"Perlu validasi ulang","Terkini")))</f>
        <v/>
      </c>
      <c r="J317" s="35" t="str">
        <f aca="false">IF(C317="","",IF(D317&lt;&gt;"NPWP &amp; PKP aktif","Tahan, periksa status",IF(I317="Terkini","Boleh diproses","Validasi ulang dulu")))</f>
        <v/>
      </c>
    </row>
    <row r="318" customFormat="false" ht="15" hidden="false" customHeight="false" outlineLevel="0" collapsed="false">
      <c r="A318" s="27"/>
      <c r="B318" s="27"/>
      <c r="C318" s="28"/>
      <c r="D318" s="27"/>
      <c r="E318" s="29"/>
      <c r="F318" s="27"/>
      <c r="G318" s="27"/>
      <c r="H318" s="32" t="str">
        <f aca="false">IF(E318="","",EDATE(E318,Parameter!$B$7))</f>
        <v/>
      </c>
      <c r="I318" s="35" t="str">
        <f aca="false">IF(C318="","",IF(E318="","Belum pernah divalidasi",IF(H318&lt;Parameter!$B$9,"Perlu validasi ulang","Terkini")))</f>
        <v/>
      </c>
      <c r="J318" s="35" t="str">
        <f aca="false">IF(C318="","",IF(D318&lt;&gt;"NPWP &amp; PKP aktif","Tahan, periksa status",IF(I318="Terkini","Boleh diproses","Validasi ulang dulu")))</f>
        <v/>
      </c>
    </row>
    <row r="319" customFormat="false" ht="15" hidden="false" customHeight="false" outlineLevel="0" collapsed="false">
      <c r="A319" s="27"/>
      <c r="B319" s="27"/>
      <c r="C319" s="28"/>
      <c r="D319" s="27"/>
      <c r="E319" s="29"/>
      <c r="F319" s="27"/>
      <c r="G319" s="27"/>
      <c r="H319" s="32" t="str">
        <f aca="false">IF(E319="","",EDATE(E319,Parameter!$B$7))</f>
        <v/>
      </c>
      <c r="I319" s="35" t="str">
        <f aca="false">IF(C319="","",IF(E319="","Belum pernah divalidasi",IF(H319&lt;Parameter!$B$9,"Perlu validasi ulang","Terkini")))</f>
        <v/>
      </c>
      <c r="J319" s="35" t="str">
        <f aca="false">IF(C319="","",IF(D319&lt;&gt;"NPWP &amp; PKP aktif","Tahan, periksa status",IF(I319="Terkini","Boleh diproses","Validasi ulang dulu")))</f>
        <v/>
      </c>
    </row>
    <row r="320" customFormat="false" ht="15" hidden="false" customHeight="false" outlineLevel="0" collapsed="false">
      <c r="A320" s="27"/>
      <c r="B320" s="27"/>
      <c r="C320" s="28"/>
      <c r="D320" s="27"/>
      <c r="E320" s="29"/>
      <c r="F320" s="27"/>
      <c r="G320" s="27"/>
      <c r="H320" s="32" t="str">
        <f aca="false">IF(E320="","",EDATE(E320,Parameter!$B$7))</f>
        <v/>
      </c>
      <c r="I320" s="35" t="str">
        <f aca="false">IF(C320="","",IF(E320="","Belum pernah divalidasi",IF(H320&lt;Parameter!$B$9,"Perlu validasi ulang","Terkini")))</f>
        <v/>
      </c>
      <c r="J320" s="35" t="str">
        <f aca="false">IF(C320="","",IF(D320&lt;&gt;"NPWP &amp; PKP aktif","Tahan, periksa status",IF(I320="Terkini","Boleh diproses","Validasi ulang dulu")))</f>
        <v/>
      </c>
    </row>
    <row r="321" customFormat="false" ht="15" hidden="false" customHeight="false" outlineLevel="0" collapsed="false">
      <c r="A321" s="27"/>
      <c r="B321" s="27"/>
      <c r="C321" s="28"/>
      <c r="D321" s="27"/>
      <c r="E321" s="29"/>
      <c r="F321" s="27"/>
      <c r="G321" s="27"/>
      <c r="H321" s="32" t="str">
        <f aca="false">IF(E321="","",EDATE(E321,Parameter!$B$7))</f>
        <v/>
      </c>
      <c r="I321" s="35" t="str">
        <f aca="false">IF(C321="","",IF(E321="","Belum pernah divalidasi",IF(H321&lt;Parameter!$B$9,"Perlu validasi ulang","Terkini")))</f>
        <v/>
      </c>
      <c r="J321" s="35" t="str">
        <f aca="false">IF(C321="","",IF(D321&lt;&gt;"NPWP &amp; PKP aktif","Tahan, periksa status",IF(I321="Terkini","Boleh diproses","Validasi ulang dulu")))</f>
        <v/>
      </c>
    </row>
    <row r="322" customFormat="false" ht="15" hidden="false" customHeight="false" outlineLevel="0" collapsed="false">
      <c r="A322" s="27"/>
      <c r="B322" s="27"/>
      <c r="C322" s="28"/>
      <c r="D322" s="27"/>
      <c r="E322" s="29"/>
      <c r="F322" s="27"/>
      <c r="G322" s="27"/>
      <c r="H322" s="32" t="str">
        <f aca="false">IF(E322="","",EDATE(E322,Parameter!$B$7))</f>
        <v/>
      </c>
      <c r="I322" s="35" t="str">
        <f aca="false">IF(C322="","",IF(E322="","Belum pernah divalidasi",IF(H322&lt;Parameter!$B$9,"Perlu validasi ulang","Terkini")))</f>
        <v/>
      </c>
      <c r="J322" s="35" t="str">
        <f aca="false">IF(C322="","",IF(D322&lt;&gt;"NPWP &amp; PKP aktif","Tahan, periksa status",IF(I322="Terkini","Boleh diproses","Validasi ulang dulu")))</f>
        <v/>
      </c>
    </row>
    <row r="323" customFormat="false" ht="15" hidden="false" customHeight="false" outlineLevel="0" collapsed="false">
      <c r="A323" s="27"/>
      <c r="B323" s="27"/>
      <c r="C323" s="28"/>
      <c r="D323" s="27"/>
      <c r="E323" s="29"/>
      <c r="F323" s="27"/>
      <c r="G323" s="27"/>
      <c r="H323" s="32" t="str">
        <f aca="false">IF(E323="","",EDATE(E323,Parameter!$B$7))</f>
        <v/>
      </c>
      <c r="I323" s="35" t="str">
        <f aca="false">IF(C323="","",IF(E323="","Belum pernah divalidasi",IF(H323&lt;Parameter!$B$9,"Perlu validasi ulang","Terkini")))</f>
        <v/>
      </c>
      <c r="J323" s="35" t="str">
        <f aca="false">IF(C323="","",IF(D323&lt;&gt;"NPWP &amp; PKP aktif","Tahan, periksa status",IF(I323="Terkini","Boleh diproses","Validasi ulang dulu")))</f>
        <v/>
      </c>
    </row>
    <row r="324" customFormat="false" ht="15" hidden="false" customHeight="false" outlineLevel="0" collapsed="false">
      <c r="A324" s="27"/>
      <c r="B324" s="27"/>
      <c r="C324" s="28"/>
      <c r="D324" s="27"/>
      <c r="E324" s="29"/>
      <c r="F324" s="27"/>
      <c r="G324" s="27"/>
      <c r="H324" s="32" t="str">
        <f aca="false">IF(E324="","",EDATE(E324,Parameter!$B$7))</f>
        <v/>
      </c>
      <c r="I324" s="35" t="str">
        <f aca="false">IF(C324="","",IF(E324="","Belum pernah divalidasi",IF(H324&lt;Parameter!$B$9,"Perlu validasi ulang","Terkini")))</f>
        <v/>
      </c>
      <c r="J324" s="35" t="str">
        <f aca="false">IF(C324="","",IF(D324&lt;&gt;"NPWP &amp; PKP aktif","Tahan, periksa status",IF(I324="Terkini","Boleh diproses","Validasi ulang dulu")))</f>
        <v/>
      </c>
    </row>
    <row r="325" customFormat="false" ht="15" hidden="false" customHeight="false" outlineLevel="0" collapsed="false">
      <c r="A325" s="27"/>
      <c r="B325" s="27"/>
      <c r="C325" s="28"/>
      <c r="D325" s="27"/>
      <c r="E325" s="29"/>
      <c r="F325" s="27"/>
      <c r="G325" s="27"/>
      <c r="H325" s="32" t="str">
        <f aca="false">IF(E325="","",EDATE(E325,Parameter!$B$7))</f>
        <v/>
      </c>
      <c r="I325" s="35" t="str">
        <f aca="false">IF(C325="","",IF(E325="","Belum pernah divalidasi",IF(H325&lt;Parameter!$B$9,"Perlu validasi ulang","Terkini")))</f>
        <v/>
      </c>
      <c r="J325" s="35" t="str">
        <f aca="false">IF(C325="","",IF(D325&lt;&gt;"NPWP &amp; PKP aktif","Tahan, periksa status",IF(I325="Terkini","Boleh diproses","Validasi ulang dulu")))</f>
        <v/>
      </c>
    </row>
    <row r="326" customFormat="false" ht="15" hidden="false" customHeight="false" outlineLevel="0" collapsed="false">
      <c r="A326" s="27"/>
      <c r="B326" s="27"/>
      <c r="C326" s="28"/>
      <c r="D326" s="27"/>
      <c r="E326" s="29"/>
      <c r="F326" s="27"/>
      <c r="G326" s="27"/>
      <c r="H326" s="32" t="str">
        <f aca="false">IF(E326="","",EDATE(E326,Parameter!$B$7))</f>
        <v/>
      </c>
      <c r="I326" s="35" t="str">
        <f aca="false">IF(C326="","",IF(E326="","Belum pernah divalidasi",IF(H326&lt;Parameter!$B$9,"Perlu validasi ulang","Terkini")))</f>
        <v/>
      </c>
      <c r="J326" s="35" t="str">
        <f aca="false">IF(C326="","",IF(D326&lt;&gt;"NPWP &amp; PKP aktif","Tahan, periksa status",IF(I326="Terkini","Boleh diproses","Validasi ulang dulu")))</f>
        <v/>
      </c>
    </row>
    <row r="327" customFormat="false" ht="15" hidden="false" customHeight="false" outlineLevel="0" collapsed="false">
      <c r="A327" s="27"/>
      <c r="B327" s="27"/>
      <c r="C327" s="28"/>
      <c r="D327" s="27"/>
      <c r="E327" s="29"/>
      <c r="F327" s="27"/>
      <c r="G327" s="27"/>
      <c r="H327" s="32" t="str">
        <f aca="false">IF(E327="","",EDATE(E327,Parameter!$B$7))</f>
        <v/>
      </c>
      <c r="I327" s="35" t="str">
        <f aca="false">IF(C327="","",IF(E327="","Belum pernah divalidasi",IF(H327&lt;Parameter!$B$9,"Perlu validasi ulang","Terkini")))</f>
        <v/>
      </c>
      <c r="J327" s="35" t="str">
        <f aca="false">IF(C327="","",IF(D327&lt;&gt;"NPWP &amp; PKP aktif","Tahan, periksa status",IF(I327="Terkini","Boleh diproses","Validasi ulang dulu")))</f>
        <v/>
      </c>
    </row>
    <row r="328" customFormat="false" ht="15" hidden="false" customHeight="false" outlineLevel="0" collapsed="false">
      <c r="A328" s="27"/>
      <c r="B328" s="27"/>
      <c r="C328" s="28"/>
      <c r="D328" s="27"/>
      <c r="E328" s="29"/>
      <c r="F328" s="27"/>
      <c r="G328" s="27"/>
      <c r="H328" s="32" t="str">
        <f aca="false">IF(E328="","",EDATE(E328,Parameter!$B$7))</f>
        <v/>
      </c>
      <c r="I328" s="35" t="str">
        <f aca="false">IF(C328="","",IF(E328="","Belum pernah divalidasi",IF(H328&lt;Parameter!$B$9,"Perlu validasi ulang","Terkini")))</f>
        <v/>
      </c>
      <c r="J328" s="35" t="str">
        <f aca="false">IF(C328="","",IF(D328&lt;&gt;"NPWP &amp; PKP aktif","Tahan, periksa status",IF(I328="Terkini","Boleh diproses","Validasi ulang dulu")))</f>
        <v/>
      </c>
    </row>
    <row r="329" customFormat="false" ht="15" hidden="false" customHeight="false" outlineLevel="0" collapsed="false">
      <c r="A329" s="27"/>
      <c r="B329" s="27"/>
      <c r="C329" s="28"/>
      <c r="D329" s="27"/>
      <c r="E329" s="29"/>
      <c r="F329" s="27"/>
      <c r="G329" s="27"/>
      <c r="H329" s="32" t="str">
        <f aca="false">IF(E329="","",EDATE(E329,Parameter!$B$7))</f>
        <v/>
      </c>
      <c r="I329" s="35" t="str">
        <f aca="false">IF(C329="","",IF(E329="","Belum pernah divalidasi",IF(H329&lt;Parameter!$B$9,"Perlu validasi ulang","Terkini")))</f>
        <v/>
      </c>
      <c r="J329" s="35" t="str">
        <f aca="false">IF(C329="","",IF(D329&lt;&gt;"NPWP &amp; PKP aktif","Tahan, periksa status",IF(I329="Terkini","Boleh diproses","Validasi ulang dulu")))</f>
        <v/>
      </c>
    </row>
    <row r="330" customFormat="false" ht="15" hidden="false" customHeight="false" outlineLevel="0" collapsed="false">
      <c r="A330" s="27"/>
      <c r="B330" s="27"/>
      <c r="C330" s="28"/>
      <c r="D330" s="27"/>
      <c r="E330" s="29"/>
      <c r="F330" s="27"/>
      <c r="G330" s="27"/>
      <c r="H330" s="32" t="str">
        <f aca="false">IF(E330="","",EDATE(E330,Parameter!$B$7))</f>
        <v/>
      </c>
      <c r="I330" s="35" t="str">
        <f aca="false">IF(C330="","",IF(E330="","Belum pernah divalidasi",IF(H330&lt;Parameter!$B$9,"Perlu validasi ulang","Terkini")))</f>
        <v/>
      </c>
      <c r="J330" s="35" t="str">
        <f aca="false">IF(C330="","",IF(D330&lt;&gt;"NPWP &amp; PKP aktif","Tahan, periksa status",IF(I330="Terkini","Boleh diproses","Validasi ulang dulu")))</f>
        <v/>
      </c>
    </row>
    <row r="331" customFormat="false" ht="15" hidden="false" customHeight="false" outlineLevel="0" collapsed="false">
      <c r="A331" s="27"/>
      <c r="B331" s="27"/>
      <c r="C331" s="28"/>
      <c r="D331" s="27"/>
      <c r="E331" s="29"/>
      <c r="F331" s="27"/>
      <c r="G331" s="27"/>
      <c r="H331" s="32" t="str">
        <f aca="false">IF(E331="","",EDATE(E331,Parameter!$B$7))</f>
        <v/>
      </c>
      <c r="I331" s="35" t="str">
        <f aca="false">IF(C331="","",IF(E331="","Belum pernah divalidasi",IF(H331&lt;Parameter!$B$9,"Perlu validasi ulang","Terkini")))</f>
        <v/>
      </c>
      <c r="J331" s="35" t="str">
        <f aca="false">IF(C331="","",IF(D331&lt;&gt;"NPWP &amp; PKP aktif","Tahan, periksa status",IF(I331="Terkini","Boleh diproses","Validasi ulang dulu")))</f>
        <v/>
      </c>
    </row>
    <row r="332" customFormat="false" ht="15" hidden="false" customHeight="false" outlineLevel="0" collapsed="false">
      <c r="A332" s="27"/>
      <c r="B332" s="27"/>
      <c r="C332" s="28"/>
      <c r="D332" s="27"/>
      <c r="E332" s="29"/>
      <c r="F332" s="27"/>
      <c r="G332" s="27"/>
      <c r="H332" s="32" t="str">
        <f aca="false">IF(E332="","",EDATE(E332,Parameter!$B$7))</f>
        <v/>
      </c>
      <c r="I332" s="35" t="str">
        <f aca="false">IF(C332="","",IF(E332="","Belum pernah divalidasi",IF(H332&lt;Parameter!$B$9,"Perlu validasi ulang","Terkini")))</f>
        <v/>
      </c>
      <c r="J332" s="35" t="str">
        <f aca="false">IF(C332="","",IF(D332&lt;&gt;"NPWP &amp; PKP aktif","Tahan, periksa status",IF(I332="Terkini","Boleh diproses","Validasi ulang dulu")))</f>
        <v/>
      </c>
    </row>
    <row r="333" customFormat="false" ht="15" hidden="false" customHeight="false" outlineLevel="0" collapsed="false">
      <c r="A333" s="27"/>
      <c r="B333" s="27"/>
      <c r="C333" s="28"/>
      <c r="D333" s="27"/>
      <c r="E333" s="29"/>
      <c r="F333" s="27"/>
      <c r="G333" s="27"/>
      <c r="H333" s="32" t="str">
        <f aca="false">IF(E333="","",EDATE(E333,Parameter!$B$7))</f>
        <v/>
      </c>
      <c r="I333" s="35" t="str">
        <f aca="false">IF(C333="","",IF(E333="","Belum pernah divalidasi",IF(H333&lt;Parameter!$B$9,"Perlu validasi ulang","Terkini")))</f>
        <v/>
      </c>
      <c r="J333" s="35" t="str">
        <f aca="false">IF(C333="","",IF(D333&lt;&gt;"NPWP &amp; PKP aktif","Tahan, periksa status",IF(I333="Terkini","Boleh diproses","Validasi ulang dulu")))</f>
        <v/>
      </c>
    </row>
    <row r="334" customFormat="false" ht="15" hidden="false" customHeight="false" outlineLevel="0" collapsed="false">
      <c r="A334" s="27"/>
      <c r="B334" s="27"/>
      <c r="C334" s="28"/>
      <c r="D334" s="27"/>
      <c r="E334" s="29"/>
      <c r="F334" s="27"/>
      <c r="G334" s="27"/>
      <c r="H334" s="32" t="str">
        <f aca="false">IF(E334="","",EDATE(E334,Parameter!$B$7))</f>
        <v/>
      </c>
      <c r="I334" s="35" t="str">
        <f aca="false">IF(C334="","",IF(E334="","Belum pernah divalidasi",IF(H334&lt;Parameter!$B$9,"Perlu validasi ulang","Terkini")))</f>
        <v/>
      </c>
      <c r="J334" s="35" t="str">
        <f aca="false">IF(C334="","",IF(D334&lt;&gt;"NPWP &amp; PKP aktif","Tahan, periksa status",IF(I334="Terkini","Boleh diproses","Validasi ulang dulu")))</f>
        <v/>
      </c>
    </row>
    <row r="335" customFormat="false" ht="15" hidden="false" customHeight="false" outlineLevel="0" collapsed="false">
      <c r="A335" s="27"/>
      <c r="B335" s="27"/>
      <c r="C335" s="28"/>
      <c r="D335" s="27"/>
      <c r="E335" s="29"/>
      <c r="F335" s="27"/>
      <c r="G335" s="27"/>
      <c r="H335" s="32" t="str">
        <f aca="false">IF(E335="","",EDATE(E335,Parameter!$B$7))</f>
        <v/>
      </c>
      <c r="I335" s="35" t="str">
        <f aca="false">IF(C335="","",IF(E335="","Belum pernah divalidasi",IF(H335&lt;Parameter!$B$9,"Perlu validasi ulang","Terkini")))</f>
        <v/>
      </c>
      <c r="J335" s="35" t="str">
        <f aca="false">IF(C335="","",IF(D335&lt;&gt;"NPWP &amp; PKP aktif","Tahan, periksa status",IF(I335="Terkini","Boleh diproses","Validasi ulang dulu")))</f>
        <v/>
      </c>
    </row>
    <row r="336" customFormat="false" ht="15" hidden="false" customHeight="false" outlineLevel="0" collapsed="false">
      <c r="A336" s="27"/>
      <c r="B336" s="27"/>
      <c r="C336" s="28"/>
      <c r="D336" s="27"/>
      <c r="E336" s="29"/>
      <c r="F336" s="27"/>
      <c r="G336" s="27"/>
      <c r="H336" s="32" t="str">
        <f aca="false">IF(E336="","",EDATE(E336,Parameter!$B$7))</f>
        <v/>
      </c>
      <c r="I336" s="35" t="str">
        <f aca="false">IF(C336="","",IF(E336="","Belum pernah divalidasi",IF(H336&lt;Parameter!$B$9,"Perlu validasi ulang","Terkini")))</f>
        <v/>
      </c>
      <c r="J336" s="35" t="str">
        <f aca="false">IF(C336="","",IF(D336&lt;&gt;"NPWP &amp; PKP aktif","Tahan, periksa status",IF(I336="Terkini","Boleh diproses","Validasi ulang dulu")))</f>
        <v/>
      </c>
    </row>
    <row r="337" customFormat="false" ht="15" hidden="false" customHeight="false" outlineLevel="0" collapsed="false">
      <c r="A337" s="27"/>
      <c r="B337" s="27"/>
      <c r="C337" s="28"/>
      <c r="D337" s="27"/>
      <c r="E337" s="29"/>
      <c r="F337" s="27"/>
      <c r="G337" s="27"/>
      <c r="H337" s="32" t="str">
        <f aca="false">IF(E337="","",EDATE(E337,Parameter!$B$7))</f>
        <v/>
      </c>
      <c r="I337" s="35" t="str">
        <f aca="false">IF(C337="","",IF(E337="","Belum pernah divalidasi",IF(H337&lt;Parameter!$B$9,"Perlu validasi ulang","Terkini")))</f>
        <v/>
      </c>
      <c r="J337" s="35" t="str">
        <f aca="false">IF(C337="","",IF(D337&lt;&gt;"NPWP &amp; PKP aktif","Tahan, periksa status",IF(I337="Terkini","Boleh diproses","Validasi ulang dulu")))</f>
        <v/>
      </c>
    </row>
    <row r="338" customFormat="false" ht="15" hidden="false" customHeight="false" outlineLevel="0" collapsed="false">
      <c r="A338" s="27"/>
      <c r="B338" s="27"/>
      <c r="C338" s="28"/>
      <c r="D338" s="27"/>
      <c r="E338" s="29"/>
      <c r="F338" s="27"/>
      <c r="G338" s="27"/>
      <c r="H338" s="32" t="str">
        <f aca="false">IF(E338="","",EDATE(E338,Parameter!$B$7))</f>
        <v/>
      </c>
      <c r="I338" s="35" t="str">
        <f aca="false">IF(C338="","",IF(E338="","Belum pernah divalidasi",IF(H338&lt;Parameter!$B$9,"Perlu validasi ulang","Terkini")))</f>
        <v/>
      </c>
      <c r="J338" s="35" t="str">
        <f aca="false">IF(C338="","",IF(D338&lt;&gt;"NPWP &amp; PKP aktif","Tahan, periksa status",IF(I338="Terkini","Boleh diproses","Validasi ulang dulu")))</f>
        <v/>
      </c>
    </row>
    <row r="339" customFormat="false" ht="15" hidden="false" customHeight="false" outlineLevel="0" collapsed="false">
      <c r="A339" s="27"/>
      <c r="B339" s="27"/>
      <c r="C339" s="28"/>
      <c r="D339" s="27"/>
      <c r="E339" s="29"/>
      <c r="F339" s="27"/>
      <c r="G339" s="27"/>
      <c r="H339" s="32" t="str">
        <f aca="false">IF(E339="","",EDATE(E339,Parameter!$B$7))</f>
        <v/>
      </c>
      <c r="I339" s="35" t="str">
        <f aca="false">IF(C339="","",IF(E339="","Belum pernah divalidasi",IF(H339&lt;Parameter!$B$9,"Perlu validasi ulang","Terkini")))</f>
        <v/>
      </c>
      <c r="J339" s="35" t="str">
        <f aca="false">IF(C339="","",IF(D339&lt;&gt;"NPWP &amp; PKP aktif","Tahan, periksa status",IF(I339="Terkini","Boleh diproses","Validasi ulang dulu")))</f>
        <v/>
      </c>
    </row>
    <row r="340" customFormat="false" ht="15" hidden="false" customHeight="false" outlineLevel="0" collapsed="false">
      <c r="A340" s="27"/>
      <c r="B340" s="27"/>
      <c r="C340" s="28"/>
      <c r="D340" s="27"/>
      <c r="E340" s="29"/>
      <c r="F340" s="27"/>
      <c r="G340" s="27"/>
      <c r="H340" s="32" t="str">
        <f aca="false">IF(E340="","",EDATE(E340,Parameter!$B$7))</f>
        <v/>
      </c>
      <c r="I340" s="35" t="str">
        <f aca="false">IF(C340="","",IF(E340="","Belum pernah divalidasi",IF(H340&lt;Parameter!$B$9,"Perlu validasi ulang","Terkini")))</f>
        <v/>
      </c>
      <c r="J340" s="35" t="str">
        <f aca="false">IF(C340="","",IF(D340&lt;&gt;"NPWP &amp; PKP aktif","Tahan, periksa status",IF(I340="Terkini","Boleh diproses","Validasi ulang dulu")))</f>
        <v/>
      </c>
    </row>
    <row r="341" customFormat="false" ht="15" hidden="false" customHeight="false" outlineLevel="0" collapsed="false">
      <c r="A341" s="27"/>
      <c r="B341" s="27"/>
      <c r="C341" s="28"/>
      <c r="D341" s="27"/>
      <c r="E341" s="29"/>
      <c r="F341" s="27"/>
      <c r="G341" s="27"/>
      <c r="H341" s="32" t="str">
        <f aca="false">IF(E341="","",EDATE(E341,Parameter!$B$7))</f>
        <v/>
      </c>
      <c r="I341" s="35" t="str">
        <f aca="false">IF(C341="","",IF(E341="","Belum pernah divalidasi",IF(H341&lt;Parameter!$B$9,"Perlu validasi ulang","Terkini")))</f>
        <v/>
      </c>
      <c r="J341" s="35" t="str">
        <f aca="false">IF(C341="","",IF(D341&lt;&gt;"NPWP &amp; PKP aktif","Tahan, periksa status",IF(I341="Terkini","Boleh diproses","Validasi ulang dulu")))</f>
        <v/>
      </c>
    </row>
    <row r="342" customFormat="false" ht="15" hidden="false" customHeight="false" outlineLevel="0" collapsed="false">
      <c r="A342" s="27"/>
      <c r="B342" s="27"/>
      <c r="C342" s="28"/>
      <c r="D342" s="27"/>
      <c r="E342" s="29"/>
      <c r="F342" s="27"/>
      <c r="G342" s="27"/>
      <c r="H342" s="32" t="str">
        <f aca="false">IF(E342="","",EDATE(E342,Parameter!$B$7))</f>
        <v/>
      </c>
      <c r="I342" s="35" t="str">
        <f aca="false">IF(C342="","",IF(E342="","Belum pernah divalidasi",IF(H342&lt;Parameter!$B$9,"Perlu validasi ulang","Terkini")))</f>
        <v/>
      </c>
      <c r="J342" s="35" t="str">
        <f aca="false">IF(C342="","",IF(D342&lt;&gt;"NPWP &amp; PKP aktif","Tahan, periksa status",IF(I342="Terkini","Boleh diproses","Validasi ulang dulu")))</f>
        <v/>
      </c>
    </row>
    <row r="343" customFormat="false" ht="15" hidden="false" customHeight="false" outlineLevel="0" collapsed="false">
      <c r="A343" s="27"/>
      <c r="B343" s="27"/>
      <c r="C343" s="28"/>
      <c r="D343" s="27"/>
      <c r="E343" s="29"/>
      <c r="F343" s="27"/>
      <c r="G343" s="27"/>
      <c r="H343" s="32" t="str">
        <f aca="false">IF(E343="","",EDATE(E343,Parameter!$B$7))</f>
        <v/>
      </c>
      <c r="I343" s="35" t="str">
        <f aca="false">IF(C343="","",IF(E343="","Belum pernah divalidasi",IF(H343&lt;Parameter!$B$9,"Perlu validasi ulang","Terkini")))</f>
        <v/>
      </c>
      <c r="J343" s="35" t="str">
        <f aca="false">IF(C343="","",IF(D343&lt;&gt;"NPWP &amp; PKP aktif","Tahan, periksa status",IF(I343="Terkini","Boleh diproses","Validasi ulang dulu")))</f>
        <v/>
      </c>
    </row>
    <row r="344" customFormat="false" ht="15" hidden="false" customHeight="false" outlineLevel="0" collapsed="false">
      <c r="A344" s="27"/>
      <c r="B344" s="27"/>
      <c r="C344" s="28"/>
      <c r="D344" s="27"/>
      <c r="E344" s="29"/>
      <c r="F344" s="27"/>
      <c r="G344" s="27"/>
      <c r="H344" s="32" t="str">
        <f aca="false">IF(E344="","",EDATE(E344,Parameter!$B$7))</f>
        <v/>
      </c>
      <c r="I344" s="35" t="str">
        <f aca="false">IF(C344="","",IF(E344="","Belum pernah divalidasi",IF(H344&lt;Parameter!$B$9,"Perlu validasi ulang","Terkini")))</f>
        <v/>
      </c>
      <c r="J344" s="35" t="str">
        <f aca="false">IF(C344="","",IF(D344&lt;&gt;"NPWP &amp; PKP aktif","Tahan, periksa status",IF(I344="Terkini","Boleh diproses","Validasi ulang dulu")))</f>
        <v/>
      </c>
    </row>
    <row r="345" customFormat="false" ht="15" hidden="false" customHeight="false" outlineLevel="0" collapsed="false">
      <c r="A345" s="27"/>
      <c r="B345" s="27"/>
      <c r="C345" s="28"/>
      <c r="D345" s="27"/>
      <c r="E345" s="29"/>
      <c r="F345" s="27"/>
      <c r="G345" s="27"/>
      <c r="H345" s="32" t="str">
        <f aca="false">IF(E345="","",EDATE(E345,Parameter!$B$7))</f>
        <v/>
      </c>
      <c r="I345" s="35" t="str">
        <f aca="false">IF(C345="","",IF(E345="","Belum pernah divalidasi",IF(H345&lt;Parameter!$B$9,"Perlu validasi ulang","Terkini")))</f>
        <v/>
      </c>
      <c r="J345" s="35" t="str">
        <f aca="false">IF(C345="","",IF(D345&lt;&gt;"NPWP &amp; PKP aktif","Tahan, periksa status",IF(I345="Terkini","Boleh diproses","Validasi ulang dulu")))</f>
        <v/>
      </c>
    </row>
    <row r="346" customFormat="false" ht="15" hidden="false" customHeight="false" outlineLevel="0" collapsed="false">
      <c r="A346" s="27"/>
      <c r="B346" s="27"/>
      <c r="C346" s="28"/>
      <c r="D346" s="27"/>
      <c r="E346" s="29"/>
      <c r="F346" s="27"/>
      <c r="G346" s="27"/>
      <c r="H346" s="32" t="str">
        <f aca="false">IF(E346="","",EDATE(E346,Parameter!$B$7))</f>
        <v/>
      </c>
      <c r="I346" s="35" t="str">
        <f aca="false">IF(C346="","",IF(E346="","Belum pernah divalidasi",IF(H346&lt;Parameter!$B$9,"Perlu validasi ulang","Terkini")))</f>
        <v/>
      </c>
      <c r="J346" s="35" t="str">
        <f aca="false">IF(C346="","",IF(D346&lt;&gt;"NPWP &amp; PKP aktif","Tahan, periksa status",IF(I346="Terkini","Boleh diproses","Validasi ulang dulu")))</f>
        <v/>
      </c>
    </row>
    <row r="347" customFormat="false" ht="15" hidden="false" customHeight="false" outlineLevel="0" collapsed="false">
      <c r="A347" s="27"/>
      <c r="B347" s="27"/>
      <c r="C347" s="28"/>
      <c r="D347" s="27"/>
      <c r="E347" s="29"/>
      <c r="F347" s="27"/>
      <c r="G347" s="27"/>
      <c r="H347" s="32" t="str">
        <f aca="false">IF(E347="","",EDATE(E347,Parameter!$B$7))</f>
        <v/>
      </c>
      <c r="I347" s="35" t="str">
        <f aca="false">IF(C347="","",IF(E347="","Belum pernah divalidasi",IF(H347&lt;Parameter!$B$9,"Perlu validasi ulang","Terkini")))</f>
        <v/>
      </c>
      <c r="J347" s="35" t="str">
        <f aca="false">IF(C347="","",IF(D347&lt;&gt;"NPWP &amp; PKP aktif","Tahan, periksa status",IF(I347="Terkini","Boleh diproses","Validasi ulang dulu")))</f>
        <v/>
      </c>
    </row>
    <row r="348" customFormat="false" ht="15" hidden="false" customHeight="false" outlineLevel="0" collapsed="false">
      <c r="A348" s="27"/>
      <c r="B348" s="27"/>
      <c r="C348" s="28"/>
      <c r="D348" s="27"/>
      <c r="E348" s="29"/>
      <c r="F348" s="27"/>
      <c r="G348" s="27"/>
      <c r="H348" s="32" t="str">
        <f aca="false">IF(E348="","",EDATE(E348,Parameter!$B$7))</f>
        <v/>
      </c>
      <c r="I348" s="35" t="str">
        <f aca="false">IF(C348="","",IF(E348="","Belum pernah divalidasi",IF(H348&lt;Parameter!$B$9,"Perlu validasi ulang","Terkini")))</f>
        <v/>
      </c>
      <c r="J348" s="35" t="str">
        <f aca="false">IF(C348="","",IF(D348&lt;&gt;"NPWP &amp; PKP aktif","Tahan, periksa status",IF(I348="Terkini","Boleh diproses","Validasi ulang dulu")))</f>
        <v/>
      </c>
    </row>
    <row r="349" customFormat="false" ht="15" hidden="false" customHeight="false" outlineLevel="0" collapsed="false">
      <c r="A349" s="27"/>
      <c r="B349" s="27"/>
      <c r="C349" s="28"/>
      <c r="D349" s="27"/>
      <c r="E349" s="29"/>
      <c r="F349" s="27"/>
      <c r="G349" s="27"/>
      <c r="H349" s="32" t="str">
        <f aca="false">IF(E349="","",EDATE(E349,Parameter!$B$7))</f>
        <v/>
      </c>
      <c r="I349" s="35" t="str">
        <f aca="false">IF(C349="","",IF(E349="","Belum pernah divalidasi",IF(H349&lt;Parameter!$B$9,"Perlu validasi ulang","Terkini")))</f>
        <v/>
      </c>
      <c r="J349" s="35" t="str">
        <f aca="false">IF(C349="","",IF(D349&lt;&gt;"NPWP &amp; PKP aktif","Tahan, periksa status",IF(I349="Terkini","Boleh diproses","Validasi ulang dulu")))</f>
        <v/>
      </c>
    </row>
    <row r="350" customFormat="false" ht="15" hidden="false" customHeight="false" outlineLevel="0" collapsed="false">
      <c r="A350" s="27"/>
      <c r="B350" s="27"/>
      <c r="C350" s="28"/>
      <c r="D350" s="27"/>
      <c r="E350" s="29"/>
      <c r="F350" s="27"/>
      <c r="G350" s="27"/>
      <c r="H350" s="32" t="str">
        <f aca="false">IF(E350="","",EDATE(E350,Parameter!$B$7))</f>
        <v/>
      </c>
      <c r="I350" s="35" t="str">
        <f aca="false">IF(C350="","",IF(E350="","Belum pernah divalidasi",IF(H350&lt;Parameter!$B$9,"Perlu validasi ulang","Terkini")))</f>
        <v/>
      </c>
      <c r="J350" s="35" t="str">
        <f aca="false">IF(C350="","",IF(D350&lt;&gt;"NPWP &amp; PKP aktif","Tahan, periksa status",IF(I350="Terkini","Boleh diproses","Validasi ulang dulu")))</f>
        <v/>
      </c>
    </row>
    <row r="351" customFormat="false" ht="15" hidden="false" customHeight="false" outlineLevel="0" collapsed="false">
      <c r="A351" s="27"/>
      <c r="B351" s="27"/>
      <c r="C351" s="28"/>
      <c r="D351" s="27"/>
      <c r="E351" s="29"/>
      <c r="F351" s="27"/>
      <c r="G351" s="27"/>
      <c r="H351" s="32" t="str">
        <f aca="false">IF(E351="","",EDATE(E351,Parameter!$B$7))</f>
        <v/>
      </c>
      <c r="I351" s="35" t="str">
        <f aca="false">IF(C351="","",IF(E351="","Belum pernah divalidasi",IF(H351&lt;Parameter!$B$9,"Perlu validasi ulang","Terkini")))</f>
        <v/>
      </c>
      <c r="J351" s="35" t="str">
        <f aca="false">IF(C351="","",IF(D351&lt;&gt;"NPWP &amp; PKP aktif","Tahan, periksa status",IF(I351="Terkini","Boleh diproses","Validasi ulang dulu")))</f>
        <v/>
      </c>
    </row>
    <row r="352" customFormat="false" ht="15" hidden="false" customHeight="false" outlineLevel="0" collapsed="false">
      <c r="A352" s="27"/>
      <c r="B352" s="27"/>
      <c r="C352" s="28"/>
      <c r="D352" s="27"/>
      <c r="E352" s="29"/>
      <c r="F352" s="27"/>
      <c r="G352" s="27"/>
      <c r="H352" s="32" t="str">
        <f aca="false">IF(E352="","",EDATE(E352,Parameter!$B$7))</f>
        <v/>
      </c>
      <c r="I352" s="35" t="str">
        <f aca="false">IF(C352="","",IF(E352="","Belum pernah divalidasi",IF(H352&lt;Parameter!$B$9,"Perlu validasi ulang","Terkini")))</f>
        <v/>
      </c>
      <c r="J352" s="35" t="str">
        <f aca="false">IF(C352="","",IF(D352&lt;&gt;"NPWP &amp; PKP aktif","Tahan, periksa status",IF(I352="Terkini","Boleh diproses","Validasi ulang dulu")))</f>
        <v/>
      </c>
    </row>
    <row r="353" customFormat="false" ht="15" hidden="false" customHeight="false" outlineLevel="0" collapsed="false">
      <c r="A353" s="27"/>
      <c r="B353" s="27"/>
      <c r="C353" s="28"/>
      <c r="D353" s="27"/>
      <c r="E353" s="29"/>
      <c r="F353" s="27"/>
      <c r="G353" s="27"/>
      <c r="H353" s="32" t="str">
        <f aca="false">IF(E353="","",EDATE(E353,Parameter!$B$7))</f>
        <v/>
      </c>
      <c r="I353" s="35" t="str">
        <f aca="false">IF(C353="","",IF(E353="","Belum pernah divalidasi",IF(H353&lt;Parameter!$B$9,"Perlu validasi ulang","Terkini")))</f>
        <v/>
      </c>
      <c r="J353" s="35" t="str">
        <f aca="false">IF(C353="","",IF(D353&lt;&gt;"NPWP &amp; PKP aktif","Tahan, periksa status",IF(I353="Terkini","Boleh diproses","Validasi ulang dulu")))</f>
        <v/>
      </c>
    </row>
    <row r="354" customFormat="false" ht="15" hidden="false" customHeight="false" outlineLevel="0" collapsed="false">
      <c r="A354" s="27"/>
      <c r="B354" s="27"/>
      <c r="C354" s="28"/>
      <c r="D354" s="27"/>
      <c r="E354" s="29"/>
      <c r="F354" s="27"/>
      <c r="G354" s="27"/>
      <c r="H354" s="32" t="str">
        <f aca="false">IF(E354="","",EDATE(E354,Parameter!$B$7))</f>
        <v/>
      </c>
      <c r="I354" s="35" t="str">
        <f aca="false">IF(C354="","",IF(E354="","Belum pernah divalidasi",IF(H354&lt;Parameter!$B$9,"Perlu validasi ulang","Terkini")))</f>
        <v/>
      </c>
      <c r="J354" s="35" t="str">
        <f aca="false">IF(C354="","",IF(D354&lt;&gt;"NPWP &amp; PKP aktif","Tahan, periksa status",IF(I354="Terkini","Boleh diproses","Validasi ulang dulu")))</f>
        <v/>
      </c>
    </row>
    <row r="355" customFormat="false" ht="15" hidden="false" customHeight="false" outlineLevel="0" collapsed="false">
      <c r="A355" s="27"/>
      <c r="B355" s="27"/>
      <c r="C355" s="28"/>
      <c r="D355" s="27"/>
      <c r="E355" s="29"/>
      <c r="F355" s="27"/>
      <c r="G355" s="27"/>
      <c r="H355" s="32" t="str">
        <f aca="false">IF(E355="","",EDATE(E355,Parameter!$B$7))</f>
        <v/>
      </c>
      <c r="I355" s="35" t="str">
        <f aca="false">IF(C355="","",IF(E355="","Belum pernah divalidasi",IF(H355&lt;Parameter!$B$9,"Perlu validasi ulang","Terkini")))</f>
        <v/>
      </c>
      <c r="J355" s="35" t="str">
        <f aca="false">IF(C355="","",IF(D355&lt;&gt;"NPWP &amp; PKP aktif","Tahan, periksa status",IF(I355="Terkini","Boleh diproses","Validasi ulang dulu")))</f>
        <v/>
      </c>
    </row>
    <row r="356" customFormat="false" ht="15" hidden="false" customHeight="false" outlineLevel="0" collapsed="false">
      <c r="A356" s="27"/>
      <c r="B356" s="27"/>
      <c r="C356" s="28"/>
      <c r="D356" s="27"/>
      <c r="E356" s="29"/>
      <c r="F356" s="27"/>
      <c r="G356" s="27"/>
      <c r="H356" s="32" t="str">
        <f aca="false">IF(E356="","",EDATE(E356,Parameter!$B$7))</f>
        <v/>
      </c>
      <c r="I356" s="35" t="str">
        <f aca="false">IF(C356="","",IF(E356="","Belum pernah divalidasi",IF(H356&lt;Parameter!$B$9,"Perlu validasi ulang","Terkini")))</f>
        <v/>
      </c>
      <c r="J356" s="35" t="str">
        <f aca="false">IF(C356="","",IF(D356&lt;&gt;"NPWP &amp; PKP aktif","Tahan, periksa status",IF(I356="Terkini","Boleh diproses","Validasi ulang dulu")))</f>
        <v/>
      </c>
    </row>
    <row r="357" customFormat="false" ht="15" hidden="false" customHeight="false" outlineLevel="0" collapsed="false">
      <c r="A357" s="27"/>
      <c r="B357" s="27"/>
      <c r="C357" s="28"/>
      <c r="D357" s="27"/>
      <c r="E357" s="29"/>
      <c r="F357" s="27"/>
      <c r="G357" s="27"/>
      <c r="H357" s="32" t="str">
        <f aca="false">IF(E357="","",EDATE(E357,Parameter!$B$7))</f>
        <v/>
      </c>
      <c r="I357" s="35" t="str">
        <f aca="false">IF(C357="","",IF(E357="","Belum pernah divalidasi",IF(H357&lt;Parameter!$B$9,"Perlu validasi ulang","Terkini")))</f>
        <v/>
      </c>
      <c r="J357" s="35" t="str">
        <f aca="false">IF(C357="","",IF(D357&lt;&gt;"NPWP &amp; PKP aktif","Tahan, periksa status",IF(I357="Terkini","Boleh diproses","Validasi ulang dulu")))</f>
        <v/>
      </c>
    </row>
    <row r="358" customFormat="false" ht="15" hidden="false" customHeight="false" outlineLevel="0" collapsed="false">
      <c r="A358" s="27"/>
      <c r="B358" s="27"/>
      <c r="C358" s="28"/>
      <c r="D358" s="27"/>
      <c r="E358" s="29"/>
      <c r="F358" s="27"/>
      <c r="G358" s="27"/>
      <c r="H358" s="32" t="str">
        <f aca="false">IF(E358="","",EDATE(E358,Parameter!$B$7))</f>
        <v/>
      </c>
      <c r="I358" s="35" t="str">
        <f aca="false">IF(C358="","",IF(E358="","Belum pernah divalidasi",IF(H358&lt;Parameter!$B$9,"Perlu validasi ulang","Terkini")))</f>
        <v/>
      </c>
      <c r="J358" s="35" t="str">
        <f aca="false">IF(C358="","",IF(D358&lt;&gt;"NPWP &amp; PKP aktif","Tahan, periksa status",IF(I358="Terkini","Boleh diproses","Validasi ulang dulu")))</f>
        <v/>
      </c>
    </row>
    <row r="359" customFormat="false" ht="15" hidden="false" customHeight="false" outlineLevel="0" collapsed="false">
      <c r="A359" s="27"/>
      <c r="B359" s="27"/>
      <c r="C359" s="28"/>
      <c r="D359" s="27"/>
      <c r="E359" s="29"/>
      <c r="F359" s="27"/>
      <c r="G359" s="27"/>
      <c r="H359" s="32" t="str">
        <f aca="false">IF(E359="","",EDATE(E359,Parameter!$B$7))</f>
        <v/>
      </c>
      <c r="I359" s="35" t="str">
        <f aca="false">IF(C359="","",IF(E359="","Belum pernah divalidasi",IF(H359&lt;Parameter!$B$9,"Perlu validasi ulang","Terkini")))</f>
        <v/>
      </c>
      <c r="J359" s="35" t="str">
        <f aca="false">IF(C359="","",IF(D359&lt;&gt;"NPWP &amp; PKP aktif","Tahan, periksa status",IF(I359="Terkini","Boleh diproses","Validasi ulang dulu")))</f>
        <v/>
      </c>
    </row>
    <row r="360" customFormat="false" ht="15" hidden="false" customHeight="false" outlineLevel="0" collapsed="false">
      <c r="A360" s="27"/>
      <c r="B360" s="27"/>
      <c r="C360" s="28"/>
      <c r="D360" s="27"/>
      <c r="E360" s="29"/>
      <c r="F360" s="27"/>
      <c r="G360" s="27"/>
      <c r="H360" s="32" t="str">
        <f aca="false">IF(E360="","",EDATE(E360,Parameter!$B$7))</f>
        <v/>
      </c>
      <c r="I360" s="35" t="str">
        <f aca="false">IF(C360="","",IF(E360="","Belum pernah divalidasi",IF(H360&lt;Parameter!$B$9,"Perlu validasi ulang","Terkini")))</f>
        <v/>
      </c>
      <c r="J360" s="35" t="str">
        <f aca="false">IF(C360="","",IF(D360&lt;&gt;"NPWP &amp; PKP aktif","Tahan, periksa status",IF(I360="Terkini","Boleh diproses","Validasi ulang dulu")))</f>
        <v/>
      </c>
    </row>
    <row r="361" customFormat="false" ht="15" hidden="false" customHeight="false" outlineLevel="0" collapsed="false">
      <c r="A361" s="27"/>
      <c r="B361" s="27"/>
      <c r="C361" s="28"/>
      <c r="D361" s="27"/>
      <c r="E361" s="29"/>
      <c r="F361" s="27"/>
      <c r="G361" s="27"/>
      <c r="H361" s="32" t="str">
        <f aca="false">IF(E361="","",EDATE(E361,Parameter!$B$7))</f>
        <v/>
      </c>
      <c r="I361" s="35" t="str">
        <f aca="false">IF(C361="","",IF(E361="","Belum pernah divalidasi",IF(H361&lt;Parameter!$B$9,"Perlu validasi ulang","Terkini")))</f>
        <v/>
      </c>
      <c r="J361" s="35" t="str">
        <f aca="false">IF(C361="","",IF(D361&lt;&gt;"NPWP &amp; PKP aktif","Tahan, periksa status",IF(I361="Terkini","Boleh diproses","Validasi ulang dulu")))</f>
        <v/>
      </c>
    </row>
    <row r="362" customFormat="false" ht="15" hidden="false" customHeight="false" outlineLevel="0" collapsed="false">
      <c r="A362" s="27"/>
      <c r="B362" s="27"/>
      <c r="C362" s="28"/>
      <c r="D362" s="27"/>
      <c r="E362" s="29"/>
      <c r="F362" s="27"/>
      <c r="G362" s="27"/>
      <c r="H362" s="32" t="str">
        <f aca="false">IF(E362="","",EDATE(E362,Parameter!$B$7))</f>
        <v/>
      </c>
      <c r="I362" s="35" t="str">
        <f aca="false">IF(C362="","",IF(E362="","Belum pernah divalidasi",IF(H362&lt;Parameter!$B$9,"Perlu validasi ulang","Terkini")))</f>
        <v/>
      </c>
      <c r="J362" s="35" t="str">
        <f aca="false">IF(C362="","",IF(D362&lt;&gt;"NPWP &amp; PKP aktif","Tahan, periksa status",IF(I362="Terkini","Boleh diproses","Validasi ulang dulu")))</f>
        <v/>
      </c>
    </row>
    <row r="363" customFormat="false" ht="15" hidden="false" customHeight="false" outlineLevel="0" collapsed="false">
      <c r="A363" s="27"/>
      <c r="B363" s="27"/>
      <c r="C363" s="28"/>
      <c r="D363" s="27"/>
      <c r="E363" s="29"/>
      <c r="F363" s="27"/>
      <c r="G363" s="27"/>
      <c r="H363" s="32" t="str">
        <f aca="false">IF(E363="","",EDATE(E363,Parameter!$B$7))</f>
        <v/>
      </c>
      <c r="I363" s="35" t="str">
        <f aca="false">IF(C363="","",IF(E363="","Belum pernah divalidasi",IF(H363&lt;Parameter!$B$9,"Perlu validasi ulang","Terkini")))</f>
        <v/>
      </c>
      <c r="J363" s="35" t="str">
        <f aca="false">IF(C363="","",IF(D363&lt;&gt;"NPWP &amp; PKP aktif","Tahan, periksa status",IF(I363="Terkini","Boleh diproses","Validasi ulang dulu")))</f>
        <v/>
      </c>
    </row>
    <row r="364" customFormat="false" ht="15" hidden="false" customHeight="false" outlineLevel="0" collapsed="false">
      <c r="A364" s="27"/>
      <c r="B364" s="27"/>
      <c r="C364" s="28"/>
      <c r="D364" s="27"/>
      <c r="E364" s="29"/>
      <c r="F364" s="27"/>
      <c r="G364" s="27"/>
      <c r="H364" s="32" t="str">
        <f aca="false">IF(E364="","",EDATE(E364,Parameter!$B$7))</f>
        <v/>
      </c>
      <c r="I364" s="35" t="str">
        <f aca="false">IF(C364="","",IF(E364="","Belum pernah divalidasi",IF(H364&lt;Parameter!$B$9,"Perlu validasi ulang","Terkini")))</f>
        <v/>
      </c>
      <c r="J364" s="35" t="str">
        <f aca="false">IF(C364="","",IF(D364&lt;&gt;"NPWP &amp; PKP aktif","Tahan, periksa status",IF(I364="Terkini","Boleh diproses","Validasi ulang dulu")))</f>
        <v/>
      </c>
    </row>
    <row r="365" customFormat="false" ht="15" hidden="false" customHeight="false" outlineLevel="0" collapsed="false">
      <c r="A365" s="27"/>
      <c r="B365" s="27"/>
      <c r="C365" s="28"/>
      <c r="D365" s="27"/>
      <c r="E365" s="29"/>
      <c r="F365" s="27"/>
      <c r="G365" s="27"/>
      <c r="H365" s="32" t="str">
        <f aca="false">IF(E365="","",EDATE(E365,Parameter!$B$7))</f>
        <v/>
      </c>
      <c r="I365" s="35" t="str">
        <f aca="false">IF(C365="","",IF(E365="","Belum pernah divalidasi",IF(H365&lt;Parameter!$B$9,"Perlu validasi ulang","Terkini")))</f>
        <v/>
      </c>
      <c r="J365" s="35" t="str">
        <f aca="false">IF(C365="","",IF(D365&lt;&gt;"NPWP &amp; PKP aktif","Tahan, periksa status",IF(I365="Terkini","Boleh diproses","Validasi ulang dulu")))</f>
        <v/>
      </c>
    </row>
    <row r="366" customFormat="false" ht="15" hidden="false" customHeight="false" outlineLevel="0" collapsed="false">
      <c r="A366" s="27"/>
      <c r="B366" s="27"/>
      <c r="C366" s="28"/>
      <c r="D366" s="27"/>
      <c r="E366" s="29"/>
      <c r="F366" s="27"/>
      <c r="G366" s="27"/>
      <c r="H366" s="32" t="str">
        <f aca="false">IF(E366="","",EDATE(E366,Parameter!$B$7))</f>
        <v/>
      </c>
      <c r="I366" s="35" t="str">
        <f aca="false">IF(C366="","",IF(E366="","Belum pernah divalidasi",IF(H366&lt;Parameter!$B$9,"Perlu validasi ulang","Terkini")))</f>
        <v/>
      </c>
      <c r="J366" s="35" t="str">
        <f aca="false">IF(C366="","",IF(D366&lt;&gt;"NPWP &amp; PKP aktif","Tahan, periksa status",IF(I366="Terkini","Boleh diproses","Validasi ulang dulu")))</f>
        <v/>
      </c>
    </row>
    <row r="367" customFormat="false" ht="15" hidden="false" customHeight="false" outlineLevel="0" collapsed="false">
      <c r="A367" s="27"/>
      <c r="B367" s="27"/>
      <c r="C367" s="28"/>
      <c r="D367" s="27"/>
      <c r="E367" s="29"/>
      <c r="F367" s="27"/>
      <c r="G367" s="27"/>
      <c r="H367" s="32" t="str">
        <f aca="false">IF(E367="","",EDATE(E367,Parameter!$B$7))</f>
        <v/>
      </c>
      <c r="I367" s="35" t="str">
        <f aca="false">IF(C367="","",IF(E367="","Belum pernah divalidasi",IF(H367&lt;Parameter!$B$9,"Perlu validasi ulang","Terkini")))</f>
        <v/>
      </c>
      <c r="J367" s="35" t="str">
        <f aca="false">IF(C367="","",IF(D367&lt;&gt;"NPWP &amp; PKP aktif","Tahan, periksa status",IF(I367="Terkini","Boleh diproses","Validasi ulang dulu")))</f>
        <v/>
      </c>
    </row>
    <row r="368" customFormat="false" ht="15" hidden="false" customHeight="false" outlineLevel="0" collapsed="false">
      <c r="A368" s="27"/>
      <c r="B368" s="27"/>
      <c r="C368" s="28"/>
      <c r="D368" s="27"/>
      <c r="E368" s="29"/>
      <c r="F368" s="27"/>
      <c r="G368" s="27"/>
      <c r="H368" s="32" t="str">
        <f aca="false">IF(E368="","",EDATE(E368,Parameter!$B$7))</f>
        <v/>
      </c>
      <c r="I368" s="35" t="str">
        <f aca="false">IF(C368="","",IF(E368="","Belum pernah divalidasi",IF(H368&lt;Parameter!$B$9,"Perlu validasi ulang","Terkini")))</f>
        <v/>
      </c>
      <c r="J368" s="35" t="str">
        <f aca="false">IF(C368="","",IF(D368&lt;&gt;"NPWP &amp; PKP aktif","Tahan, periksa status",IF(I368="Terkini","Boleh diproses","Validasi ulang dulu")))</f>
        <v/>
      </c>
    </row>
    <row r="369" customFormat="false" ht="15" hidden="false" customHeight="false" outlineLevel="0" collapsed="false">
      <c r="A369" s="27"/>
      <c r="B369" s="27"/>
      <c r="C369" s="28"/>
      <c r="D369" s="27"/>
      <c r="E369" s="29"/>
      <c r="F369" s="27"/>
      <c r="G369" s="27"/>
      <c r="H369" s="32" t="str">
        <f aca="false">IF(E369="","",EDATE(E369,Parameter!$B$7))</f>
        <v/>
      </c>
      <c r="I369" s="35" t="str">
        <f aca="false">IF(C369="","",IF(E369="","Belum pernah divalidasi",IF(H369&lt;Parameter!$B$9,"Perlu validasi ulang","Terkini")))</f>
        <v/>
      </c>
      <c r="J369" s="35" t="str">
        <f aca="false">IF(C369="","",IF(D369&lt;&gt;"NPWP &amp; PKP aktif","Tahan, periksa status",IF(I369="Terkini","Boleh diproses","Validasi ulang dulu")))</f>
        <v/>
      </c>
    </row>
    <row r="370" customFormat="false" ht="15" hidden="false" customHeight="false" outlineLevel="0" collapsed="false">
      <c r="A370" s="27"/>
      <c r="B370" s="27"/>
      <c r="C370" s="28"/>
      <c r="D370" s="27"/>
      <c r="E370" s="29"/>
      <c r="F370" s="27"/>
      <c r="G370" s="27"/>
      <c r="H370" s="32" t="str">
        <f aca="false">IF(E370="","",EDATE(E370,Parameter!$B$7))</f>
        <v/>
      </c>
      <c r="I370" s="35" t="str">
        <f aca="false">IF(C370="","",IF(E370="","Belum pernah divalidasi",IF(H370&lt;Parameter!$B$9,"Perlu validasi ulang","Terkini")))</f>
        <v/>
      </c>
      <c r="J370" s="35" t="str">
        <f aca="false">IF(C370="","",IF(D370&lt;&gt;"NPWP &amp; PKP aktif","Tahan, periksa status",IF(I370="Terkini","Boleh diproses","Validasi ulang dulu")))</f>
        <v/>
      </c>
    </row>
    <row r="371" customFormat="false" ht="15" hidden="false" customHeight="false" outlineLevel="0" collapsed="false">
      <c r="A371" s="27"/>
      <c r="B371" s="27"/>
      <c r="C371" s="28"/>
      <c r="D371" s="27"/>
      <c r="E371" s="29"/>
      <c r="F371" s="27"/>
      <c r="G371" s="27"/>
      <c r="H371" s="32" t="str">
        <f aca="false">IF(E371="","",EDATE(E371,Parameter!$B$7))</f>
        <v/>
      </c>
      <c r="I371" s="35" t="str">
        <f aca="false">IF(C371="","",IF(E371="","Belum pernah divalidasi",IF(H371&lt;Parameter!$B$9,"Perlu validasi ulang","Terkini")))</f>
        <v/>
      </c>
      <c r="J371" s="35" t="str">
        <f aca="false">IF(C371="","",IF(D371&lt;&gt;"NPWP &amp; PKP aktif","Tahan, periksa status",IF(I371="Terkini","Boleh diproses","Validasi ulang dulu")))</f>
        <v/>
      </c>
    </row>
    <row r="372" customFormat="false" ht="15" hidden="false" customHeight="false" outlineLevel="0" collapsed="false">
      <c r="A372" s="27"/>
      <c r="B372" s="27"/>
      <c r="C372" s="28"/>
      <c r="D372" s="27"/>
      <c r="E372" s="29"/>
      <c r="F372" s="27"/>
      <c r="G372" s="27"/>
      <c r="H372" s="32" t="str">
        <f aca="false">IF(E372="","",EDATE(E372,Parameter!$B$7))</f>
        <v/>
      </c>
      <c r="I372" s="35" t="str">
        <f aca="false">IF(C372="","",IF(E372="","Belum pernah divalidasi",IF(H372&lt;Parameter!$B$9,"Perlu validasi ulang","Terkini")))</f>
        <v/>
      </c>
      <c r="J372" s="35" t="str">
        <f aca="false">IF(C372="","",IF(D372&lt;&gt;"NPWP &amp; PKP aktif","Tahan, periksa status",IF(I372="Terkini","Boleh diproses","Validasi ulang dulu")))</f>
        <v/>
      </c>
    </row>
    <row r="373" customFormat="false" ht="15" hidden="false" customHeight="false" outlineLevel="0" collapsed="false">
      <c r="A373" s="27"/>
      <c r="B373" s="27"/>
      <c r="C373" s="28"/>
      <c r="D373" s="27"/>
      <c r="E373" s="29"/>
      <c r="F373" s="27"/>
      <c r="G373" s="27"/>
      <c r="H373" s="32" t="str">
        <f aca="false">IF(E373="","",EDATE(E373,Parameter!$B$7))</f>
        <v/>
      </c>
      <c r="I373" s="35" t="str">
        <f aca="false">IF(C373="","",IF(E373="","Belum pernah divalidasi",IF(H373&lt;Parameter!$B$9,"Perlu validasi ulang","Terkini")))</f>
        <v/>
      </c>
      <c r="J373" s="35" t="str">
        <f aca="false">IF(C373="","",IF(D373&lt;&gt;"NPWP &amp; PKP aktif","Tahan, periksa status",IF(I373="Terkini","Boleh diproses","Validasi ulang dulu")))</f>
        <v/>
      </c>
    </row>
    <row r="374" customFormat="false" ht="15" hidden="false" customHeight="false" outlineLevel="0" collapsed="false">
      <c r="A374" s="27"/>
      <c r="B374" s="27"/>
      <c r="C374" s="28"/>
      <c r="D374" s="27"/>
      <c r="E374" s="29"/>
      <c r="F374" s="27"/>
      <c r="G374" s="27"/>
      <c r="H374" s="32" t="str">
        <f aca="false">IF(E374="","",EDATE(E374,Parameter!$B$7))</f>
        <v/>
      </c>
      <c r="I374" s="35" t="str">
        <f aca="false">IF(C374="","",IF(E374="","Belum pernah divalidasi",IF(H374&lt;Parameter!$B$9,"Perlu validasi ulang","Terkini")))</f>
        <v/>
      </c>
      <c r="J374" s="35" t="str">
        <f aca="false">IF(C374="","",IF(D374&lt;&gt;"NPWP &amp; PKP aktif","Tahan, periksa status",IF(I374="Terkini","Boleh diproses","Validasi ulang dulu")))</f>
        <v/>
      </c>
    </row>
    <row r="375" customFormat="false" ht="15" hidden="false" customHeight="false" outlineLevel="0" collapsed="false">
      <c r="A375" s="27"/>
      <c r="B375" s="27"/>
      <c r="C375" s="28"/>
      <c r="D375" s="27"/>
      <c r="E375" s="29"/>
      <c r="F375" s="27"/>
      <c r="G375" s="27"/>
      <c r="H375" s="32" t="str">
        <f aca="false">IF(E375="","",EDATE(E375,Parameter!$B$7))</f>
        <v/>
      </c>
      <c r="I375" s="35" t="str">
        <f aca="false">IF(C375="","",IF(E375="","Belum pernah divalidasi",IF(H375&lt;Parameter!$B$9,"Perlu validasi ulang","Terkini")))</f>
        <v/>
      </c>
      <c r="J375" s="35" t="str">
        <f aca="false">IF(C375="","",IF(D375&lt;&gt;"NPWP &amp; PKP aktif","Tahan, periksa status",IF(I375="Terkini","Boleh diproses","Validasi ulang dulu")))</f>
        <v/>
      </c>
    </row>
    <row r="376" customFormat="false" ht="15" hidden="false" customHeight="false" outlineLevel="0" collapsed="false">
      <c r="A376" s="27"/>
      <c r="B376" s="27"/>
      <c r="C376" s="28"/>
      <c r="D376" s="27"/>
      <c r="E376" s="29"/>
      <c r="F376" s="27"/>
      <c r="G376" s="27"/>
      <c r="H376" s="32" t="str">
        <f aca="false">IF(E376="","",EDATE(E376,Parameter!$B$7))</f>
        <v/>
      </c>
      <c r="I376" s="35" t="str">
        <f aca="false">IF(C376="","",IF(E376="","Belum pernah divalidasi",IF(H376&lt;Parameter!$B$9,"Perlu validasi ulang","Terkini")))</f>
        <v/>
      </c>
      <c r="J376" s="35" t="str">
        <f aca="false">IF(C376="","",IF(D376&lt;&gt;"NPWP &amp; PKP aktif","Tahan, periksa status",IF(I376="Terkini","Boleh diproses","Validasi ulang dulu")))</f>
        <v/>
      </c>
    </row>
    <row r="377" customFormat="false" ht="15" hidden="false" customHeight="false" outlineLevel="0" collapsed="false">
      <c r="A377" s="27"/>
      <c r="B377" s="27"/>
      <c r="C377" s="28"/>
      <c r="D377" s="27"/>
      <c r="E377" s="29"/>
      <c r="F377" s="27"/>
      <c r="G377" s="27"/>
      <c r="H377" s="32" t="str">
        <f aca="false">IF(E377="","",EDATE(E377,Parameter!$B$7))</f>
        <v/>
      </c>
      <c r="I377" s="35" t="str">
        <f aca="false">IF(C377="","",IF(E377="","Belum pernah divalidasi",IF(H377&lt;Parameter!$B$9,"Perlu validasi ulang","Terkini")))</f>
        <v/>
      </c>
      <c r="J377" s="35" t="str">
        <f aca="false">IF(C377="","",IF(D377&lt;&gt;"NPWP &amp; PKP aktif","Tahan, periksa status",IF(I377="Terkini","Boleh diproses","Validasi ulang dulu")))</f>
        <v/>
      </c>
    </row>
    <row r="378" customFormat="false" ht="15" hidden="false" customHeight="false" outlineLevel="0" collapsed="false">
      <c r="A378" s="27"/>
      <c r="B378" s="27"/>
      <c r="C378" s="28"/>
      <c r="D378" s="27"/>
      <c r="E378" s="29"/>
      <c r="F378" s="27"/>
      <c r="G378" s="27"/>
      <c r="H378" s="32" t="str">
        <f aca="false">IF(E378="","",EDATE(E378,Parameter!$B$7))</f>
        <v/>
      </c>
      <c r="I378" s="35" t="str">
        <f aca="false">IF(C378="","",IF(E378="","Belum pernah divalidasi",IF(H378&lt;Parameter!$B$9,"Perlu validasi ulang","Terkini")))</f>
        <v/>
      </c>
      <c r="J378" s="35" t="str">
        <f aca="false">IF(C378="","",IF(D378&lt;&gt;"NPWP &amp; PKP aktif","Tahan, periksa status",IF(I378="Terkini","Boleh diproses","Validasi ulang dulu")))</f>
        <v/>
      </c>
    </row>
    <row r="379" customFormat="false" ht="15" hidden="false" customHeight="false" outlineLevel="0" collapsed="false">
      <c r="A379" s="27"/>
      <c r="B379" s="27"/>
      <c r="C379" s="28"/>
      <c r="D379" s="27"/>
      <c r="E379" s="29"/>
      <c r="F379" s="27"/>
      <c r="G379" s="27"/>
      <c r="H379" s="32" t="str">
        <f aca="false">IF(E379="","",EDATE(E379,Parameter!$B$7))</f>
        <v/>
      </c>
      <c r="I379" s="35" t="str">
        <f aca="false">IF(C379="","",IF(E379="","Belum pernah divalidasi",IF(H379&lt;Parameter!$B$9,"Perlu validasi ulang","Terkini")))</f>
        <v/>
      </c>
      <c r="J379" s="35" t="str">
        <f aca="false">IF(C379="","",IF(D379&lt;&gt;"NPWP &amp; PKP aktif","Tahan, periksa status",IF(I379="Terkini","Boleh diproses","Validasi ulang dulu")))</f>
        <v/>
      </c>
    </row>
    <row r="380" customFormat="false" ht="15" hidden="false" customHeight="false" outlineLevel="0" collapsed="false">
      <c r="A380" s="27"/>
      <c r="B380" s="27"/>
      <c r="C380" s="28"/>
      <c r="D380" s="27"/>
      <c r="E380" s="29"/>
      <c r="F380" s="27"/>
      <c r="G380" s="27"/>
      <c r="H380" s="32" t="str">
        <f aca="false">IF(E380="","",EDATE(E380,Parameter!$B$7))</f>
        <v/>
      </c>
      <c r="I380" s="35" t="str">
        <f aca="false">IF(C380="","",IF(E380="","Belum pernah divalidasi",IF(H380&lt;Parameter!$B$9,"Perlu validasi ulang","Terkini")))</f>
        <v/>
      </c>
      <c r="J380" s="35" t="str">
        <f aca="false">IF(C380="","",IF(D380&lt;&gt;"NPWP &amp; PKP aktif","Tahan, periksa status",IF(I380="Terkini","Boleh diproses","Validasi ulang dulu")))</f>
        <v/>
      </c>
    </row>
    <row r="381" customFormat="false" ht="15" hidden="false" customHeight="false" outlineLevel="0" collapsed="false">
      <c r="A381" s="27"/>
      <c r="B381" s="27"/>
      <c r="C381" s="28"/>
      <c r="D381" s="27"/>
      <c r="E381" s="29"/>
      <c r="F381" s="27"/>
      <c r="G381" s="27"/>
      <c r="H381" s="32" t="str">
        <f aca="false">IF(E381="","",EDATE(E381,Parameter!$B$7))</f>
        <v/>
      </c>
      <c r="I381" s="35" t="str">
        <f aca="false">IF(C381="","",IF(E381="","Belum pernah divalidasi",IF(H381&lt;Parameter!$B$9,"Perlu validasi ulang","Terkini")))</f>
        <v/>
      </c>
      <c r="J381" s="35" t="str">
        <f aca="false">IF(C381="","",IF(D381&lt;&gt;"NPWP &amp; PKP aktif","Tahan, periksa status",IF(I381="Terkini","Boleh diproses","Validasi ulang dulu")))</f>
        <v/>
      </c>
    </row>
    <row r="382" customFormat="false" ht="15" hidden="false" customHeight="false" outlineLevel="0" collapsed="false">
      <c r="A382" s="27"/>
      <c r="B382" s="27"/>
      <c r="C382" s="28"/>
      <c r="D382" s="27"/>
      <c r="E382" s="29"/>
      <c r="F382" s="27"/>
      <c r="G382" s="27"/>
      <c r="H382" s="32" t="str">
        <f aca="false">IF(E382="","",EDATE(E382,Parameter!$B$7))</f>
        <v/>
      </c>
      <c r="I382" s="35" t="str">
        <f aca="false">IF(C382="","",IF(E382="","Belum pernah divalidasi",IF(H382&lt;Parameter!$B$9,"Perlu validasi ulang","Terkini")))</f>
        <v/>
      </c>
      <c r="J382" s="35" t="str">
        <f aca="false">IF(C382="","",IF(D382&lt;&gt;"NPWP &amp; PKP aktif","Tahan, periksa status",IF(I382="Terkini","Boleh diproses","Validasi ulang dulu")))</f>
        <v/>
      </c>
    </row>
    <row r="383" customFormat="false" ht="15" hidden="false" customHeight="false" outlineLevel="0" collapsed="false">
      <c r="A383" s="27"/>
      <c r="B383" s="27"/>
      <c r="C383" s="28"/>
      <c r="D383" s="27"/>
      <c r="E383" s="29"/>
      <c r="F383" s="27"/>
      <c r="G383" s="27"/>
      <c r="H383" s="32" t="str">
        <f aca="false">IF(E383="","",EDATE(E383,Parameter!$B$7))</f>
        <v/>
      </c>
      <c r="I383" s="35" t="str">
        <f aca="false">IF(C383="","",IF(E383="","Belum pernah divalidasi",IF(H383&lt;Parameter!$B$9,"Perlu validasi ulang","Terkini")))</f>
        <v/>
      </c>
      <c r="J383" s="35" t="str">
        <f aca="false">IF(C383="","",IF(D383&lt;&gt;"NPWP &amp; PKP aktif","Tahan, periksa status",IF(I383="Terkini","Boleh diproses","Validasi ulang dulu")))</f>
        <v/>
      </c>
    </row>
    <row r="384" customFormat="false" ht="15" hidden="false" customHeight="false" outlineLevel="0" collapsed="false">
      <c r="A384" s="27"/>
      <c r="B384" s="27"/>
      <c r="C384" s="28"/>
      <c r="D384" s="27"/>
      <c r="E384" s="29"/>
      <c r="F384" s="27"/>
      <c r="G384" s="27"/>
      <c r="H384" s="32" t="str">
        <f aca="false">IF(E384="","",EDATE(E384,Parameter!$B$7))</f>
        <v/>
      </c>
      <c r="I384" s="35" t="str">
        <f aca="false">IF(C384="","",IF(E384="","Belum pernah divalidasi",IF(H384&lt;Parameter!$B$9,"Perlu validasi ulang","Terkini")))</f>
        <v/>
      </c>
      <c r="J384" s="35" t="str">
        <f aca="false">IF(C384="","",IF(D384&lt;&gt;"NPWP &amp; PKP aktif","Tahan, periksa status",IF(I384="Terkini","Boleh diproses","Validasi ulang dulu")))</f>
        <v/>
      </c>
    </row>
    <row r="385" customFormat="false" ht="15" hidden="false" customHeight="false" outlineLevel="0" collapsed="false">
      <c r="A385" s="27"/>
      <c r="B385" s="27"/>
      <c r="C385" s="28"/>
      <c r="D385" s="27"/>
      <c r="E385" s="29"/>
      <c r="F385" s="27"/>
      <c r="G385" s="27"/>
      <c r="H385" s="32" t="str">
        <f aca="false">IF(E385="","",EDATE(E385,Parameter!$B$7))</f>
        <v/>
      </c>
      <c r="I385" s="35" t="str">
        <f aca="false">IF(C385="","",IF(E385="","Belum pernah divalidasi",IF(H385&lt;Parameter!$B$9,"Perlu validasi ulang","Terkini")))</f>
        <v/>
      </c>
      <c r="J385" s="35" t="str">
        <f aca="false">IF(C385="","",IF(D385&lt;&gt;"NPWP &amp; PKP aktif","Tahan, periksa status",IF(I385="Terkini","Boleh diproses","Validasi ulang dulu")))</f>
        <v/>
      </c>
    </row>
    <row r="386" customFormat="false" ht="15" hidden="false" customHeight="false" outlineLevel="0" collapsed="false">
      <c r="A386" s="27"/>
      <c r="B386" s="27"/>
      <c r="C386" s="28"/>
      <c r="D386" s="27"/>
      <c r="E386" s="29"/>
      <c r="F386" s="27"/>
      <c r="G386" s="27"/>
      <c r="H386" s="32" t="str">
        <f aca="false">IF(E386="","",EDATE(E386,Parameter!$B$7))</f>
        <v/>
      </c>
      <c r="I386" s="35" t="str">
        <f aca="false">IF(C386="","",IF(E386="","Belum pernah divalidasi",IF(H386&lt;Parameter!$B$9,"Perlu validasi ulang","Terkini")))</f>
        <v/>
      </c>
      <c r="J386" s="35" t="str">
        <f aca="false">IF(C386="","",IF(D386&lt;&gt;"NPWP &amp; PKP aktif","Tahan, periksa status",IF(I386="Terkini","Boleh diproses","Validasi ulang dulu")))</f>
        <v/>
      </c>
    </row>
    <row r="387" customFormat="false" ht="15" hidden="false" customHeight="false" outlineLevel="0" collapsed="false">
      <c r="A387" s="27"/>
      <c r="B387" s="27"/>
      <c r="C387" s="28"/>
      <c r="D387" s="27"/>
      <c r="E387" s="29"/>
      <c r="F387" s="27"/>
      <c r="G387" s="27"/>
      <c r="H387" s="32" t="str">
        <f aca="false">IF(E387="","",EDATE(E387,Parameter!$B$7))</f>
        <v/>
      </c>
      <c r="I387" s="35" t="str">
        <f aca="false">IF(C387="","",IF(E387="","Belum pernah divalidasi",IF(H387&lt;Parameter!$B$9,"Perlu validasi ulang","Terkini")))</f>
        <v/>
      </c>
      <c r="J387" s="35" t="str">
        <f aca="false">IF(C387="","",IF(D387&lt;&gt;"NPWP &amp; PKP aktif","Tahan, periksa status",IF(I387="Terkini","Boleh diproses","Validasi ulang dulu")))</f>
        <v/>
      </c>
    </row>
    <row r="388" customFormat="false" ht="15" hidden="false" customHeight="false" outlineLevel="0" collapsed="false">
      <c r="A388" s="27"/>
      <c r="B388" s="27"/>
      <c r="C388" s="28"/>
      <c r="D388" s="27"/>
      <c r="E388" s="29"/>
      <c r="F388" s="27"/>
      <c r="G388" s="27"/>
      <c r="H388" s="32" t="str">
        <f aca="false">IF(E388="","",EDATE(E388,Parameter!$B$7))</f>
        <v/>
      </c>
      <c r="I388" s="35" t="str">
        <f aca="false">IF(C388="","",IF(E388="","Belum pernah divalidasi",IF(H388&lt;Parameter!$B$9,"Perlu validasi ulang","Terkini")))</f>
        <v/>
      </c>
      <c r="J388" s="35" t="str">
        <f aca="false">IF(C388="","",IF(D388&lt;&gt;"NPWP &amp; PKP aktif","Tahan, periksa status",IF(I388="Terkini","Boleh diproses","Validasi ulang dulu")))</f>
        <v/>
      </c>
    </row>
    <row r="389" customFormat="false" ht="15" hidden="false" customHeight="false" outlineLevel="0" collapsed="false">
      <c r="A389" s="27"/>
      <c r="B389" s="27"/>
      <c r="C389" s="28"/>
      <c r="D389" s="27"/>
      <c r="E389" s="29"/>
      <c r="F389" s="27"/>
      <c r="G389" s="27"/>
      <c r="H389" s="32" t="str">
        <f aca="false">IF(E389="","",EDATE(E389,Parameter!$B$7))</f>
        <v/>
      </c>
      <c r="I389" s="35" t="str">
        <f aca="false">IF(C389="","",IF(E389="","Belum pernah divalidasi",IF(H389&lt;Parameter!$B$9,"Perlu validasi ulang","Terkini")))</f>
        <v/>
      </c>
      <c r="J389" s="35" t="str">
        <f aca="false">IF(C389="","",IF(D389&lt;&gt;"NPWP &amp; PKP aktif","Tahan, periksa status",IF(I389="Terkini","Boleh diproses","Validasi ulang dulu")))</f>
        <v/>
      </c>
    </row>
    <row r="390" customFormat="false" ht="15" hidden="false" customHeight="false" outlineLevel="0" collapsed="false">
      <c r="A390" s="27"/>
      <c r="B390" s="27"/>
      <c r="C390" s="28"/>
      <c r="D390" s="27"/>
      <c r="E390" s="29"/>
      <c r="F390" s="27"/>
      <c r="G390" s="27"/>
      <c r="H390" s="32" t="str">
        <f aca="false">IF(E390="","",EDATE(E390,Parameter!$B$7))</f>
        <v/>
      </c>
      <c r="I390" s="35" t="str">
        <f aca="false">IF(C390="","",IF(E390="","Belum pernah divalidasi",IF(H390&lt;Parameter!$B$9,"Perlu validasi ulang","Terkini")))</f>
        <v/>
      </c>
      <c r="J390" s="35" t="str">
        <f aca="false">IF(C390="","",IF(D390&lt;&gt;"NPWP &amp; PKP aktif","Tahan, periksa status",IF(I390="Terkini","Boleh diproses","Validasi ulang dulu")))</f>
        <v/>
      </c>
    </row>
    <row r="391" customFormat="false" ht="15" hidden="false" customHeight="false" outlineLevel="0" collapsed="false">
      <c r="A391" s="27"/>
      <c r="B391" s="27"/>
      <c r="C391" s="28"/>
      <c r="D391" s="27"/>
      <c r="E391" s="29"/>
      <c r="F391" s="27"/>
      <c r="G391" s="27"/>
      <c r="H391" s="32" t="str">
        <f aca="false">IF(E391="","",EDATE(E391,Parameter!$B$7))</f>
        <v/>
      </c>
      <c r="I391" s="35" t="str">
        <f aca="false">IF(C391="","",IF(E391="","Belum pernah divalidasi",IF(H391&lt;Parameter!$B$9,"Perlu validasi ulang","Terkini")))</f>
        <v/>
      </c>
      <c r="J391" s="35" t="str">
        <f aca="false">IF(C391="","",IF(D391&lt;&gt;"NPWP &amp; PKP aktif","Tahan, periksa status",IF(I391="Terkini","Boleh diproses","Validasi ulang dulu")))</f>
        <v/>
      </c>
    </row>
    <row r="392" customFormat="false" ht="15" hidden="false" customHeight="false" outlineLevel="0" collapsed="false">
      <c r="A392" s="27"/>
      <c r="B392" s="27"/>
      <c r="C392" s="28"/>
      <c r="D392" s="27"/>
      <c r="E392" s="29"/>
      <c r="F392" s="27"/>
      <c r="G392" s="27"/>
      <c r="H392" s="32" t="str">
        <f aca="false">IF(E392="","",EDATE(E392,Parameter!$B$7))</f>
        <v/>
      </c>
      <c r="I392" s="35" t="str">
        <f aca="false">IF(C392="","",IF(E392="","Belum pernah divalidasi",IF(H392&lt;Parameter!$B$9,"Perlu validasi ulang","Terkini")))</f>
        <v/>
      </c>
      <c r="J392" s="35" t="str">
        <f aca="false">IF(C392="","",IF(D392&lt;&gt;"NPWP &amp; PKP aktif","Tahan, periksa status",IF(I392="Terkini","Boleh diproses","Validasi ulang dulu")))</f>
        <v/>
      </c>
    </row>
    <row r="393" customFormat="false" ht="15" hidden="false" customHeight="false" outlineLevel="0" collapsed="false">
      <c r="A393" s="27"/>
      <c r="B393" s="27"/>
      <c r="C393" s="28"/>
      <c r="D393" s="27"/>
      <c r="E393" s="29"/>
      <c r="F393" s="27"/>
      <c r="G393" s="27"/>
      <c r="H393" s="32" t="str">
        <f aca="false">IF(E393="","",EDATE(E393,Parameter!$B$7))</f>
        <v/>
      </c>
      <c r="I393" s="35" t="str">
        <f aca="false">IF(C393="","",IF(E393="","Belum pernah divalidasi",IF(H393&lt;Parameter!$B$9,"Perlu validasi ulang","Terkini")))</f>
        <v/>
      </c>
      <c r="J393" s="35" t="str">
        <f aca="false">IF(C393="","",IF(D393&lt;&gt;"NPWP &amp; PKP aktif","Tahan, periksa status",IF(I393="Terkini","Boleh diproses","Validasi ulang dulu")))</f>
        <v/>
      </c>
    </row>
    <row r="394" customFormat="false" ht="15" hidden="false" customHeight="false" outlineLevel="0" collapsed="false">
      <c r="A394" s="27"/>
      <c r="B394" s="27"/>
      <c r="C394" s="28"/>
      <c r="D394" s="27"/>
      <c r="E394" s="29"/>
      <c r="F394" s="27"/>
      <c r="G394" s="27"/>
      <c r="H394" s="32" t="str">
        <f aca="false">IF(E394="","",EDATE(E394,Parameter!$B$7))</f>
        <v/>
      </c>
      <c r="I394" s="35" t="str">
        <f aca="false">IF(C394="","",IF(E394="","Belum pernah divalidasi",IF(H394&lt;Parameter!$B$9,"Perlu validasi ulang","Terkini")))</f>
        <v/>
      </c>
      <c r="J394" s="35" t="str">
        <f aca="false">IF(C394="","",IF(D394&lt;&gt;"NPWP &amp; PKP aktif","Tahan, periksa status",IF(I394="Terkini","Boleh diproses","Validasi ulang dulu")))</f>
        <v/>
      </c>
    </row>
    <row r="395" customFormat="false" ht="15" hidden="false" customHeight="false" outlineLevel="0" collapsed="false">
      <c r="A395" s="27"/>
      <c r="B395" s="27"/>
      <c r="C395" s="28"/>
      <c r="D395" s="27"/>
      <c r="E395" s="29"/>
      <c r="F395" s="27"/>
      <c r="G395" s="27"/>
      <c r="H395" s="32" t="str">
        <f aca="false">IF(E395="","",EDATE(E395,Parameter!$B$7))</f>
        <v/>
      </c>
      <c r="I395" s="35" t="str">
        <f aca="false">IF(C395="","",IF(E395="","Belum pernah divalidasi",IF(H395&lt;Parameter!$B$9,"Perlu validasi ulang","Terkini")))</f>
        <v/>
      </c>
      <c r="J395" s="35" t="str">
        <f aca="false">IF(C395="","",IF(D395&lt;&gt;"NPWP &amp; PKP aktif","Tahan, periksa status",IF(I395="Terkini","Boleh diproses","Validasi ulang dulu")))</f>
        <v/>
      </c>
    </row>
    <row r="396" customFormat="false" ht="15" hidden="false" customHeight="false" outlineLevel="0" collapsed="false">
      <c r="A396" s="27"/>
      <c r="B396" s="27"/>
      <c r="C396" s="28"/>
      <c r="D396" s="27"/>
      <c r="E396" s="29"/>
      <c r="F396" s="27"/>
      <c r="G396" s="27"/>
      <c r="H396" s="32" t="str">
        <f aca="false">IF(E396="","",EDATE(E396,Parameter!$B$7))</f>
        <v/>
      </c>
      <c r="I396" s="35" t="str">
        <f aca="false">IF(C396="","",IF(E396="","Belum pernah divalidasi",IF(H396&lt;Parameter!$B$9,"Perlu validasi ulang","Terkini")))</f>
        <v/>
      </c>
      <c r="J396" s="35" t="str">
        <f aca="false">IF(C396="","",IF(D396&lt;&gt;"NPWP &amp; PKP aktif","Tahan, periksa status",IF(I396="Terkini","Boleh diproses","Validasi ulang dulu")))</f>
        <v/>
      </c>
    </row>
    <row r="397" customFormat="false" ht="15" hidden="false" customHeight="false" outlineLevel="0" collapsed="false">
      <c r="A397" s="27"/>
      <c r="B397" s="27"/>
      <c r="C397" s="28"/>
      <c r="D397" s="27"/>
      <c r="E397" s="29"/>
      <c r="F397" s="27"/>
      <c r="G397" s="27"/>
      <c r="H397" s="32" t="str">
        <f aca="false">IF(E397="","",EDATE(E397,Parameter!$B$7))</f>
        <v/>
      </c>
      <c r="I397" s="35" t="str">
        <f aca="false">IF(C397="","",IF(E397="","Belum pernah divalidasi",IF(H397&lt;Parameter!$B$9,"Perlu validasi ulang","Terkini")))</f>
        <v/>
      </c>
      <c r="J397" s="35" t="str">
        <f aca="false">IF(C397="","",IF(D397&lt;&gt;"NPWP &amp; PKP aktif","Tahan, periksa status",IF(I397="Terkini","Boleh diproses","Validasi ulang dulu")))</f>
        <v/>
      </c>
    </row>
    <row r="398" customFormat="false" ht="15" hidden="false" customHeight="false" outlineLevel="0" collapsed="false">
      <c r="A398" s="27"/>
      <c r="B398" s="27"/>
      <c r="C398" s="28"/>
      <c r="D398" s="27"/>
      <c r="E398" s="29"/>
      <c r="F398" s="27"/>
      <c r="G398" s="27"/>
      <c r="H398" s="32" t="str">
        <f aca="false">IF(E398="","",EDATE(E398,Parameter!$B$7))</f>
        <v/>
      </c>
      <c r="I398" s="35" t="str">
        <f aca="false">IF(C398="","",IF(E398="","Belum pernah divalidasi",IF(H398&lt;Parameter!$B$9,"Perlu validasi ulang","Terkini")))</f>
        <v/>
      </c>
      <c r="J398" s="35" t="str">
        <f aca="false">IF(C398="","",IF(D398&lt;&gt;"NPWP &amp; PKP aktif","Tahan, periksa status",IF(I398="Terkini","Boleh diproses","Validasi ulang dulu")))</f>
        <v/>
      </c>
    </row>
    <row r="399" customFormat="false" ht="15" hidden="false" customHeight="false" outlineLevel="0" collapsed="false">
      <c r="A399" s="27"/>
      <c r="B399" s="27"/>
      <c r="C399" s="28"/>
      <c r="D399" s="27"/>
      <c r="E399" s="29"/>
      <c r="F399" s="27"/>
      <c r="G399" s="27"/>
      <c r="H399" s="32" t="str">
        <f aca="false">IF(E399="","",EDATE(E399,Parameter!$B$7))</f>
        <v/>
      </c>
      <c r="I399" s="35" t="str">
        <f aca="false">IF(C399="","",IF(E399="","Belum pernah divalidasi",IF(H399&lt;Parameter!$B$9,"Perlu validasi ulang","Terkini")))</f>
        <v/>
      </c>
      <c r="J399" s="35" t="str">
        <f aca="false">IF(C399="","",IF(D399&lt;&gt;"NPWP &amp; PKP aktif","Tahan, periksa status",IF(I399="Terkini","Boleh diproses","Validasi ulang dulu")))</f>
        <v/>
      </c>
    </row>
    <row r="400" customFormat="false" ht="15" hidden="false" customHeight="false" outlineLevel="0" collapsed="false">
      <c r="A400" s="27"/>
      <c r="B400" s="27"/>
      <c r="C400" s="28"/>
      <c r="D400" s="27"/>
      <c r="E400" s="29"/>
      <c r="F400" s="27"/>
      <c r="G400" s="27"/>
      <c r="H400" s="32" t="str">
        <f aca="false">IF(E400="","",EDATE(E400,Parameter!$B$7))</f>
        <v/>
      </c>
      <c r="I400" s="35" t="str">
        <f aca="false">IF(C400="","",IF(E400="","Belum pernah divalidasi",IF(H400&lt;Parameter!$B$9,"Perlu validasi ulang","Terkini")))</f>
        <v/>
      </c>
      <c r="J400" s="35" t="str">
        <f aca="false">IF(C400="","",IF(D400&lt;&gt;"NPWP &amp; PKP aktif","Tahan, periksa status",IF(I400="Terkini","Boleh diproses","Validasi ulang dulu")))</f>
        <v/>
      </c>
    </row>
    <row r="401" customFormat="false" ht="15" hidden="false" customHeight="false" outlineLevel="0" collapsed="false">
      <c r="A401" s="27"/>
      <c r="B401" s="27"/>
      <c r="C401" s="28"/>
      <c r="D401" s="27"/>
      <c r="E401" s="29"/>
      <c r="F401" s="27"/>
      <c r="G401" s="27"/>
      <c r="H401" s="32" t="str">
        <f aca="false">IF(E401="","",EDATE(E401,Parameter!$B$7))</f>
        <v/>
      </c>
      <c r="I401" s="35" t="str">
        <f aca="false">IF(C401="","",IF(E401="","Belum pernah divalidasi",IF(H401&lt;Parameter!$B$9,"Perlu validasi ulang","Terkini")))</f>
        <v/>
      </c>
      <c r="J401" s="35" t="str">
        <f aca="false">IF(C401="","",IF(D401&lt;&gt;"NPWP &amp; PKP aktif","Tahan, periksa status",IF(I401="Terkini","Boleh diproses","Validasi ulang dulu")))</f>
        <v/>
      </c>
    </row>
    <row r="402" customFormat="false" ht="15" hidden="false" customHeight="false" outlineLevel="0" collapsed="false">
      <c r="A402" s="27"/>
      <c r="B402" s="27"/>
      <c r="C402" s="28"/>
      <c r="D402" s="27"/>
      <c r="E402" s="29"/>
      <c r="F402" s="27"/>
      <c r="G402" s="27"/>
      <c r="H402" s="32" t="str">
        <f aca="false">IF(E402="","",EDATE(E402,Parameter!$B$7))</f>
        <v/>
      </c>
      <c r="I402" s="35" t="str">
        <f aca="false">IF(C402="","",IF(E402="","Belum pernah divalidasi",IF(H402&lt;Parameter!$B$9,"Perlu validasi ulang","Terkini")))</f>
        <v/>
      </c>
      <c r="J402" s="35" t="str">
        <f aca="false">IF(C402="","",IF(D402&lt;&gt;"NPWP &amp; PKP aktif","Tahan, periksa status",IF(I402="Terkini","Boleh diproses","Validasi ulang dulu")))</f>
        <v/>
      </c>
    </row>
    <row r="403" customFormat="false" ht="15" hidden="false" customHeight="false" outlineLevel="0" collapsed="false">
      <c r="A403" s="27"/>
      <c r="B403" s="27"/>
      <c r="C403" s="28"/>
      <c r="D403" s="27"/>
      <c r="E403" s="29"/>
      <c r="F403" s="27"/>
      <c r="G403" s="27"/>
      <c r="H403" s="32" t="str">
        <f aca="false">IF(E403="","",EDATE(E403,Parameter!$B$7))</f>
        <v/>
      </c>
      <c r="I403" s="35" t="str">
        <f aca="false">IF(C403="","",IF(E403="","Belum pernah divalidasi",IF(H403&lt;Parameter!$B$9,"Perlu validasi ulang","Terkini")))</f>
        <v/>
      </c>
      <c r="J403" s="35" t="str">
        <f aca="false">IF(C403="","",IF(D403&lt;&gt;"NPWP &amp; PKP aktif","Tahan, periksa status",IF(I403="Terkini","Boleh diproses","Validasi ulang dulu")))</f>
        <v/>
      </c>
    </row>
    <row r="404" customFormat="false" ht="15" hidden="false" customHeight="false" outlineLevel="0" collapsed="false">
      <c r="A404" s="27"/>
      <c r="B404" s="27"/>
      <c r="C404" s="28"/>
      <c r="D404" s="27"/>
      <c r="E404" s="29"/>
      <c r="F404" s="27"/>
      <c r="G404" s="27"/>
      <c r="H404" s="32" t="str">
        <f aca="false">IF(E404="","",EDATE(E404,Parameter!$B$7))</f>
        <v/>
      </c>
      <c r="I404" s="35" t="str">
        <f aca="false">IF(C404="","",IF(E404="","Belum pernah divalidasi",IF(H404&lt;Parameter!$B$9,"Perlu validasi ulang","Terkini")))</f>
        <v/>
      </c>
      <c r="J404" s="35" t="str">
        <f aca="false">IF(C404="","",IF(D404&lt;&gt;"NPWP &amp; PKP aktif","Tahan, periksa status",IF(I404="Terkini","Boleh diproses","Validasi ulang dulu")))</f>
        <v/>
      </c>
    </row>
    <row r="405" customFormat="false" ht="15" hidden="false" customHeight="false" outlineLevel="0" collapsed="false">
      <c r="A405" s="27"/>
      <c r="B405" s="27"/>
      <c r="C405" s="28"/>
      <c r="D405" s="27"/>
      <c r="E405" s="29"/>
      <c r="F405" s="27"/>
      <c r="G405" s="27"/>
      <c r="H405" s="32" t="str">
        <f aca="false">IF(E405="","",EDATE(E405,Parameter!$B$7))</f>
        <v/>
      </c>
      <c r="I405" s="35" t="str">
        <f aca="false">IF(C405="","",IF(E405="","Belum pernah divalidasi",IF(H405&lt;Parameter!$B$9,"Perlu validasi ulang","Terkini")))</f>
        <v/>
      </c>
      <c r="J405" s="35" t="str">
        <f aca="false">IF(C405="","",IF(D405&lt;&gt;"NPWP &amp; PKP aktif","Tahan, periksa status",IF(I405="Terkini","Boleh diproses","Validasi ulang dulu")))</f>
        <v/>
      </c>
    </row>
    <row r="406" customFormat="false" ht="15" hidden="false" customHeight="false" outlineLevel="0" collapsed="false">
      <c r="A406" s="27"/>
      <c r="B406" s="27"/>
      <c r="C406" s="28"/>
      <c r="D406" s="27"/>
      <c r="E406" s="29"/>
      <c r="F406" s="27"/>
      <c r="G406" s="27"/>
      <c r="H406" s="32" t="str">
        <f aca="false">IF(E406="","",EDATE(E406,Parameter!$B$7))</f>
        <v/>
      </c>
      <c r="I406" s="35" t="str">
        <f aca="false">IF(C406="","",IF(E406="","Belum pernah divalidasi",IF(H406&lt;Parameter!$B$9,"Perlu validasi ulang","Terkini")))</f>
        <v/>
      </c>
      <c r="J406" s="35" t="str">
        <f aca="false">IF(C406="","",IF(D406&lt;&gt;"NPWP &amp; PKP aktif","Tahan, periksa status",IF(I406="Terkini","Boleh diproses","Validasi ulang dulu")))</f>
        <v/>
      </c>
    </row>
    <row r="407" customFormat="false" ht="15" hidden="false" customHeight="false" outlineLevel="0" collapsed="false">
      <c r="A407" s="27"/>
      <c r="B407" s="27"/>
      <c r="C407" s="28"/>
      <c r="D407" s="27"/>
      <c r="E407" s="29"/>
      <c r="F407" s="27"/>
      <c r="G407" s="27"/>
      <c r="H407" s="32" t="str">
        <f aca="false">IF(E407="","",EDATE(E407,Parameter!$B$7))</f>
        <v/>
      </c>
      <c r="I407" s="35" t="str">
        <f aca="false">IF(C407="","",IF(E407="","Belum pernah divalidasi",IF(H407&lt;Parameter!$B$9,"Perlu validasi ulang","Terkini")))</f>
        <v/>
      </c>
      <c r="J407" s="35" t="str">
        <f aca="false">IF(C407="","",IF(D407&lt;&gt;"NPWP &amp; PKP aktif","Tahan, periksa status",IF(I407="Terkini","Boleh diproses","Validasi ulang dulu")))</f>
        <v/>
      </c>
    </row>
    <row r="408" customFormat="false" ht="15" hidden="false" customHeight="false" outlineLevel="0" collapsed="false">
      <c r="A408" s="27"/>
      <c r="B408" s="27"/>
      <c r="C408" s="28"/>
      <c r="D408" s="27"/>
      <c r="E408" s="29"/>
      <c r="F408" s="27"/>
      <c r="G408" s="27"/>
      <c r="H408" s="32" t="str">
        <f aca="false">IF(E408="","",EDATE(E408,Parameter!$B$7))</f>
        <v/>
      </c>
      <c r="I408" s="35" t="str">
        <f aca="false">IF(C408="","",IF(E408="","Belum pernah divalidasi",IF(H408&lt;Parameter!$B$9,"Perlu validasi ulang","Terkini")))</f>
        <v/>
      </c>
      <c r="J408" s="35" t="str">
        <f aca="false">IF(C408="","",IF(D408&lt;&gt;"NPWP &amp; PKP aktif","Tahan, periksa status",IF(I408="Terkini","Boleh diproses","Validasi ulang dulu")))</f>
        <v/>
      </c>
    </row>
    <row r="409" customFormat="false" ht="15" hidden="false" customHeight="false" outlineLevel="0" collapsed="false">
      <c r="A409" s="27"/>
      <c r="B409" s="27"/>
      <c r="C409" s="28"/>
      <c r="D409" s="27"/>
      <c r="E409" s="29"/>
      <c r="F409" s="27"/>
      <c r="G409" s="27"/>
      <c r="H409" s="32" t="str">
        <f aca="false">IF(E409="","",EDATE(E409,Parameter!$B$7))</f>
        <v/>
      </c>
      <c r="I409" s="35" t="str">
        <f aca="false">IF(C409="","",IF(E409="","Belum pernah divalidasi",IF(H409&lt;Parameter!$B$9,"Perlu validasi ulang","Terkini")))</f>
        <v/>
      </c>
      <c r="J409" s="35" t="str">
        <f aca="false">IF(C409="","",IF(D409&lt;&gt;"NPWP &amp; PKP aktif","Tahan, periksa status",IF(I409="Terkini","Boleh diproses","Validasi ulang dulu")))</f>
        <v/>
      </c>
    </row>
    <row r="410" customFormat="false" ht="15" hidden="false" customHeight="false" outlineLevel="0" collapsed="false">
      <c r="A410" s="27"/>
      <c r="B410" s="27"/>
      <c r="C410" s="28"/>
      <c r="D410" s="27"/>
      <c r="E410" s="29"/>
      <c r="F410" s="27"/>
      <c r="G410" s="27"/>
      <c r="H410" s="32" t="str">
        <f aca="false">IF(E410="","",EDATE(E410,Parameter!$B$7))</f>
        <v/>
      </c>
      <c r="I410" s="35" t="str">
        <f aca="false">IF(C410="","",IF(E410="","Belum pernah divalidasi",IF(H410&lt;Parameter!$B$9,"Perlu validasi ulang","Terkini")))</f>
        <v/>
      </c>
      <c r="J410" s="35" t="str">
        <f aca="false">IF(C410="","",IF(D410&lt;&gt;"NPWP &amp; PKP aktif","Tahan, periksa status",IF(I410="Terkini","Boleh diproses","Validasi ulang dulu")))</f>
        <v/>
      </c>
    </row>
    <row r="411" customFormat="false" ht="15" hidden="false" customHeight="false" outlineLevel="0" collapsed="false">
      <c r="A411" s="27"/>
      <c r="B411" s="27"/>
      <c r="C411" s="28"/>
      <c r="D411" s="27"/>
      <c r="E411" s="29"/>
      <c r="F411" s="27"/>
      <c r="G411" s="27"/>
      <c r="H411" s="32" t="str">
        <f aca="false">IF(E411="","",EDATE(E411,Parameter!$B$7))</f>
        <v/>
      </c>
      <c r="I411" s="35" t="str">
        <f aca="false">IF(C411="","",IF(E411="","Belum pernah divalidasi",IF(H411&lt;Parameter!$B$9,"Perlu validasi ulang","Terkini")))</f>
        <v/>
      </c>
      <c r="J411" s="35" t="str">
        <f aca="false">IF(C411="","",IF(D411&lt;&gt;"NPWP &amp; PKP aktif","Tahan, periksa status",IF(I411="Terkini","Boleh diproses","Validasi ulang dulu")))</f>
        <v/>
      </c>
    </row>
    <row r="412" customFormat="false" ht="15" hidden="false" customHeight="false" outlineLevel="0" collapsed="false">
      <c r="A412" s="27"/>
      <c r="B412" s="27"/>
      <c r="C412" s="28"/>
      <c r="D412" s="27"/>
      <c r="E412" s="29"/>
      <c r="F412" s="27"/>
      <c r="G412" s="27"/>
      <c r="H412" s="32" t="str">
        <f aca="false">IF(E412="","",EDATE(E412,Parameter!$B$7))</f>
        <v/>
      </c>
      <c r="I412" s="35" t="str">
        <f aca="false">IF(C412="","",IF(E412="","Belum pernah divalidasi",IF(H412&lt;Parameter!$B$9,"Perlu validasi ulang","Terkini")))</f>
        <v/>
      </c>
      <c r="J412" s="35" t="str">
        <f aca="false">IF(C412="","",IF(D412&lt;&gt;"NPWP &amp; PKP aktif","Tahan, periksa status",IF(I412="Terkini","Boleh diproses","Validasi ulang dulu")))</f>
        <v/>
      </c>
    </row>
    <row r="413" customFormat="false" ht="15" hidden="false" customHeight="false" outlineLevel="0" collapsed="false">
      <c r="A413" s="27"/>
      <c r="B413" s="27"/>
      <c r="C413" s="28"/>
      <c r="D413" s="27"/>
      <c r="E413" s="29"/>
      <c r="F413" s="27"/>
      <c r="G413" s="27"/>
      <c r="H413" s="32" t="str">
        <f aca="false">IF(E413="","",EDATE(E413,Parameter!$B$7))</f>
        <v/>
      </c>
      <c r="I413" s="35" t="str">
        <f aca="false">IF(C413="","",IF(E413="","Belum pernah divalidasi",IF(H413&lt;Parameter!$B$9,"Perlu validasi ulang","Terkini")))</f>
        <v/>
      </c>
      <c r="J413" s="35" t="str">
        <f aca="false">IF(C413="","",IF(D413&lt;&gt;"NPWP &amp; PKP aktif","Tahan, periksa status",IF(I413="Terkini","Boleh diproses","Validasi ulang dulu")))</f>
        <v/>
      </c>
    </row>
    <row r="414" customFormat="false" ht="15" hidden="false" customHeight="false" outlineLevel="0" collapsed="false">
      <c r="A414" s="27"/>
      <c r="B414" s="27"/>
      <c r="C414" s="28"/>
      <c r="D414" s="27"/>
      <c r="E414" s="29"/>
      <c r="F414" s="27"/>
      <c r="G414" s="27"/>
      <c r="H414" s="32" t="str">
        <f aca="false">IF(E414="","",EDATE(E414,Parameter!$B$7))</f>
        <v/>
      </c>
      <c r="I414" s="35" t="str">
        <f aca="false">IF(C414="","",IF(E414="","Belum pernah divalidasi",IF(H414&lt;Parameter!$B$9,"Perlu validasi ulang","Terkini")))</f>
        <v/>
      </c>
      <c r="J414" s="35" t="str">
        <f aca="false">IF(C414="","",IF(D414&lt;&gt;"NPWP &amp; PKP aktif","Tahan, periksa status",IF(I414="Terkini","Boleh diproses","Validasi ulang dulu")))</f>
        <v/>
      </c>
    </row>
    <row r="415" customFormat="false" ht="15" hidden="false" customHeight="false" outlineLevel="0" collapsed="false">
      <c r="A415" s="27"/>
      <c r="B415" s="27"/>
      <c r="C415" s="28"/>
      <c r="D415" s="27"/>
      <c r="E415" s="29"/>
      <c r="F415" s="27"/>
      <c r="G415" s="27"/>
      <c r="H415" s="32" t="str">
        <f aca="false">IF(E415="","",EDATE(E415,Parameter!$B$7))</f>
        <v/>
      </c>
      <c r="I415" s="35" t="str">
        <f aca="false">IF(C415="","",IF(E415="","Belum pernah divalidasi",IF(H415&lt;Parameter!$B$9,"Perlu validasi ulang","Terkini")))</f>
        <v/>
      </c>
      <c r="J415" s="35" t="str">
        <f aca="false">IF(C415="","",IF(D415&lt;&gt;"NPWP &amp; PKP aktif","Tahan, periksa status",IF(I415="Terkini","Boleh diproses","Validasi ulang dulu")))</f>
        <v/>
      </c>
    </row>
    <row r="416" customFormat="false" ht="15" hidden="false" customHeight="false" outlineLevel="0" collapsed="false">
      <c r="A416" s="27"/>
      <c r="B416" s="27"/>
      <c r="C416" s="28"/>
      <c r="D416" s="27"/>
      <c r="E416" s="29"/>
      <c r="F416" s="27"/>
      <c r="G416" s="27"/>
      <c r="H416" s="32" t="str">
        <f aca="false">IF(E416="","",EDATE(E416,Parameter!$B$7))</f>
        <v/>
      </c>
      <c r="I416" s="35" t="str">
        <f aca="false">IF(C416="","",IF(E416="","Belum pernah divalidasi",IF(H416&lt;Parameter!$B$9,"Perlu validasi ulang","Terkini")))</f>
        <v/>
      </c>
      <c r="J416" s="35" t="str">
        <f aca="false">IF(C416="","",IF(D416&lt;&gt;"NPWP &amp; PKP aktif","Tahan, periksa status",IF(I416="Terkini","Boleh diproses","Validasi ulang dulu")))</f>
        <v/>
      </c>
    </row>
    <row r="417" customFormat="false" ht="15" hidden="false" customHeight="false" outlineLevel="0" collapsed="false">
      <c r="A417" s="27"/>
      <c r="B417" s="27"/>
      <c r="C417" s="28"/>
      <c r="D417" s="27"/>
      <c r="E417" s="29"/>
      <c r="F417" s="27"/>
      <c r="G417" s="27"/>
      <c r="H417" s="32" t="str">
        <f aca="false">IF(E417="","",EDATE(E417,Parameter!$B$7))</f>
        <v/>
      </c>
      <c r="I417" s="35" t="str">
        <f aca="false">IF(C417="","",IF(E417="","Belum pernah divalidasi",IF(H417&lt;Parameter!$B$9,"Perlu validasi ulang","Terkini")))</f>
        <v/>
      </c>
      <c r="J417" s="35" t="str">
        <f aca="false">IF(C417="","",IF(D417&lt;&gt;"NPWP &amp; PKP aktif","Tahan, periksa status",IF(I417="Terkini","Boleh diproses","Validasi ulang dulu")))</f>
        <v/>
      </c>
    </row>
    <row r="418" customFormat="false" ht="15" hidden="false" customHeight="false" outlineLevel="0" collapsed="false">
      <c r="A418" s="27"/>
      <c r="B418" s="27"/>
      <c r="C418" s="28"/>
      <c r="D418" s="27"/>
      <c r="E418" s="29"/>
      <c r="F418" s="27"/>
      <c r="G418" s="27"/>
      <c r="H418" s="32" t="str">
        <f aca="false">IF(E418="","",EDATE(E418,Parameter!$B$7))</f>
        <v/>
      </c>
      <c r="I418" s="35" t="str">
        <f aca="false">IF(C418="","",IF(E418="","Belum pernah divalidasi",IF(H418&lt;Parameter!$B$9,"Perlu validasi ulang","Terkini")))</f>
        <v/>
      </c>
      <c r="J418" s="35" t="str">
        <f aca="false">IF(C418="","",IF(D418&lt;&gt;"NPWP &amp; PKP aktif","Tahan, periksa status",IF(I418="Terkini","Boleh diproses","Validasi ulang dulu")))</f>
        <v/>
      </c>
    </row>
    <row r="419" customFormat="false" ht="15" hidden="false" customHeight="false" outlineLevel="0" collapsed="false">
      <c r="A419" s="27"/>
      <c r="B419" s="27"/>
      <c r="C419" s="28"/>
      <c r="D419" s="27"/>
      <c r="E419" s="29"/>
      <c r="F419" s="27"/>
      <c r="G419" s="27"/>
      <c r="H419" s="32" t="str">
        <f aca="false">IF(E419="","",EDATE(E419,Parameter!$B$7))</f>
        <v/>
      </c>
      <c r="I419" s="35" t="str">
        <f aca="false">IF(C419="","",IF(E419="","Belum pernah divalidasi",IF(H419&lt;Parameter!$B$9,"Perlu validasi ulang","Terkini")))</f>
        <v/>
      </c>
      <c r="J419" s="35" t="str">
        <f aca="false">IF(C419="","",IF(D419&lt;&gt;"NPWP &amp; PKP aktif","Tahan, periksa status",IF(I419="Terkini","Boleh diproses","Validasi ulang dulu")))</f>
        <v/>
      </c>
    </row>
    <row r="420" customFormat="false" ht="15" hidden="false" customHeight="false" outlineLevel="0" collapsed="false">
      <c r="A420" s="27"/>
      <c r="B420" s="27"/>
      <c r="C420" s="28"/>
      <c r="D420" s="27"/>
      <c r="E420" s="29"/>
      <c r="F420" s="27"/>
      <c r="G420" s="27"/>
      <c r="H420" s="32" t="str">
        <f aca="false">IF(E420="","",EDATE(E420,Parameter!$B$7))</f>
        <v/>
      </c>
      <c r="I420" s="35" t="str">
        <f aca="false">IF(C420="","",IF(E420="","Belum pernah divalidasi",IF(H420&lt;Parameter!$B$9,"Perlu validasi ulang","Terkini")))</f>
        <v/>
      </c>
      <c r="J420" s="35" t="str">
        <f aca="false">IF(C420="","",IF(D420&lt;&gt;"NPWP &amp; PKP aktif","Tahan, periksa status",IF(I420="Terkini","Boleh diproses","Validasi ulang dulu")))</f>
        <v/>
      </c>
    </row>
    <row r="421" customFormat="false" ht="15" hidden="false" customHeight="false" outlineLevel="0" collapsed="false">
      <c r="A421" s="27"/>
      <c r="B421" s="27"/>
      <c r="C421" s="28"/>
      <c r="D421" s="27"/>
      <c r="E421" s="29"/>
      <c r="F421" s="27"/>
      <c r="G421" s="27"/>
      <c r="H421" s="32" t="str">
        <f aca="false">IF(E421="","",EDATE(E421,Parameter!$B$7))</f>
        <v/>
      </c>
      <c r="I421" s="35" t="str">
        <f aca="false">IF(C421="","",IF(E421="","Belum pernah divalidasi",IF(H421&lt;Parameter!$B$9,"Perlu validasi ulang","Terkini")))</f>
        <v/>
      </c>
      <c r="J421" s="35" t="str">
        <f aca="false">IF(C421="","",IF(D421&lt;&gt;"NPWP &amp; PKP aktif","Tahan, periksa status",IF(I421="Terkini","Boleh diproses","Validasi ulang dulu")))</f>
        <v/>
      </c>
    </row>
    <row r="422" customFormat="false" ht="15" hidden="false" customHeight="false" outlineLevel="0" collapsed="false">
      <c r="A422" s="27"/>
      <c r="B422" s="27"/>
      <c r="C422" s="28"/>
      <c r="D422" s="27"/>
      <c r="E422" s="29"/>
      <c r="F422" s="27"/>
      <c r="G422" s="27"/>
      <c r="H422" s="32" t="str">
        <f aca="false">IF(E422="","",EDATE(E422,Parameter!$B$7))</f>
        <v/>
      </c>
      <c r="I422" s="35" t="str">
        <f aca="false">IF(C422="","",IF(E422="","Belum pernah divalidasi",IF(H422&lt;Parameter!$B$9,"Perlu validasi ulang","Terkini")))</f>
        <v/>
      </c>
      <c r="J422" s="35" t="str">
        <f aca="false">IF(C422="","",IF(D422&lt;&gt;"NPWP &amp; PKP aktif","Tahan, periksa status",IF(I422="Terkini","Boleh diproses","Validasi ulang dulu")))</f>
        <v/>
      </c>
    </row>
    <row r="423" customFormat="false" ht="15" hidden="false" customHeight="false" outlineLevel="0" collapsed="false">
      <c r="A423" s="27"/>
      <c r="B423" s="27"/>
      <c r="C423" s="28"/>
      <c r="D423" s="27"/>
      <c r="E423" s="29"/>
      <c r="F423" s="27"/>
      <c r="G423" s="27"/>
      <c r="H423" s="32" t="str">
        <f aca="false">IF(E423="","",EDATE(E423,Parameter!$B$7))</f>
        <v/>
      </c>
      <c r="I423" s="35" t="str">
        <f aca="false">IF(C423="","",IF(E423="","Belum pernah divalidasi",IF(H423&lt;Parameter!$B$9,"Perlu validasi ulang","Terkini")))</f>
        <v/>
      </c>
      <c r="J423" s="35" t="str">
        <f aca="false">IF(C423="","",IF(D423&lt;&gt;"NPWP &amp; PKP aktif","Tahan, periksa status",IF(I423="Terkini","Boleh diproses","Validasi ulang dulu")))</f>
        <v/>
      </c>
    </row>
    <row r="424" customFormat="false" ht="15" hidden="false" customHeight="false" outlineLevel="0" collapsed="false">
      <c r="A424" s="27"/>
      <c r="B424" s="27"/>
      <c r="C424" s="28"/>
      <c r="D424" s="27"/>
      <c r="E424" s="29"/>
      <c r="F424" s="27"/>
      <c r="G424" s="27"/>
      <c r="H424" s="32" t="str">
        <f aca="false">IF(E424="","",EDATE(E424,Parameter!$B$7))</f>
        <v/>
      </c>
      <c r="I424" s="35" t="str">
        <f aca="false">IF(C424="","",IF(E424="","Belum pernah divalidasi",IF(H424&lt;Parameter!$B$9,"Perlu validasi ulang","Terkini")))</f>
        <v/>
      </c>
      <c r="J424" s="35" t="str">
        <f aca="false">IF(C424="","",IF(D424&lt;&gt;"NPWP &amp; PKP aktif","Tahan, periksa status",IF(I424="Terkini","Boleh diproses","Validasi ulang dulu")))</f>
        <v/>
      </c>
    </row>
    <row r="425" customFormat="false" ht="15" hidden="false" customHeight="false" outlineLevel="0" collapsed="false">
      <c r="A425" s="27"/>
      <c r="B425" s="27"/>
      <c r="C425" s="28"/>
      <c r="D425" s="27"/>
      <c r="E425" s="29"/>
      <c r="F425" s="27"/>
      <c r="G425" s="27"/>
      <c r="H425" s="32" t="str">
        <f aca="false">IF(E425="","",EDATE(E425,Parameter!$B$7))</f>
        <v/>
      </c>
      <c r="I425" s="35" t="str">
        <f aca="false">IF(C425="","",IF(E425="","Belum pernah divalidasi",IF(H425&lt;Parameter!$B$9,"Perlu validasi ulang","Terkini")))</f>
        <v/>
      </c>
      <c r="J425" s="35" t="str">
        <f aca="false">IF(C425="","",IF(D425&lt;&gt;"NPWP &amp; PKP aktif","Tahan, periksa status",IF(I425="Terkini","Boleh diproses","Validasi ulang dulu")))</f>
        <v/>
      </c>
    </row>
    <row r="426" customFormat="false" ht="15" hidden="false" customHeight="false" outlineLevel="0" collapsed="false">
      <c r="A426" s="27"/>
      <c r="B426" s="27"/>
      <c r="C426" s="28"/>
      <c r="D426" s="27"/>
      <c r="E426" s="29"/>
      <c r="F426" s="27"/>
      <c r="G426" s="27"/>
      <c r="H426" s="32" t="str">
        <f aca="false">IF(E426="","",EDATE(E426,Parameter!$B$7))</f>
        <v/>
      </c>
      <c r="I426" s="35" t="str">
        <f aca="false">IF(C426="","",IF(E426="","Belum pernah divalidasi",IF(H426&lt;Parameter!$B$9,"Perlu validasi ulang","Terkini")))</f>
        <v/>
      </c>
      <c r="J426" s="35" t="str">
        <f aca="false">IF(C426="","",IF(D426&lt;&gt;"NPWP &amp; PKP aktif","Tahan, periksa status",IF(I426="Terkini","Boleh diproses","Validasi ulang dulu")))</f>
        <v/>
      </c>
    </row>
    <row r="427" customFormat="false" ht="15" hidden="false" customHeight="false" outlineLevel="0" collapsed="false">
      <c r="A427" s="27"/>
      <c r="B427" s="27"/>
      <c r="C427" s="28"/>
      <c r="D427" s="27"/>
      <c r="E427" s="29"/>
      <c r="F427" s="27"/>
      <c r="G427" s="27"/>
      <c r="H427" s="32" t="str">
        <f aca="false">IF(E427="","",EDATE(E427,Parameter!$B$7))</f>
        <v/>
      </c>
      <c r="I427" s="35" t="str">
        <f aca="false">IF(C427="","",IF(E427="","Belum pernah divalidasi",IF(H427&lt;Parameter!$B$9,"Perlu validasi ulang","Terkini")))</f>
        <v/>
      </c>
      <c r="J427" s="35" t="str">
        <f aca="false">IF(C427="","",IF(D427&lt;&gt;"NPWP &amp; PKP aktif","Tahan, periksa status",IF(I427="Terkini","Boleh diproses","Validasi ulang dulu")))</f>
        <v/>
      </c>
    </row>
    <row r="428" customFormat="false" ht="15" hidden="false" customHeight="false" outlineLevel="0" collapsed="false">
      <c r="A428" s="27"/>
      <c r="B428" s="27"/>
      <c r="C428" s="28"/>
      <c r="D428" s="27"/>
      <c r="E428" s="29"/>
      <c r="F428" s="27"/>
      <c r="G428" s="27"/>
      <c r="H428" s="32" t="str">
        <f aca="false">IF(E428="","",EDATE(E428,Parameter!$B$7))</f>
        <v/>
      </c>
      <c r="I428" s="35" t="str">
        <f aca="false">IF(C428="","",IF(E428="","Belum pernah divalidasi",IF(H428&lt;Parameter!$B$9,"Perlu validasi ulang","Terkini")))</f>
        <v/>
      </c>
      <c r="J428" s="35" t="str">
        <f aca="false">IF(C428="","",IF(D428&lt;&gt;"NPWP &amp; PKP aktif","Tahan, periksa status",IF(I428="Terkini","Boleh diproses","Validasi ulang dulu")))</f>
        <v/>
      </c>
    </row>
    <row r="429" customFormat="false" ht="15" hidden="false" customHeight="false" outlineLevel="0" collapsed="false">
      <c r="A429" s="27"/>
      <c r="B429" s="27"/>
      <c r="C429" s="28"/>
      <c r="D429" s="27"/>
      <c r="E429" s="29"/>
      <c r="F429" s="27"/>
      <c r="G429" s="27"/>
      <c r="H429" s="32" t="str">
        <f aca="false">IF(E429="","",EDATE(E429,Parameter!$B$7))</f>
        <v/>
      </c>
      <c r="I429" s="35" t="str">
        <f aca="false">IF(C429="","",IF(E429="","Belum pernah divalidasi",IF(H429&lt;Parameter!$B$9,"Perlu validasi ulang","Terkini")))</f>
        <v/>
      </c>
      <c r="J429" s="35" t="str">
        <f aca="false">IF(C429="","",IF(D429&lt;&gt;"NPWP &amp; PKP aktif","Tahan, periksa status",IF(I429="Terkini","Boleh diproses","Validasi ulang dulu")))</f>
        <v/>
      </c>
    </row>
    <row r="430" customFormat="false" ht="15" hidden="false" customHeight="false" outlineLevel="0" collapsed="false">
      <c r="A430" s="27"/>
      <c r="B430" s="27"/>
      <c r="C430" s="28"/>
      <c r="D430" s="27"/>
      <c r="E430" s="29"/>
      <c r="F430" s="27"/>
      <c r="G430" s="27"/>
      <c r="H430" s="32" t="str">
        <f aca="false">IF(E430="","",EDATE(E430,Parameter!$B$7))</f>
        <v/>
      </c>
      <c r="I430" s="35" t="str">
        <f aca="false">IF(C430="","",IF(E430="","Belum pernah divalidasi",IF(H430&lt;Parameter!$B$9,"Perlu validasi ulang","Terkini")))</f>
        <v/>
      </c>
      <c r="J430" s="35" t="str">
        <f aca="false">IF(C430="","",IF(D430&lt;&gt;"NPWP &amp; PKP aktif","Tahan, periksa status",IF(I430="Terkini","Boleh diproses","Validasi ulang dulu")))</f>
        <v/>
      </c>
    </row>
    <row r="431" customFormat="false" ht="15" hidden="false" customHeight="false" outlineLevel="0" collapsed="false">
      <c r="A431" s="27"/>
      <c r="B431" s="27"/>
      <c r="C431" s="28"/>
      <c r="D431" s="27"/>
      <c r="E431" s="29"/>
      <c r="F431" s="27"/>
      <c r="G431" s="27"/>
      <c r="H431" s="32" t="str">
        <f aca="false">IF(E431="","",EDATE(E431,Parameter!$B$7))</f>
        <v/>
      </c>
      <c r="I431" s="35" t="str">
        <f aca="false">IF(C431="","",IF(E431="","Belum pernah divalidasi",IF(H431&lt;Parameter!$B$9,"Perlu validasi ulang","Terkini")))</f>
        <v/>
      </c>
      <c r="J431" s="35" t="str">
        <f aca="false">IF(C431="","",IF(D431&lt;&gt;"NPWP &amp; PKP aktif","Tahan, periksa status",IF(I431="Terkini","Boleh diproses","Validasi ulang dulu")))</f>
        <v/>
      </c>
    </row>
    <row r="432" customFormat="false" ht="15" hidden="false" customHeight="false" outlineLevel="0" collapsed="false">
      <c r="A432" s="27"/>
      <c r="B432" s="27"/>
      <c r="C432" s="28"/>
      <c r="D432" s="27"/>
      <c r="E432" s="29"/>
      <c r="F432" s="27"/>
      <c r="G432" s="27"/>
      <c r="H432" s="32" t="str">
        <f aca="false">IF(E432="","",EDATE(E432,Parameter!$B$7))</f>
        <v/>
      </c>
      <c r="I432" s="35" t="str">
        <f aca="false">IF(C432="","",IF(E432="","Belum pernah divalidasi",IF(H432&lt;Parameter!$B$9,"Perlu validasi ulang","Terkini")))</f>
        <v/>
      </c>
      <c r="J432" s="35" t="str">
        <f aca="false">IF(C432="","",IF(D432&lt;&gt;"NPWP &amp; PKP aktif","Tahan, periksa status",IF(I432="Terkini","Boleh diproses","Validasi ulang dulu")))</f>
        <v/>
      </c>
    </row>
    <row r="433" customFormat="false" ht="15" hidden="false" customHeight="false" outlineLevel="0" collapsed="false">
      <c r="A433" s="27"/>
      <c r="B433" s="27"/>
      <c r="C433" s="28"/>
      <c r="D433" s="27"/>
      <c r="E433" s="29"/>
      <c r="F433" s="27"/>
      <c r="G433" s="27"/>
      <c r="H433" s="32" t="str">
        <f aca="false">IF(E433="","",EDATE(E433,Parameter!$B$7))</f>
        <v/>
      </c>
      <c r="I433" s="35" t="str">
        <f aca="false">IF(C433="","",IF(E433="","Belum pernah divalidasi",IF(H433&lt;Parameter!$B$9,"Perlu validasi ulang","Terkini")))</f>
        <v/>
      </c>
      <c r="J433" s="35" t="str">
        <f aca="false">IF(C433="","",IF(D433&lt;&gt;"NPWP &amp; PKP aktif","Tahan, periksa status",IF(I433="Terkini","Boleh diproses","Validasi ulang dulu")))</f>
        <v/>
      </c>
    </row>
    <row r="434" customFormat="false" ht="15" hidden="false" customHeight="false" outlineLevel="0" collapsed="false">
      <c r="A434" s="27"/>
      <c r="B434" s="27"/>
      <c r="C434" s="28"/>
      <c r="D434" s="27"/>
      <c r="E434" s="29"/>
      <c r="F434" s="27"/>
      <c r="G434" s="27"/>
      <c r="H434" s="32" t="str">
        <f aca="false">IF(E434="","",EDATE(E434,Parameter!$B$7))</f>
        <v/>
      </c>
      <c r="I434" s="35" t="str">
        <f aca="false">IF(C434="","",IF(E434="","Belum pernah divalidasi",IF(H434&lt;Parameter!$B$9,"Perlu validasi ulang","Terkini")))</f>
        <v/>
      </c>
      <c r="J434" s="35" t="str">
        <f aca="false">IF(C434="","",IF(D434&lt;&gt;"NPWP &amp; PKP aktif","Tahan, periksa status",IF(I434="Terkini","Boleh diproses","Validasi ulang dulu")))</f>
        <v/>
      </c>
    </row>
    <row r="435" customFormat="false" ht="15" hidden="false" customHeight="false" outlineLevel="0" collapsed="false">
      <c r="A435" s="27"/>
      <c r="B435" s="27"/>
      <c r="C435" s="28"/>
      <c r="D435" s="27"/>
      <c r="E435" s="29"/>
      <c r="F435" s="27"/>
      <c r="G435" s="27"/>
      <c r="H435" s="32" t="str">
        <f aca="false">IF(E435="","",EDATE(E435,Parameter!$B$7))</f>
        <v/>
      </c>
      <c r="I435" s="35" t="str">
        <f aca="false">IF(C435="","",IF(E435="","Belum pernah divalidasi",IF(H435&lt;Parameter!$B$9,"Perlu validasi ulang","Terkini")))</f>
        <v/>
      </c>
      <c r="J435" s="35" t="str">
        <f aca="false">IF(C435="","",IF(D435&lt;&gt;"NPWP &amp; PKP aktif","Tahan, periksa status",IF(I435="Terkini","Boleh diproses","Validasi ulang dulu")))</f>
        <v/>
      </c>
    </row>
    <row r="436" customFormat="false" ht="15" hidden="false" customHeight="false" outlineLevel="0" collapsed="false">
      <c r="A436" s="27"/>
      <c r="B436" s="27"/>
      <c r="C436" s="28"/>
      <c r="D436" s="27"/>
      <c r="E436" s="29"/>
      <c r="F436" s="27"/>
      <c r="G436" s="27"/>
      <c r="H436" s="32" t="str">
        <f aca="false">IF(E436="","",EDATE(E436,Parameter!$B$7))</f>
        <v/>
      </c>
      <c r="I436" s="35" t="str">
        <f aca="false">IF(C436="","",IF(E436="","Belum pernah divalidasi",IF(H436&lt;Parameter!$B$9,"Perlu validasi ulang","Terkini")))</f>
        <v/>
      </c>
      <c r="J436" s="35" t="str">
        <f aca="false">IF(C436="","",IF(D436&lt;&gt;"NPWP &amp; PKP aktif","Tahan, periksa status",IF(I436="Terkini","Boleh diproses","Validasi ulang dulu")))</f>
        <v/>
      </c>
    </row>
    <row r="437" customFormat="false" ht="15" hidden="false" customHeight="false" outlineLevel="0" collapsed="false">
      <c r="A437" s="27"/>
      <c r="B437" s="27"/>
      <c r="C437" s="28"/>
      <c r="D437" s="27"/>
      <c r="E437" s="29"/>
      <c r="F437" s="27"/>
      <c r="G437" s="27"/>
      <c r="H437" s="32" t="str">
        <f aca="false">IF(E437="","",EDATE(E437,Parameter!$B$7))</f>
        <v/>
      </c>
      <c r="I437" s="35" t="str">
        <f aca="false">IF(C437="","",IF(E437="","Belum pernah divalidasi",IF(H437&lt;Parameter!$B$9,"Perlu validasi ulang","Terkini")))</f>
        <v/>
      </c>
      <c r="J437" s="35" t="str">
        <f aca="false">IF(C437="","",IF(D437&lt;&gt;"NPWP &amp; PKP aktif","Tahan, periksa status",IF(I437="Terkini","Boleh diproses","Validasi ulang dulu")))</f>
        <v/>
      </c>
    </row>
    <row r="438" customFormat="false" ht="15" hidden="false" customHeight="false" outlineLevel="0" collapsed="false">
      <c r="A438" s="27"/>
      <c r="B438" s="27"/>
      <c r="C438" s="28"/>
      <c r="D438" s="27"/>
      <c r="E438" s="29"/>
      <c r="F438" s="27"/>
      <c r="G438" s="27"/>
      <c r="H438" s="32" t="str">
        <f aca="false">IF(E438="","",EDATE(E438,Parameter!$B$7))</f>
        <v/>
      </c>
      <c r="I438" s="35" t="str">
        <f aca="false">IF(C438="","",IF(E438="","Belum pernah divalidasi",IF(H438&lt;Parameter!$B$9,"Perlu validasi ulang","Terkini")))</f>
        <v/>
      </c>
      <c r="J438" s="35" t="str">
        <f aca="false">IF(C438="","",IF(D438&lt;&gt;"NPWP &amp; PKP aktif","Tahan, periksa status",IF(I438="Terkini","Boleh diproses","Validasi ulang dulu")))</f>
        <v/>
      </c>
    </row>
    <row r="439" customFormat="false" ht="15" hidden="false" customHeight="false" outlineLevel="0" collapsed="false">
      <c r="A439" s="27"/>
      <c r="B439" s="27"/>
      <c r="C439" s="28"/>
      <c r="D439" s="27"/>
      <c r="E439" s="29"/>
      <c r="F439" s="27"/>
      <c r="G439" s="27"/>
      <c r="H439" s="32" t="str">
        <f aca="false">IF(E439="","",EDATE(E439,Parameter!$B$7))</f>
        <v/>
      </c>
      <c r="I439" s="35" t="str">
        <f aca="false">IF(C439="","",IF(E439="","Belum pernah divalidasi",IF(H439&lt;Parameter!$B$9,"Perlu validasi ulang","Terkini")))</f>
        <v/>
      </c>
      <c r="J439" s="35" t="str">
        <f aca="false">IF(C439="","",IF(D439&lt;&gt;"NPWP &amp; PKP aktif","Tahan, periksa status",IF(I439="Terkini","Boleh diproses","Validasi ulang dulu")))</f>
        <v/>
      </c>
    </row>
    <row r="440" customFormat="false" ht="15" hidden="false" customHeight="false" outlineLevel="0" collapsed="false">
      <c r="A440" s="27"/>
      <c r="B440" s="27"/>
      <c r="C440" s="28"/>
      <c r="D440" s="27"/>
      <c r="E440" s="29"/>
      <c r="F440" s="27"/>
      <c r="G440" s="27"/>
      <c r="H440" s="32" t="str">
        <f aca="false">IF(E440="","",EDATE(E440,Parameter!$B$7))</f>
        <v/>
      </c>
      <c r="I440" s="35" t="str">
        <f aca="false">IF(C440="","",IF(E440="","Belum pernah divalidasi",IF(H440&lt;Parameter!$B$9,"Perlu validasi ulang","Terkini")))</f>
        <v/>
      </c>
      <c r="J440" s="35" t="str">
        <f aca="false">IF(C440="","",IF(D440&lt;&gt;"NPWP &amp; PKP aktif","Tahan, periksa status",IF(I440="Terkini","Boleh diproses","Validasi ulang dulu")))</f>
        <v/>
      </c>
    </row>
    <row r="441" customFormat="false" ht="15" hidden="false" customHeight="false" outlineLevel="0" collapsed="false">
      <c r="A441" s="27"/>
      <c r="B441" s="27"/>
      <c r="C441" s="28"/>
      <c r="D441" s="27"/>
      <c r="E441" s="29"/>
      <c r="F441" s="27"/>
      <c r="G441" s="27"/>
      <c r="H441" s="32" t="str">
        <f aca="false">IF(E441="","",EDATE(E441,Parameter!$B$7))</f>
        <v/>
      </c>
      <c r="I441" s="35" t="str">
        <f aca="false">IF(C441="","",IF(E441="","Belum pernah divalidasi",IF(H441&lt;Parameter!$B$9,"Perlu validasi ulang","Terkini")))</f>
        <v/>
      </c>
      <c r="J441" s="35" t="str">
        <f aca="false">IF(C441="","",IF(D441&lt;&gt;"NPWP &amp; PKP aktif","Tahan, periksa status",IF(I441="Terkini","Boleh diproses","Validasi ulang dulu")))</f>
        <v/>
      </c>
    </row>
    <row r="442" customFormat="false" ht="15" hidden="false" customHeight="false" outlineLevel="0" collapsed="false">
      <c r="A442" s="27"/>
      <c r="B442" s="27"/>
      <c r="C442" s="28"/>
      <c r="D442" s="27"/>
      <c r="E442" s="29"/>
      <c r="F442" s="27"/>
      <c r="G442" s="27"/>
      <c r="H442" s="32" t="str">
        <f aca="false">IF(E442="","",EDATE(E442,Parameter!$B$7))</f>
        <v/>
      </c>
      <c r="I442" s="35" t="str">
        <f aca="false">IF(C442="","",IF(E442="","Belum pernah divalidasi",IF(H442&lt;Parameter!$B$9,"Perlu validasi ulang","Terkini")))</f>
        <v/>
      </c>
      <c r="J442" s="35" t="str">
        <f aca="false">IF(C442="","",IF(D442&lt;&gt;"NPWP &amp; PKP aktif","Tahan, periksa status",IF(I442="Terkini","Boleh diproses","Validasi ulang dulu")))</f>
        <v/>
      </c>
    </row>
    <row r="443" customFormat="false" ht="15" hidden="false" customHeight="false" outlineLevel="0" collapsed="false">
      <c r="A443" s="27"/>
      <c r="B443" s="27"/>
      <c r="C443" s="28"/>
      <c r="D443" s="27"/>
      <c r="E443" s="29"/>
      <c r="F443" s="27"/>
      <c r="G443" s="27"/>
      <c r="H443" s="32" t="str">
        <f aca="false">IF(E443="","",EDATE(E443,Parameter!$B$7))</f>
        <v/>
      </c>
      <c r="I443" s="35" t="str">
        <f aca="false">IF(C443="","",IF(E443="","Belum pernah divalidasi",IF(H443&lt;Parameter!$B$9,"Perlu validasi ulang","Terkini")))</f>
        <v/>
      </c>
      <c r="J443" s="35" t="str">
        <f aca="false">IF(C443="","",IF(D443&lt;&gt;"NPWP &amp; PKP aktif","Tahan, periksa status",IF(I443="Terkini","Boleh diproses","Validasi ulang dulu")))</f>
        <v/>
      </c>
    </row>
    <row r="444" customFormat="false" ht="15" hidden="false" customHeight="false" outlineLevel="0" collapsed="false">
      <c r="A444" s="27"/>
      <c r="B444" s="27"/>
      <c r="C444" s="28"/>
      <c r="D444" s="27"/>
      <c r="E444" s="29"/>
      <c r="F444" s="27"/>
      <c r="G444" s="27"/>
      <c r="H444" s="32" t="str">
        <f aca="false">IF(E444="","",EDATE(E444,Parameter!$B$7))</f>
        <v/>
      </c>
      <c r="I444" s="35" t="str">
        <f aca="false">IF(C444="","",IF(E444="","Belum pernah divalidasi",IF(H444&lt;Parameter!$B$9,"Perlu validasi ulang","Terkini")))</f>
        <v/>
      </c>
      <c r="J444" s="35" t="str">
        <f aca="false">IF(C444="","",IF(D444&lt;&gt;"NPWP &amp; PKP aktif","Tahan, periksa status",IF(I444="Terkini","Boleh diproses","Validasi ulang dulu")))</f>
        <v/>
      </c>
    </row>
    <row r="445" customFormat="false" ht="15" hidden="false" customHeight="false" outlineLevel="0" collapsed="false">
      <c r="A445" s="27"/>
      <c r="B445" s="27"/>
      <c r="C445" s="28"/>
      <c r="D445" s="27"/>
      <c r="E445" s="29"/>
      <c r="F445" s="27"/>
      <c r="G445" s="27"/>
      <c r="H445" s="32" t="str">
        <f aca="false">IF(E445="","",EDATE(E445,Parameter!$B$7))</f>
        <v/>
      </c>
      <c r="I445" s="35" t="str">
        <f aca="false">IF(C445="","",IF(E445="","Belum pernah divalidasi",IF(H445&lt;Parameter!$B$9,"Perlu validasi ulang","Terkini")))</f>
        <v/>
      </c>
      <c r="J445" s="35" t="str">
        <f aca="false">IF(C445="","",IF(D445&lt;&gt;"NPWP &amp; PKP aktif","Tahan, periksa status",IF(I445="Terkini","Boleh diproses","Validasi ulang dulu")))</f>
        <v/>
      </c>
    </row>
    <row r="446" customFormat="false" ht="15" hidden="false" customHeight="false" outlineLevel="0" collapsed="false">
      <c r="A446" s="27"/>
      <c r="B446" s="27"/>
      <c r="C446" s="28"/>
      <c r="D446" s="27"/>
      <c r="E446" s="29"/>
      <c r="F446" s="27"/>
      <c r="G446" s="27"/>
      <c r="H446" s="32" t="str">
        <f aca="false">IF(E446="","",EDATE(E446,Parameter!$B$7))</f>
        <v/>
      </c>
      <c r="I446" s="35" t="str">
        <f aca="false">IF(C446="","",IF(E446="","Belum pernah divalidasi",IF(H446&lt;Parameter!$B$9,"Perlu validasi ulang","Terkini")))</f>
        <v/>
      </c>
      <c r="J446" s="35" t="str">
        <f aca="false">IF(C446="","",IF(D446&lt;&gt;"NPWP &amp; PKP aktif","Tahan, periksa status",IF(I446="Terkini","Boleh diproses","Validasi ulang dulu")))</f>
        <v/>
      </c>
    </row>
    <row r="447" customFormat="false" ht="15" hidden="false" customHeight="false" outlineLevel="0" collapsed="false">
      <c r="A447" s="27"/>
      <c r="B447" s="27"/>
      <c r="C447" s="28"/>
      <c r="D447" s="27"/>
      <c r="E447" s="29"/>
      <c r="F447" s="27"/>
      <c r="G447" s="27"/>
      <c r="H447" s="32" t="str">
        <f aca="false">IF(E447="","",EDATE(E447,Parameter!$B$7))</f>
        <v/>
      </c>
      <c r="I447" s="35" t="str">
        <f aca="false">IF(C447="","",IF(E447="","Belum pernah divalidasi",IF(H447&lt;Parameter!$B$9,"Perlu validasi ulang","Terkini")))</f>
        <v/>
      </c>
      <c r="J447" s="35" t="str">
        <f aca="false">IF(C447="","",IF(D447&lt;&gt;"NPWP &amp; PKP aktif","Tahan, periksa status",IF(I447="Terkini","Boleh diproses","Validasi ulang dulu")))</f>
        <v/>
      </c>
    </row>
    <row r="448" customFormat="false" ht="15" hidden="false" customHeight="false" outlineLevel="0" collapsed="false">
      <c r="A448" s="27"/>
      <c r="B448" s="27"/>
      <c r="C448" s="28"/>
      <c r="D448" s="27"/>
      <c r="E448" s="29"/>
      <c r="F448" s="27"/>
      <c r="G448" s="27"/>
      <c r="H448" s="32" t="str">
        <f aca="false">IF(E448="","",EDATE(E448,Parameter!$B$7))</f>
        <v/>
      </c>
      <c r="I448" s="35" t="str">
        <f aca="false">IF(C448="","",IF(E448="","Belum pernah divalidasi",IF(H448&lt;Parameter!$B$9,"Perlu validasi ulang","Terkini")))</f>
        <v/>
      </c>
      <c r="J448" s="35" t="str">
        <f aca="false">IF(C448="","",IF(D448&lt;&gt;"NPWP &amp; PKP aktif","Tahan, periksa status",IF(I448="Terkini","Boleh diproses","Validasi ulang dulu")))</f>
        <v/>
      </c>
    </row>
    <row r="449" customFormat="false" ht="15" hidden="false" customHeight="false" outlineLevel="0" collapsed="false">
      <c r="A449" s="27"/>
      <c r="B449" s="27"/>
      <c r="C449" s="28"/>
      <c r="D449" s="27"/>
      <c r="E449" s="29"/>
      <c r="F449" s="27"/>
      <c r="G449" s="27"/>
      <c r="H449" s="32" t="str">
        <f aca="false">IF(E449="","",EDATE(E449,Parameter!$B$7))</f>
        <v/>
      </c>
      <c r="I449" s="35" t="str">
        <f aca="false">IF(C449="","",IF(E449="","Belum pernah divalidasi",IF(H449&lt;Parameter!$B$9,"Perlu validasi ulang","Terkini")))</f>
        <v/>
      </c>
      <c r="J449" s="35" t="str">
        <f aca="false">IF(C449="","",IF(D449&lt;&gt;"NPWP &amp; PKP aktif","Tahan, periksa status",IF(I449="Terkini","Boleh diproses","Validasi ulang dulu")))</f>
        <v/>
      </c>
    </row>
    <row r="450" customFormat="false" ht="15" hidden="false" customHeight="false" outlineLevel="0" collapsed="false">
      <c r="A450" s="27"/>
      <c r="B450" s="27"/>
      <c r="C450" s="28"/>
      <c r="D450" s="27"/>
      <c r="E450" s="29"/>
      <c r="F450" s="27"/>
      <c r="G450" s="27"/>
      <c r="H450" s="32" t="str">
        <f aca="false">IF(E450="","",EDATE(E450,Parameter!$B$7))</f>
        <v/>
      </c>
      <c r="I450" s="35" t="str">
        <f aca="false">IF(C450="","",IF(E450="","Belum pernah divalidasi",IF(H450&lt;Parameter!$B$9,"Perlu validasi ulang","Terkini")))</f>
        <v/>
      </c>
      <c r="J450" s="35" t="str">
        <f aca="false">IF(C450="","",IF(D450&lt;&gt;"NPWP &amp; PKP aktif","Tahan, periksa status",IF(I450="Terkini","Boleh diproses","Validasi ulang dulu")))</f>
        <v/>
      </c>
    </row>
    <row r="451" customFormat="false" ht="15" hidden="false" customHeight="false" outlineLevel="0" collapsed="false">
      <c r="A451" s="27"/>
      <c r="B451" s="27"/>
      <c r="C451" s="28"/>
      <c r="D451" s="27"/>
      <c r="E451" s="29"/>
      <c r="F451" s="27"/>
      <c r="G451" s="27"/>
      <c r="H451" s="32" t="str">
        <f aca="false">IF(E451="","",EDATE(E451,Parameter!$B$7))</f>
        <v/>
      </c>
      <c r="I451" s="35" t="str">
        <f aca="false">IF(C451="","",IF(E451="","Belum pernah divalidasi",IF(H451&lt;Parameter!$B$9,"Perlu validasi ulang","Terkini")))</f>
        <v/>
      </c>
      <c r="J451" s="35" t="str">
        <f aca="false">IF(C451="","",IF(D451&lt;&gt;"NPWP &amp; PKP aktif","Tahan, periksa status",IF(I451="Terkini","Boleh diproses","Validasi ulang dulu")))</f>
        <v/>
      </c>
    </row>
    <row r="452" customFormat="false" ht="15" hidden="false" customHeight="false" outlineLevel="0" collapsed="false">
      <c r="A452" s="27"/>
      <c r="B452" s="27"/>
      <c r="C452" s="28"/>
      <c r="D452" s="27"/>
      <c r="E452" s="29"/>
      <c r="F452" s="27"/>
      <c r="G452" s="27"/>
      <c r="H452" s="32" t="str">
        <f aca="false">IF(E452="","",EDATE(E452,Parameter!$B$7))</f>
        <v/>
      </c>
      <c r="I452" s="35" t="str">
        <f aca="false">IF(C452="","",IF(E452="","Belum pernah divalidasi",IF(H452&lt;Parameter!$B$9,"Perlu validasi ulang","Terkini")))</f>
        <v/>
      </c>
      <c r="J452" s="35" t="str">
        <f aca="false">IF(C452="","",IF(D452&lt;&gt;"NPWP &amp; PKP aktif","Tahan, periksa status",IF(I452="Terkini","Boleh diproses","Validasi ulang dulu")))</f>
        <v/>
      </c>
    </row>
    <row r="453" customFormat="false" ht="15" hidden="false" customHeight="false" outlineLevel="0" collapsed="false">
      <c r="A453" s="27"/>
      <c r="B453" s="27"/>
      <c r="C453" s="28"/>
      <c r="D453" s="27"/>
      <c r="E453" s="29"/>
      <c r="F453" s="27"/>
      <c r="G453" s="27"/>
      <c r="H453" s="32" t="str">
        <f aca="false">IF(E453="","",EDATE(E453,Parameter!$B$7))</f>
        <v/>
      </c>
      <c r="I453" s="35" t="str">
        <f aca="false">IF(C453="","",IF(E453="","Belum pernah divalidasi",IF(H453&lt;Parameter!$B$9,"Perlu validasi ulang","Terkini")))</f>
        <v/>
      </c>
      <c r="J453" s="35" t="str">
        <f aca="false">IF(C453="","",IF(D453&lt;&gt;"NPWP &amp; PKP aktif","Tahan, periksa status",IF(I453="Terkini","Boleh diproses","Validasi ulang dulu")))</f>
        <v/>
      </c>
    </row>
    <row r="454" customFormat="false" ht="15" hidden="false" customHeight="false" outlineLevel="0" collapsed="false">
      <c r="A454" s="27"/>
      <c r="B454" s="27"/>
      <c r="C454" s="28"/>
      <c r="D454" s="27"/>
      <c r="E454" s="29"/>
      <c r="F454" s="27"/>
      <c r="G454" s="27"/>
      <c r="H454" s="32" t="str">
        <f aca="false">IF(E454="","",EDATE(E454,Parameter!$B$7))</f>
        <v/>
      </c>
      <c r="I454" s="35" t="str">
        <f aca="false">IF(C454="","",IF(E454="","Belum pernah divalidasi",IF(H454&lt;Parameter!$B$9,"Perlu validasi ulang","Terkini")))</f>
        <v/>
      </c>
      <c r="J454" s="35" t="str">
        <f aca="false">IF(C454="","",IF(D454&lt;&gt;"NPWP &amp; PKP aktif","Tahan, periksa status",IF(I454="Terkini","Boleh diproses","Validasi ulang dulu")))</f>
        <v/>
      </c>
    </row>
    <row r="455" customFormat="false" ht="15" hidden="false" customHeight="false" outlineLevel="0" collapsed="false">
      <c r="A455" s="27"/>
      <c r="B455" s="27"/>
      <c r="C455" s="28"/>
      <c r="D455" s="27"/>
      <c r="E455" s="29"/>
      <c r="F455" s="27"/>
      <c r="G455" s="27"/>
      <c r="H455" s="32" t="str">
        <f aca="false">IF(E455="","",EDATE(E455,Parameter!$B$7))</f>
        <v/>
      </c>
      <c r="I455" s="35" t="str">
        <f aca="false">IF(C455="","",IF(E455="","Belum pernah divalidasi",IF(H455&lt;Parameter!$B$9,"Perlu validasi ulang","Terkini")))</f>
        <v/>
      </c>
      <c r="J455" s="35" t="str">
        <f aca="false">IF(C455="","",IF(D455&lt;&gt;"NPWP &amp; PKP aktif","Tahan, periksa status",IF(I455="Terkini","Boleh diproses","Validasi ulang dulu")))</f>
        <v/>
      </c>
    </row>
    <row r="456" customFormat="false" ht="15" hidden="false" customHeight="false" outlineLevel="0" collapsed="false">
      <c r="A456" s="27"/>
      <c r="B456" s="27"/>
      <c r="C456" s="28"/>
      <c r="D456" s="27"/>
      <c r="E456" s="29"/>
      <c r="F456" s="27"/>
      <c r="G456" s="27"/>
      <c r="H456" s="32" t="str">
        <f aca="false">IF(E456="","",EDATE(E456,Parameter!$B$7))</f>
        <v/>
      </c>
      <c r="I456" s="35" t="str">
        <f aca="false">IF(C456="","",IF(E456="","Belum pernah divalidasi",IF(H456&lt;Parameter!$B$9,"Perlu validasi ulang","Terkini")))</f>
        <v/>
      </c>
      <c r="J456" s="35" t="str">
        <f aca="false">IF(C456="","",IF(D456&lt;&gt;"NPWP &amp; PKP aktif","Tahan, periksa status",IF(I456="Terkini","Boleh diproses","Validasi ulang dulu")))</f>
        <v/>
      </c>
    </row>
    <row r="457" customFormat="false" ht="15" hidden="false" customHeight="false" outlineLevel="0" collapsed="false">
      <c r="A457" s="27"/>
      <c r="B457" s="27"/>
      <c r="C457" s="28"/>
      <c r="D457" s="27"/>
      <c r="E457" s="29"/>
      <c r="F457" s="27"/>
      <c r="G457" s="27"/>
      <c r="H457" s="32" t="str">
        <f aca="false">IF(E457="","",EDATE(E457,Parameter!$B$7))</f>
        <v/>
      </c>
      <c r="I457" s="35" t="str">
        <f aca="false">IF(C457="","",IF(E457="","Belum pernah divalidasi",IF(H457&lt;Parameter!$B$9,"Perlu validasi ulang","Terkini")))</f>
        <v/>
      </c>
      <c r="J457" s="35" t="str">
        <f aca="false">IF(C457="","",IF(D457&lt;&gt;"NPWP &amp; PKP aktif","Tahan, periksa status",IF(I457="Terkini","Boleh diproses","Validasi ulang dulu")))</f>
        <v/>
      </c>
    </row>
    <row r="458" customFormat="false" ht="15" hidden="false" customHeight="false" outlineLevel="0" collapsed="false">
      <c r="A458" s="27"/>
      <c r="B458" s="27"/>
      <c r="C458" s="28"/>
      <c r="D458" s="27"/>
      <c r="E458" s="29"/>
      <c r="F458" s="27"/>
      <c r="G458" s="27"/>
      <c r="H458" s="32" t="str">
        <f aca="false">IF(E458="","",EDATE(E458,Parameter!$B$7))</f>
        <v/>
      </c>
      <c r="I458" s="35" t="str">
        <f aca="false">IF(C458="","",IF(E458="","Belum pernah divalidasi",IF(H458&lt;Parameter!$B$9,"Perlu validasi ulang","Terkini")))</f>
        <v/>
      </c>
      <c r="J458" s="35" t="str">
        <f aca="false">IF(C458="","",IF(D458&lt;&gt;"NPWP &amp; PKP aktif","Tahan, periksa status",IF(I458="Terkini","Boleh diproses","Validasi ulang dulu")))</f>
        <v/>
      </c>
    </row>
    <row r="459" customFormat="false" ht="15" hidden="false" customHeight="false" outlineLevel="0" collapsed="false">
      <c r="A459" s="27"/>
      <c r="B459" s="27"/>
      <c r="C459" s="28"/>
      <c r="D459" s="27"/>
      <c r="E459" s="29"/>
      <c r="F459" s="27"/>
      <c r="G459" s="27"/>
      <c r="H459" s="32" t="str">
        <f aca="false">IF(E459="","",EDATE(E459,Parameter!$B$7))</f>
        <v/>
      </c>
      <c r="I459" s="35" t="str">
        <f aca="false">IF(C459="","",IF(E459="","Belum pernah divalidasi",IF(H459&lt;Parameter!$B$9,"Perlu validasi ulang","Terkini")))</f>
        <v/>
      </c>
      <c r="J459" s="35" t="str">
        <f aca="false">IF(C459="","",IF(D459&lt;&gt;"NPWP &amp; PKP aktif","Tahan, periksa status",IF(I459="Terkini","Boleh diproses","Validasi ulang dulu")))</f>
        <v/>
      </c>
    </row>
    <row r="460" customFormat="false" ht="15" hidden="false" customHeight="false" outlineLevel="0" collapsed="false">
      <c r="A460" s="27"/>
      <c r="B460" s="27"/>
      <c r="C460" s="28"/>
      <c r="D460" s="27"/>
      <c r="E460" s="29"/>
      <c r="F460" s="27"/>
      <c r="G460" s="27"/>
      <c r="H460" s="32" t="str">
        <f aca="false">IF(E460="","",EDATE(E460,Parameter!$B$7))</f>
        <v/>
      </c>
      <c r="I460" s="35" t="str">
        <f aca="false">IF(C460="","",IF(E460="","Belum pernah divalidasi",IF(H460&lt;Parameter!$B$9,"Perlu validasi ulang","Terkini")))</f>
        <v/>
      </c>
      <c r="J460" s="35" t="str">
        <f aca="false">IF(C460="","",IF(D460&lt;&gt;"NPWP &amp; PKP aktif","Tahan, periksa status",IF(I460="Terkini","Boleh diproses","Validasi ulang dulu")))</f>
        <v/>
      </c>
    </row>
    <row r="461" customFormat="false" ht="15" hidden="false" customHeight="false" outlineLevel="0" collapsed="false">
      <c r="A461" s="27"/>
      <c r="B461" s="27"/>
      <c r="C461" s="28"/>
      <c r="D461" s="27"/>
      <c r="E461" s="29"/>
      <c r="F461" s="27"/>
      <c r="G461" s="27"/>
      <c r="H461" s="32" t="str">
        <f aca="false">IF(E461="","",EDATE(E461,Parameter!$B$7))</f>
        <v/>
      </c>
      <c r="I461" s="35" t="str">
        <f aca="false">IF(C461="","",IF(E461="","Belum pernah divalidasi",IF(H461&lt;Parameter!$B$9,"Perlu validasi ulang","Terkini")))</f>
        <v/>
      </c>
      <c r="J461" s="35" t="str">
        <f aca="false">IF(C461="","",IF(D461&lt;&gt;"NPWP &amp; PKP aktif","Tahan, periksa status",IF(I461="Terkini","Boleh diproses","Validasi ulang dulu")))</f>
        <v/>
      </c>
    </row>
    <row r="462" customFormat="false" ht="15" hidden="false" customHeight="false" outlineLevel="0" collapsed="false">
      <c r="A462" s="27"/>
      <c r="B462" s="27"/>
      <c r="C462" s="28"/>
      <c r="D462" s="27"/>
      <c r="E462" s="29"/>
      <c r="F462" s="27"/>
      <c r="G462" s="27"/>
      <c r="H462" s="32" t="str">
        <f aca="false">IF(E462="","",EDATE(E462,Parameter!$B$7))</f>
        <v/>
      </c>
      <c r="I462" s="35" t="str">
        <f aca="false">IF(C462="","",IF(E462="","Belum pernah divalidasi",IF(H462&lt;Parameter!$B$9,"Perlu validasi ulang","Terkini")))</f>
        <v/>
      </c>
      <c r="J462" s="35" t="str">
        <f aca="false">IF(C462="","",IF(D462&lt;&gt;"NPWP &amp; PKP aktif","Tahan, periksa status",IF(I462="Terkini","Boleh diproses","Validasi ulang dulu")))</f>
        <v/>
      </c>
    </row>
    <row r="463" customFormat="false" ht="15" hidden="false" customHeight="false" outlineLevel="0" collapsed="false">
      <c r="A463" s="27"/>
      <c r="B463" s="27"/>
      <c r="C463" s="28"/>
      <c r="D463" s="27"/>
      <c r="E463" s="29"/>
      <c r="F463" s="27"/>
      <c r="G463" s="27"/>
      <c r="H463" s="32" t="str">
        <f aca="false">IF(E463="","",EDATE(E463,Parameter!$B$7))</f>
        <v/>
      </c>
      <c r="I463" s="35" t="str">
        <f aca="false">IF(C463="","",IF(E463="","Belum pernah divalidasi",IF(H463&lt;Parameter!$B$9,"Perlu validasi ulang","Terkini")))</f>
        <v/>
      </c>
      <c r="J463" s="35" t="str">
        <f aca="false">IF(C463="","",IF(D463&lt;&gt;"NPWP &amp; PKP aktif","Tahan, periksa status",IF(I463="Terkini","Boleh diproses","Validasi ulang dulu")))</f>
        <v/>
      </c>
    </row>
    <row r="464" customFormat="false" ht="15" hidden="false" customHeight="false" outlineLevel="0" collapsed="false">
      <c r="A464" s="27"/>
      <c r="B464" s="27"/>
      <c r="C464" s="28"/>
      <c r="D464" s="27"/>
      <c r="E464" s="29"/>
      <c r="F464" s="27"/>
      <c r="G464" s="27"/>
      <c r="H464" s="32" t="str">
        <f aca="false">IF(E464="","",EDATE(E464,Parameter!$B$7))</f>
        <v/>
      </c>
      <c r="I464" s="35" t="str">
        <f aca="false">IF(C464="","",IF(E464="","Belum pernah divalidasi",IF(H464&lt;Parameter!$B$9,"Perlu validasi ulang","Terkini")))</f>
        <v/>
      </c>
      <c r="J464" s="35" t="str">
        <f aca="false">IF(C464="","",IF(D464&lt;&gt;"NPWP &amp; PKP aktif","Tahan, periksa status",IF(I464="Terkini","Boleh diproses","Validasi ulang dulu")))</f>
        <v/>
      </c>
    </row>
    <row r="465" customFormat="false" ht="15" hidden="false" customHeight="false" outlineLevel="0" collapsed="false">
      <c r="A465" s="27"/>
      <c r="B465" s="27"/>
      <c r="C465" s="28"/>
      <c r="D465" s="27"/>
      <c r="E465" s="29"/>
      <c r="F465" s="27"/>
      <c r="G465" s="27"/>
      <c r="H465" s="32" t="str">
        <f aca="false">IF(E465="","",EDATE(E465,Parameter!$B$7))</f>
        <v/>
      </c>
      <c r="I465" s="35" t="str">
        <f aca="false">IF(C465="","",IF(E465="","Belum pernah divalidasi",IF(H465&lt;Parameter!$B$9,"Perlu validasi ulang","Terkini")))</f>
        <v/>
      </c>
      <c r="J465" s="35" t="str">
        <f aca="false">IF(C465="","",IF(D465&lt;&gt;"NPWP &amp; PKP aktif","Tahan, periksa status",IF(I465="Terkini","Boleh diproses","Validasi ulang dulu")))</f>
        <v/>
      </c>
    </row>
    <row r="466" customFormat="false" ht="15" hidden="false" customHeight="false" outlineLevel="0" collapsed="false">
      <c r="A466" s="27"/>
      <c r="B466" s="27"/>
      <c r="C466" s="28"/>
      <c r="D466" s="27"/>
      <c r="E466" s="29"/>
      <c r="F466" s="27"/>
      <c r="G466" s="27"/>
      <c r="H466" s="32" t="str">
        <f aca="false">IF(E466="","",EDATE(E466,Parameter!$B$7))</f>
        <v/>
      </c>
      <c r="I466" s="35" t="str">
        <f aca="false">IF(C466="","",IF(E466="","Belum pernah divalidasi",IF(H466&lt;Parameter!$B$9,"Perlu validasi ulang","Terkini")))</f>
        <v/>
      </c>
      <c r="J466" s="35" t="str">
        <f aca="false">IF(C466="","",IF(D466&lt;&gt;"NPWP &amp; PKP aktif","Tahan, periksa status",IF(I466="Terkini","Boleh diproses","Validasi ulang dulu")))</f>
        <v/>
      </c>
    </row>
    <row r="467" customFormat="false" ht="15" hidden="false" customHeight="false" outlineLevel="0" collapsed="false">
      <c r="A467" s="27"/>
      <c r="B467" s="27"/>
      <c r="C467" s="28"/>
      <c r="D467" s="27"/>
      <c r="E467" s="29"/>
      <c r="F467" s="27"/>
      <c r="G467" s="27"/>
      <c r="H467" s="32" t="str">
        <f aca="false">IF(E467="","",EDATE(E467,Parameter!$B$7))</f>
        <v/>
      </c>
      <c r="I467" s="35" t="str">
        <f aca="false">IF(C467="","",IF(E467="","Belum pernah divalidasi",IF(H467&lt;Parameter!$B$9,"Perlu validasi ulang","Terkini")))</f>
        <v/>
      </c>
      <c r="J467" s="35" t="str">
        <f aca="false">IF(C467="","",IF(D467&lt;&gt;"NPWP &amp; PKP aktif","Tahan, periksa status",IF(I467="Terkini","Boleh diproses","Validasi ulang dulu")))</f>
        <v/>
      </c>
    </row>
    <row r="468" customFormat="false" ht="15" hidden="false" customHeight="false" outlineLevel="0" collapsed="false">
      <c r="A468" s="27"/>
      <c r="B468" s="27"/>
      <c r="C468" s="28"/>
      <c r="D468" s="27"/>
      <c r="E468" s="29"/>
      <c r="F468" s="27"/>
      <c r="G468" s="27"/>
      <c r="H468" s="32" t="str">
        <f aca="false">IF(E468="","",EDATE(E468,Parameter!$B$7))</f>
        <v/>
      </c>
      <c r="I468" s="35" t="str">
        <f aca="false">IF(C468="","",IF(E468="","Belum pernah divalidasi",IF(H468&lt;Parameter!$B$9,"Perlu validasi ulang","Terkini")))</f>
        <v/>
      </c>
      <c r="J468" s="35" t="str">
        <f aca="false">IF(C468="","",IF(D468&lt;&gt;"NPWP &amp; PKP aktif","Tahan, periksa status",IF(I468="Terkini","Boleh diproses","Validasi ulang dulu")))</f>
        <v/>
      </c>
    </row>
    <row r="469" customFormat="false" ht="15" hidden="false" customHeight="false" outlineLevel="0" collapsed="false">
      <c r="A469" s="27"/>
      <c r="B469" s="27"/>
      <c r="C469" s="28"/>
      <c r="D469" s="27"/>
      <c r="E469" s="29"/>
      <c r="F469" s="27"/>
      <c r="G469" s="27"/>
      <c r="H469" s="32" t="str">
        <f aca="false">IF(E469="","",EDATE(E469,Parameter!$B$7))</f>
        <v/>
      </c>
      <c r="I469" s="35" t="str">
        <f aca="false">IF(C469="","",IF(E469="","Belum pernah divalidasi",IF(H469&lt;Parameter!$B$9,"Perlu validasi ulang","Terkini")))</f>
        <v/>
      </c>
      <c r="J469" s="35" t="str">
        <f aca="false">IF(C469="","",IF(D469&lt;&gt;"NPWP &amp; PKP aktif","Tahan, periksa status",IF(I469="Terkini","Boleh diproses","Validasi ulang dulu")))</f>
        <v/>
      </c>
    </row>
    <row r="470" customFormat="false" ht="15" hidden="false" customHeight="false" outlineLevel="0" collapsed="false">
      <c r="A470" s="27"/>
      <c r="B470" s="27"/>
      <c r="C470" s="28"/>
      <c r="D470" s="27"/>
      <c r="E470" s="29"/>
      <c r="F470" s="27"/>
      <c r="G470" s="27"/>
      <c r="H470" s="32" t="str">
        <f aca="false">IF(E470="","",EDATE(E470,Parameter!$B$7))</f>
        <v/>
      </c>
      <c r="I470" s="35" t="str">
        <f aca="false">IF(C470="","",IF(E470="","Belum pernah divalidasi",IF(H470&lt;Parameter!$B$9,"Perlu validasi ulang","Terkini")))</f>
        <v/>
      </c>
      <c r="J470" s="35" t="str">
        <f aca="false">IF(C470="","",IF(D470&lt;&gt;"NPWP &amp; PKP aktif","Tahan, periksa status",IF(I470="Terkini","Boleh diproses","Validasi ulang dulu")))</f>
        <v/>
      </c>
    </row>
    <row r="471" customFormat="false" ht="15" hidden="false" customHeight="false" outlineLevel="0" collapsed="false">
      <c r="A471" s="27"/>
      <c r="B471" s="27"/>
      <c r="C471" s="28"/>
      <c r="D471" s="27"/>
      <c r="E471" s="29"/>
      <c r="F471" s="27"/>
      <c r="G471" s="27"/>
      <c r="H471" s="32" t="str">
        <f aca="false">IF(E471="","",EDATE(E471,Parameter!$B$7))</f>
        <v/>
      </c>
      <c r="I471" s="35" t="str">
        <f aca="false">IF(C471="","",IF(E471="","Belum pernah divalidasi",IF(H471&lt;Parameter!$B$9,"Perlu validasi ulang","Terkini")))</f>
        <v/>
      </c>
      <c r="J471" s="35" t="str">
        <f aca="false">IF(C471="","",IF(D471&lt;&gt;"NPWP &amp; PKP aktif","Tahan, periksa status",IF(I471="Terkini","Boleh diproses","Validasi ulang dulu")))</f>
        <v/>
      </c>
    </row>
    <row r="472" customFormat="false" ht="15" hidden="false" customHeight="false" outlineLevel="0" collapsed="false">
      <c r="A472" s="27"/>
      <c r="B472" s="27"/>
      <c r="C472" s="28"/>
      <c r="D472" s="27"/>
      <c r="E472" s="29"/>
      <c r="F472" s="27"/>
      <c r="G472" s="27"/>
      <c r="H472" s="32" t="str">
        <f aca="false">IF(E472="","",EDATE(E472,Parameter!$B$7))</f>
        <v/>
      </c>
      <c r="I472" s="35" t="str">
        <f aca="false">IF(C472="","",IF(E472="","Belum pernah divalidasi",IF(H472&lt;Parameter!$B$9,"Perlu validasi ulang","Terkini")))</f>
        <v/>
      </c>
      <c r="J472" s="35" t="str">
        <f aca="false">IF(C472="","",IF(D472&lt;&gt;"NPWP &amp; PKP aktif","Tahan, periksa status",IF(I472="Terkini","Boleh diproses","Validasi ulang dulu")))</f>
        <v/>
      </c>
    </row>
    <row r="473" customFormat="false" ht="15" hidden="false" customHeight="false" outlineLevel="0" collapsed="false">
      <c r="A473" s="27"/>
      <c r="B473" s="27"/>
      <c r="C473" s="28"/>
      <c r="D473" s="27"/>
      <c r="E473" s="29"/>
      <c r="F473" s="27"/>
      <c r="G473" s="27"/>
      <c r="H473" s="32" t="str">
        <f aca="false">IF(E473="","",EDATE(E473,Parameter!$B$7))</f>
        <v/>
      </c>
      <c r="I473" s="35" t="str">
        <f aca="false">IF(C473="","",IF(E473="","Belum pernah divalidasi",IF(H473&lt;Parameter!$B$9,"Perlu validasi ulang","Terkini")))</f>
        <v/>
      </c>
      <c r="J473" s="35" t="str">
        <f aca="false">IF(C473="","",IF(D473&lt;&gt;"NPWP &amp; PKP aktif","Tahan, periksa status",IF(I473="Terkini","Boleh diproses","Validasi ulang dulu")))</f>
        <v/>
      </c>
    </row>
    <row r="474" customFormat="false" ht="15" hidden="false" customHeight="false" outlineLevel="0" collapsed="false">
      <c r="A474" s="27"/>
      <c r="B474" s="27"/>
      <c r="C474" s="28"/>
      <c r="D474" s="27"/>
      <c r="E474" s="29"/>
      <c r="F474" s="27"/>
      <c r="G474" s="27"/>
      <c r="H474" s="32" t="str">
        <f aca="false">IF(E474="","",EDATE(E474,Parameter!$B$7))</f>
        <v/>
      </c>
      <c r="I474" s="35" t="str">
        <f aca="false">IF(C474="","",IF(E474="","Belum pernah divalidasi",IF(H474&lt;Parameter!$B$9,"Perlu validasi ulang","Terkini")))</f>
        <v/>
      </c>
      <c r="J474" s="35" t="str">
        <f aca="false">IF(C474="","",IF(D474&lt;&gt;"NPWP &amp; PKP aktif","Tahan, periksa status",IF(I474="Terkini","Boleh diproses","Validasi ulang dulu")))</f>
        <v/>
      </c>
    </row>
    <row r="475" customFormat="false" ht="15" hidden="false" customHeight="false" outlineLevel="0" collapsed="false">
      <c r="A475" s="27"/>
      <c r="B475" s="27"/>
      <c r="C475" s="28"/>
      <c r="D475" s="27"/>
      <c r="E475" s="29"/>
      <c r="F475" s="27"/>
      <c r="G475" s="27"/>
      <c r="H475" s="32" t="str">
        <f aca="false">IF(E475="","",EDATE(E475,Parameter!$B$7))</f>
        <v/>
      </c>
      <c r="I475" s="35" t="str">
        <f aca="false">IF(C475="","",IF(E475="","Belum pernah divalidasi",IF(H475&lt;Parameter!$B$9,"Perlu validasi ulang","Terkini")))</f>
        <v/>
      </c>
      <c r="J475" s="35" t="str">
        <f aca="false">IF(C475="","",IF(D475&lt;&gt;"NPWP &amp; PKP aktif","Tahan, periksa status",IF(I475="Terkini","Boleh diproses","Validasi ulang dulu")))</f>
        <v/>
      </c>
    </row>
    <row r="476" customFormat="false" ht="15" hidden="false" customHeight="false" outlineLevel="0" collapsed="false">
      <c r="A476" s="27"/>
      <c r="B476" s="27"/>
      <c r="C476" s="28"/>
      <c r="D476" s="27"/>
      <c r="E476" s="29"/>
      <c r="F476" s="27"/>
      <c r="G476" s="27"/>
      <c r="H476" s="32" t="str">
        <f aca="false">IF(E476="","",EDATE(E476,Parameter!$B$7))</f>
        <v/>
      </c>
      <c r="I476" s="35" t="str">
        <f aca="false">IF(C476="","",IF(E476="","Belum pernah divalidasi",IF(H476&lt;Parameter!$B$9,"Perlu validasi ulang","Terkini")))</f>
        <v/>
      </c>
      <c r="J476" s="35" t="str">
        <f aca="false">IF(C476="","",IF(D476&lt;&gt;"NPWP &amp; PKP aktif","Tahan, periksa status",IF(I476="Terkini","Boleh diproses","Validasi ulang dulu")))</f>
        <v/>
      </c>
    </row>
    <row r="477" customFormat="false" ht="15" hidden="false" customHeight="false" outlineLevel="0" collapsed="false">
      <c r="A477" s="27"/>
      <c r="B477" s="27"/>
      <c r="C477" s="28"/>
      <c r="D477" s="27"/>
      <c r="E477" s="29"/>
      <c r="F477" s="27"/>
      <c r="G477" s="27"/>
      <c r="H477" s="32" t="str">
        <f aca="false">IF(E477="","",EDATE(E477,Parameter!$B$7))</f>
        <v/>
      </c>
      <c r="I477" s="35" t="str">
        <f aca="false">IF(C477="","",IF(E477="","Belum pernah divalidasi",IF(H477&lt;Parameter!$B$9,"Perlu validasi ulang","Terkini")))</f>
        <v/>
      </c>
      <c r="J477" s="35" t="str">
        <f aca="false">IF(C477="","",IF(D477&lt;&gt;"NPWP &amp; PKP aktif","Tahan, periksa status",IF(I477="Terkini","Boleh diproses","Validasi ulang dulu")))</f>
        <v/>
      </c>
    </row>
    <row r="478" customFormat="false" ht="15" hidden="false" customHeight="false" outlineLevel="0" collapsed="false">
      <c r="A478" s="27"/>
      <c r="B478" s="27"/>
      <c r="C478" s="28"/>
      <c r="D478" s="27"/>
      <c r="E478" s="29"/>
      <c r="F478" s="27"/>
      <c r="G478" s="27"/>
      <c r="H478" s="32" t="str">
        <f aca="false">IF(E478="","",EDATE(E478,Parameter!$B$7))</f>
        <v/>
      </c>
      <c r="I478" s="35" t="str">
        <f aca="false">IF(C478="","",IF(E478="","Belum pernah divalidasi",IF(H478&lt;Parameter!$B$9,"Perlu validasi ulang","Terkini")))</f>
        <v/>
      </c>
      <c r="J478" s="35" t="str">
        <f aca="false">IF(C478="","",IF(D478&lt;&gt;"NPWP &amp; PKP aktif","Tahan, periksa status",IF(I478="Terkini","Boleh diproses","Validasi ulang dulu")))</f>
        <v/>
      </c>
    </row>
    <row r="479" customFormat="false" ht="15" hidden="false" customHeight="false" outlineLevel="0" collapsed="false">
      <c r="A479" s="27"/>
      <c r="B479" s="27"/>
      <c r="C479" s="28"/>
      <c r="D479" s="27"/>
      <c r="E479" s="29"/>
      <c r="F479" s="27"/>
      <c r="G479" s="27"/>
      <c r="H479" s="32" t="str">
        <f aca="false">IF(E479="","",EDATE(E479,Parameter!$B$7))</f>
        <v/>
      </c>
      <c r="I479" s="35" t="str">
        <f aca="false">IF(C479="","",IF(E479="","Belum pernah divalidasi",IF(H479&lt;Parameter!$B$9,"Perlu validasi ulang","Terkini")))</f>
        <v/>
      </c>
      <c r="J479" s="35" t="str">
        <f aca="false">IF(C479="","",IF(D479&lt;&gt;"NPWP &amp; PKP aktif","Tahan, periksa status",IF(I479="Terkini","Boleh diproses","Validasi ulang dulu")))</f>
        <v/>
      </c>
    </row>
    <row r="480" customFormat="false" ht="15" hidden="false" customHeight="false" outlineLevel="0" collapsed="false">
      <c r="A480" s="27"/>
      <c r="B480" s="27"/>
      <c r="C480" s="28"/>
      <c r="D480" s="27"/>
      <c r="E480" s="29"/>
      <c r="F480" s="27"/>
      <c r="G480" s="27"/>
      <c r="H480" s="32" t="str">
        <f aca="false">IF(E480="","",EDATE(E480,Parameter!$B$7))</f>
        <v/>
      </c>
      <c r="I480" s="35" t="str">
        <f aca="false">IF(C480="","",IF(E480="","Belum pernah divalidasi",IF(H480&lt;Parameter!$B$9,"Perlu validasi ulang","Terkini")))</f>
        <v/>
      </c>
      <c r="J480" s="35" t="str">
        <f aca="false">IF(C480="","",IF(D480&lt;&gt;"NPWP &amp; PKP aktif","Tahan, periksa status",IF(I480="Terkini","Boleh diproses","Validasi ulang dulu")))</f>
        <v/>
      </c>
    </row>
    <row r="481" customFormat="false" ht="15" hidden="false" customHeight="false" outlineLevel="0" collapsed="false">
      <c r="A481" s="27"/>
      <c r="B481" s="27"/>
      <c r="C481" s="28"/>
      <c r="D481" s="27"/>
      <c r="E481" s="29"/>
      <c r="F481" s="27"/>
      <c r="G481" s="27"/>
      <c r="H481" s="32" t="str">
        <f aca="false">IF(E481="","",EDATE(E481,Parameter!$B$7))</f>
        <v/>
      </c>
      <c r="I481" s="35" t="str">
        <f aca="false">IF(C481="","",IF(E481="","Belum pernah divalidasi",IF(H481&lt;Parameter!$B$9,"Perlu validasi ulang","Terkini")))</f>
        <v/>
      </c>
      <c r="J481" s="35" t="str">
        <f aca="false">IF(C481="","",IF(D481&lt;&gt;"NPWP &amp; PKP aktif","Tahan, periksa status",IF(I481="Terkini","Boleh diproses","Validasi ulang dulu")))</f>
        <v/>
      </c>
    </row>
    <row r="482" customFormat="false" ht="15" hidden="false" customHeight="false" outlineLevel="0" collapsed="false">
      <c r="A482" s="27"/>
      <c r="B482" s="27"/>
      <c r="C482" s="28"/>
      <c r="D482" s="27"/>
      <c r="E482" s="29"/>
      <c r="F482" s="27"/>
      <c r="G482" s="27"/>
      <c r="H482" s="32" t="str">
        <f aca="false">IF(E482="","",EDATE(E482,Parameter!$B$7))</f>
        <v/>
      </c>
      <c r="I482" s="35" t="str">
        <f aca="false">IF(C482="","",IF(E482="","Belum pernah divalidasi",IF(H482&lt;Parameter!$B$9,"Perlu validasi ulang","Terkini")))</f>
        <v/>
      </c>
      <c r="J482" s="35" t="str">
        <f aca="false">IF(C482="","",IF(D482&lt;&gt;"NPWP &amp; PKP aktif","Tahan, periksa status",IF(I482="Terkini","Boleh diproses","Validasi ulang dulu")))</f>
        <v/>
      </c>
    </row>
    <row r="483" customFormat="false" ht="15" hidden="false" customHeight="false" outlineLevel="0" collapsed="false">
      <c r="A483" s="27"/>
      <c r="B483" s="27"/>
      <c r="C483" s="28"/>
      <c r="D483" s="27"/>
      <c r="E483" s="29"/>
      <c r="F483" s="27"/>
      <c r="G483" s="27"/>
      <c r="H483" s="32" t="str">
        <f aca="false">IF(E483="","",EDATE(E483,Parameter!$B$7))</f>
        <v/>
      </c>
      <c r="I483" s="35" t="str">
        <f aca="false">IF(C483="","",IF(E483="","Belum pernah divalidasi",IF(H483&lt;Parameter!$B$9,"Perlu validasi ulang","Terkini")))</f>
        <v/>
      </c>
      <c r="J483" s="35" t="str">
        <f aca="false">IF(C483="","",IF(D483&lt;&gt;"NPWP &amp; PKP aktif","Tahan, periksa status",IF(I483="Terkini","Boleh diproses","Validasi ulang dulu")))</f>
        <v/>
      </c>
    </row>
    <row r="484" customFormat="false" ht="15" hidden="false" customHeight="false" outlineLevel="0" collapsed="false">
      <c r="A484" s="27"/>
      <c r="B484" s="27"/>
      <c r="C484" s="28"/>
      <c r="D484" s="27"/>
      <c r="E484" s="29"/>
      <c r="F484" s="27"/>
      <c r="G484" s="27"/>
      <c r="H484" s="32" t="str">
        <f aca="false">IF(E484="","",EDATE(E484,Parameter!$B$7))</f>
        <v/>
      </c>
      <c r="I484" s="35" t="str">
        <f aca="false">IF(C484="","",IF(E484="","Belum pernah divalidasi",IF(H484&lt;Parameter!$B$9,"Perlu validasi ulang","Terkini")))</f>
        <v/>
      </c>
      <c r="J484" s="35" t="str">
        <f aca="false">IF(C484="","",IF(D484&lt;&gt;"NPWP &amp; PKP aktif","Tahan, periksa status",IF(I484="Terkini","Boleh diproses","Validasi ulang dulu")))</f>
        <v/>
      </c>
    </row>
    <row r="485" customFormat="false" ht="15" hidden="false" customHeight="false" outlineLevel="0" collapsed="false">
      <c r="A485" s="27"/>
      <c r="B485" s="27"/>
      <c r="C485" s="28"/>
      <c r="D485" s="27"/>
      <c r="E485" s="29"/>
      <c r="F485" s="27"/>
      <c r="G485" s="27"/>
      <c r="H485" s="32" t="str">
        <f aca="false">IF(E485="","",EDATE(E485,Parameter!$B$7))</f>
        <v/>
      </c>
      <c r="I485" s="35" t="str">
        <f aca="false">IF(C485="","",IF(E485="","Belum pernah divalidasi",IF(H485&lt;Parameter!$B$9,"Perlu validasi ulang","Terkini")))</f>
        <v/>
      </c>
      <c r="J485" s="35" t="str">
        <f aca="false">IF(C485="","",IF(D485&lt;&gt;"NPWP &amp; PKP aktif","Tahan, periksa status",IF(I485="Terkini","Boleh diproses","Validasi ulang dulu")))</f>
        <v/>
      </c>
    </row>
    <row r="486" customFormat="false" ht="15" hidden="false" customHeight="false" outlineLevel="0" collapsed="false">
      <c r="A486" s="27"/>
      <c r="B486" s="27"/>
      <c r="C486" s="28"/>
      <c r="D486" s="27"/>
      <c r="E486" s="29"/>
      <c r="F486" s="27"/>
      <c r="G486" s="27"/>
      <c r="H486" s="32" t="str">
        <f aca="false">IF(E486="","",EDATE(E486,Parameter!$B$7))</f>
        <v/>
      </c>
      <c r="I486" s="35" t="str">
        <f aca="false">IF(C486="","",IF(E486="","Belum pernah divalidasi",IF(H486&lt;Parameter!$B$9,"Perlu validasi ulang","Terkini")))</f>
        <v/>
      </c>
      <c r="J486" s="35" t="str">
        <f aca="false">IF(C486="","",IF(D486&lt;&gt;"NPWP &amp; PKP aktif","Tahan, periksa status",IF(I486="Terkini","Boleh diproses","Validasi ulang dulu")))</f>
        <v/>
      </c>
    </row>
    <row r="487" customFormat="false" ht="15" hidden="false" customHeight="false" outlineLevel="0" collapsed="false">
      <c r="A487" s="27"/>
      <c r="B487" s="27"/>
      <c r="C487" s="28"/>
      <c r="D487" s="27"/>
      <c r="E487" s="29"/>
      <c r="F487" s="27"/>
      <c r="G487" s="27"/>
      <c r="H487" s="32" t="str">
        <f aca="false">IF(E487="","",EDATE(E487,Parameter!$B$7))</f>
        <v/>
      </c>
      <c r="I487" s="35" t="str">
        <f aca="false">IF(C487="","",IF(E487="","Belum pernah divalidasi",IF(H487&lt;Parameter!$B$9,"Perlu validasi ulang","Terkini")))</f>
        <v/>
      </c>
      <c r="J487" s="35" t="str">
        <f aca="false">IF(C487="","",IF(D487&lt;&gt;"NPWP &amp; PKP aktif","Tahan, periksa status",IF(I487="Terkini","Boleh diproses","Validasi ulang dulu")))</f>
        <v/>
      </c>
    </row>
    <row r="488" customFormat="false" ht="15" hidden="false" customHeight="false" outlineLevel="0" collapsed="false">
      <c r="A488" s="27"/>
      <c r="B488" s="27"/>
      <c r="C488" s="28"/>
      <c r="D488" s="27"/>
      <c r="E488" s="29"/>
      <c r="F488" s="27"/>
      <c r="G488" s="27"/>
      <c r="H488" s="32" t="str">
        <f aca="false">IF(E488="","",EDATE(E488,Parameter!$B$7))</f>
        <v/>
      </c>
      <c r="I488" s="35" t="str">
        <f aca="false">IF(C488="","",IF(E488="","Belum pernah divalidasi",IF(H488&lt;Parameter!$B$9,"Perlu validasi ulang","Terkini")))</f>
        <v/>
      </c>
      <c r="J488" s="35" t="str">
        <f aca="false">IF(C488="","",IF(D488&lt;&gt;"NPWP &amp; PKP aktif","Tahan, periksa status",IF(I488="Terkini","Boleh diproses","Validasi ulang dulu")))</f>
        <v/>
      </c>
    </row>
    <row r="489" customFormat="false" ht="15" hidden="false" customHeight="false" outlineLevel="0" collapsed="false">
      <c r="A489" s="27"/>
      <c r="B489" s="27"/>
      <c r="C489" s="28"/>
      <c r="D489" s="27"/>
      <c r="E489" s="29"/>
      <c r="F489" s="27"/>
      <c r="G489" s="27"/>
      <c r="H489" s="32" t="str">
        <f aca="false">IF(E489="","",EDATE(E489,Parameter!$B$7))</f>
        <v/>
      </c>
      <c r="I489" s="35" t="str">
        <f aca="false">IF(C489="","",IF(E489="","Belum pernah divalidasi",IF(H489&lt;Parameter!$B$9,"Perlu validasi ulang","Terkini")))</f>
        <v/>
      </c>
      <c r="J489" s="35" t="str">
        <f aca="false">IF(C489="","",IF(D489&lt;&gt;"NPWP &amp; PKP aktif","Tahan, periksa status",IF(I489="Terkini","Boleh diproses","Validasi ulang dulu")))</f>
        <v/>
      </c>
    </row>
    <row r="490" customFormat="false" ht="15" hidden="false" customHeight="false" outlineLevel="0" collapsed="false">
      <c r="A490" s="27"/>
      <c r="B490" s="27"/>
      <c r="C490" s="28"/>
      <c r="D490" s="27"/>
      <c r="E490" s="29"/>
      <c r="F490" s="27"/>
      <c r="G490" s="27"/>
      <c r="H490" s="32" t="str">
        <f aca="false">IF(E490="","",EDATE(E490,Parameter!$B$7))</f>
        <v/>
      </c>
      <c r="I490" s="35" t="str">
        <f aca="false">IF(C490="","",IF(E490="","Belum pernah divalidasi",IF(H490&lt;Parameter!$B$9,"Perlu validasi ulang","Terkini")))</f>
        <v/>
      </c>
      <c r="J490" s="35" t="str">
        <f aca="false">IF(C490="","",IF(D490&lt;&gt;"NPWP &amp; PKP aktif","Tahan, periksa status",IF(I490="Terkini","Boleh diproses","Validasi ulang dulu")))</f>
        <v/>
      </c>
    </row>
    <row r="491" customFormat="false" ht="15" hidden="false" customHeight="false" outlineLevel="0" collapsed="false">
      <c r="A491" s="27"/>
      <c r="B491" s="27"/>
      <c r="C491" s="28"/>
      <c r="D491" s="27"/>
      <c r="E491" s="29"/>
      <c r="F491" s="27"/>
      <c r="G491" s="27"/>
      <c r="H491" s="32" t="str">
        <f aca="false">IF(E491="","",EDATE(E491,Parameter!$B$7))</f>
        <v/>
      </c>
      <c r="I491" s="35" t="str">
        <f aca="false">IF(C491="","",IF(E491="","Belum pernah divalidasi",IF(H491&lt;Parameter!$B$9,"Perlu validasi ulang","Terkini")))</f>
        <v/>
      </c>
      <c r="J491" s="35" t="str">
        <f aca="false">IF(C491="","",IF(D491&lt;&gt;"NPWP &amp; PKP aktif","Tahan, periksa status",IF(I491="Terkini","Boleh diproses","Validasi ulang dulu")))</f>
        <v/>
      </c>
    </row>
    <row r="492" customFormat="false" ht="15" hidden="false" customHeight="false" outlineLevel="0" collapsed="false">
      <c r="A492" s="27"/>
      <c r="B492" s="27"/>
      <c r="C492" s="28"/>
      <c r="D492" s="27"/>
      <c r="E492" s="29"/>
      <c r="F492" s="27"/>
      <c r="G492" s="27"/>
      <c r="H492" s="32" t="str">
        <f aca="false">IF(E492="","",EDATE(E492,Parameter!$B$7))</f>
        <v/>
      </c>
      <c r="I492" s="35" t="str">
        <f aca="false">IF(C492="","",IF(E492="","Belum pernah divalidasi",IF(H492&lt;Parameter!$B$9,"Perlu validasi ulang","Terkini")))</f>
        <v/>
      </c>
      <c r="J492" s="35" t="str">
        <f aca="false">IF(C492="","",IF(D492&lt;&gt;"NPWP &amp; PKP aktif","Tahan, periksa status",IF(I492="Terkini","Boleh diproses","Validasi ulang dulu")))</f>
        <v/>
      </c>
    </row>
    <row r="493" customFormat="false" ht="15" hidden="false" customHeight="false" outlineLevel="0" collapsed="false">
      <c r="A493" s="27"/>
      <c r="B493" s="27"/>
      <c r="C493" s="28"/>
      <c r="D493" s="27"/>
      <c r="E493" s="29"/>
      <c r="F493" s="27"/>
      <c r="G493" s="27"/>
      <c r="H493" s="32" t="str">
        <f aca="false">IF(E493="","",EDATE(E493,Parameter!$B$7))</f>
        <v/>
      </c>
      <c r="I493" s="35" t="str">
        <f aca="false">IF(C493="","",IF(E493="","Belum pernah divalidasi",IF(H493&lt;Parameter!$B$9,"Perlu validasi ulang","Terkini")))</f>
        <v/>
      </c>
      <c r="J493" s="35" t="str">
        <f aca="false">IF(C493="","",IF(D493&lt;&gt;"NPWP &amp; PKP aktif","Tahan, periksa status",IF(I493="Terkini","Boleh diproses","Validasi ulang dulu")))</f>
        <v/>
      </c>
    </row>
    <row r="494" customFormat="false" ht="15" hidden="false" customHeight="false" outlineLevel="0" collapsed="false">
      <c r="A494" s="27"/>
      <c r="B494" s="27"/>
      <c r="C494" s="28"/>
      <c r="D494" s="27"/>
      <c r="E494" s="29"/>
      <c r="F494" s="27"/>
      <c r="G494" s="27"/>
      <c r="H494" s="32" t="str">
        <f aca="false">IF(E494="","",EDATE(E494,Parameter!$B$7))</f>
        <v/>
      </c>
      <c r="I494" s="35" t="str">
        <f aca="false">IF(C494="","",IF(E494="","Belum pernah divalidasi",IF(H494&lt;Parameter!$B$9,"Perlu validasi ulang","Terkini")))</f>
        <v/>
      </c>
      <c r="J494" s="35" t="str">
        <f aca="false">IF(C494="","",IF(D494&lt;&gt;"NPWP &amp; PKP aktif","Tahan, periksa status",IF(I494="Terkini","Boleh diproses","Validasi ulang dulu")))</f>
        <v/>
      </c>
    </row>
    <row r="495" customFormat="false" ht="15" hidden="false" customHeight="false" outlineLevel="0" collapsed="false">
      <c r="A495" s="27"/>
      <c r="B495" s="27"/>
      <c r="C495" s="28"/>
      <c r="D495" s="27"/>
      <c r="E495" s="29"/>
      <c r="F495" s="27"/>
      <c r="G495" s="27"/>
      <c r="H495" s="32" t="str">
        <f aca="false">IF(E495="","",EDATE(E495,Parameter!$B$7))</f>
        <v/>
      </c>
      <c r="I495" s="35" t="str">
        <f aca="false">IF(C495="","",IF(E495="","Belum pernah divalidasi",IF(H495&lt;Parameter!$B$9,"Perlu validasi ulang","Terkini")))</f>
        <v/>
      </c>
      <c r="J495" s="35" t="str">
        <f aca="false">IF(C495="","",IF(D495&lt;&gt;"NPWP &amp; PKP aktif","Tahan, periksa status",IF(I495="Terkini","Boleh diproses","Validasi ulang dulu")))</f>
        <v/>
      </c>
    </row>
    <row r="496" customFormat="false" ht="15" hidden="false" customHeight="false" outlineLevel="0" collapsed="false">
      <c r="A496" s="27"/>
      <c r="B496" s="27"/>
      <c r="C496" s="28"/>
      <c r="D496" s="27"/>
      <c r="E496" s="29"/>
      <c r="F496" s="27"/>
      <c r="G496" s="27"/>
      <c r="H496" s="32" t="str">
        <f aca="false">IF(E496="","",EDATE(E496,Parameter!$B$7))</f>
        <v/>
      </c>
      <c r="I496" s="35" t="str">
        <f aca="false">IF(C496="","",IF(E496="","Belum pernah divalidasi",IF(H496&lt;Parameter!$B$9,"Perlu validasi ulang","Terkini")))</f>
        <v/>
      </c>
      <c r="J496" s="35" t="str">
        <f aca="false">IF(C496="","",IF(D496&lt;&gt;"NPWP &amp; PKP aktif","Tahan, periksa status",IF(I496="Terkini","Boleh diproses","Validasi ulang dulu")))</f>
        <v/>
      </c>
    </row>
    <row r="497" customFormat="false" ht="15" hidden="false" customHeight="false" outlineLevel="0" collapsed="false">
      <c r="A497" s="27"/>
      <c r="B497" s="27"/>
      <c r="C497" s="28"/>
      <c r="D497" s="27"/>
      <c r="E497" s="29"/>
      <c r="F497" s="27"/>
      <c r="G497" s="27"/>
      <c r="H497" s="32" t="str">
        <f aca="false">IF(E497="","",EDATE(E497,Parameter!$B$7))</f>
        <v/>
      </c>
      <c r="I497" s="35" t="str">
        <f aca="false">IF(C497="","",IF(E497="","Belum pernah divalidasi",IF(H497&lt;Parameter!$B$9,"Perlu validasi ulang","Terkini")))</f>
        <v/>
      </c>
      <c r="J497" s="35" t="str">
        <f aca="false">IF(C497="","",IF(D497&lt;&gt;"NPWP &amp; PKP aktif","Tahan, periksa status",IF(I497="Terkini","Boleh diproses","Validasi ulang dulu")))</f>
        <v/>
      </c>
    </row>
    <row r="498" customFormat="false" ht="15" hidden="false" customHeight="false" outlineLevel="0" collapsed="false">
      <c r="A498" s="27"/>
      <c r="B498" s="27"/>
      <c r="C498" s="28"/>
      <c r="D498" s="27"/>
      <c r="E498" s="29"/>
      <c r="F498" s="27"/>
      <c r="G498" s="27"/>
      <c r="H498" s="32" t="str">
        <f aca="false">IF(E498="","",EDATE(E498,Parameter!$B$7))</f>
        <v/>
      </c>
      <c r="I498" s="35" t="str">
        <f aca="false">IF(C498="","",IF(E498="","Belum pernah divalidasi",IF(H498&lt;Parameter!$B$9,"Perlu validasi ulang","Terkini")))</f>
        <v/>
      </c>
      <c r="J498" s="35" t="str">
        <f aca="false">IF(C498="","",IF(D498&lt;&gt;"NPWP &amp; PKP aktif","Tahan, periksa status",IF(I498="Terkini","Boleh diproses","Validasi ulang dulu")))</f>
        <v/>
      </c>
    </row>
    <row r="499" customFormat="false" ht="15" hidden="false" customHeight="false" outlineLevel="0" collapsed="false">
      <c r="A499" s="27"/>
      <c r="B499" s="27"/>
      <c r="C499" s="28"/>
      <c r="D499" s="27"/>
      <c r="E499" s="29"/>
      <c r="F499" s="27"/>
      <c r="G499" s="27"/>
      <c r="H499" s="32" t="str">
        <f aca="false">IF(E499="","",EDATE(E499,Parameter!$B$7))</f>
        <v/>
      </c>
      <c r="I499" s="35" t="str">
        <f aca="false">IF(C499="","",IF(E499="","Belum pernah divalidasi",IF(H499&lt;Parameter!$B$9,"Perlu validasi ulang","Terkini")))</f>
        <v/>
      </c>
      <c r="J499" s="35" t="str">
        <f aca="false">IF(C499="","",IF(D499&lt;&gt;"NPWP &amp; PKP aktif","Tahan, periksa status",IF(I499="Terkini","Boleh diproses","Validasi ulang dulu")))</f>
        <v/>
      </c>
    </row>
    <row r="500" customFormat="false" ht="15" hidden="false" customHeight="false" outlineLevel="0" collapsed="false">
      <c r="A500" s="27"/>
      <c r="B500" s="27"/>
      <c r="C500" s="28"/>
      <c r="D500" s="27"/>
      <c r="E500" s="29"/>
      <c r="F500" s="27"/>
      <c r="G500" s="27"/>
      <c r="H500" s="32" t="str">
        <f aca="false">IF(E500="","",EDATE(E500,Parameter!$B$7))</f>
        <v/>
      </c>
      <c r="I500" s="35" t="str">
        <f aca="false">IF(C500="","",IF(E500="","Belum pernah divalidasi",IF(H500&lt;Parameter!$B$9,"Perlu validasi ulang","Terkini")))</f>
        <v/>
      </c>
      <c r="J500" s="35" t="str">
        <f aca="false">IF(C500="","",IF(D500&lt;&gt;"NPWP &amp; PKP aktif","Tahan, periksa status",IF(I500="Terkini","Boleh diproses","Validasi ulang dulu")))</f>
        <v/>
      </c>
    </row>
    <row r="501" customFormat="false" ht="15" hidden="false" customHeight="false" outlineLevel="0" collapsed="false">
      <c r="A501" s="27"/>
      <c r="B501" s="27"/>
      <c r="C501" s="28"/>
      <c r="D501" s="27"/>
      <c r="E501" s="29"/>
      <c r="F501" s="27"/>
      <c r="G501" s="27"/>
      <c r="H501" s="32" t="str">
        <f aca="false">IF(E501="","",EDATE(E501,Parameter!$B$7))</f>
        <v/>
      </c>
      <c r="I501" s="35" t="str">
        <f aca="false">IF(C501="","",IF(E501="","Belum pernah divalidasi",IF(H501&lt;Parameter!$B$9,"Perlu validasi ulang","Terkini")))</f>
        <v/>
      </c>
      <c r="J501" s="35" t="str">
        <f aca="false">IF(C501="","",IF(D501&lt;&gt;"NPWP &amp; PKP aktif","Tahan, periksa status",IF(I501="Terkini","Boleh diproses","Validasi ulang dulu")))</f>
        <v/>
      </c>
    </row>
    <row r="502" customFormat="false" ht="15" hidden="false" customHeight="false" outlineLevel="0" collapsed="false">
      <c r="A502" s="27"/>
      <c r="B502" s="27"/>
      <c r="C502" s="28"/>
      <c r="D502" s="27"/>
      <c r="E502" s="29"/>
      <c r="F502" s="27"/>
      <c r="G502" s="27"/>
      <c r="H502" s="32" t="str">
        <f aca="false">IF(E502="","",EDATE(E502,Parameter!$B$7))</f>
        <v/>
      </c>
      <c r="I502" s="35" t="str">
        <f aca="false">IF(C502="","",IF(E502="","Belum pernah divalidasi",IF(H502&lt;Parameter!$B$9,"Perlu validasi ulang","Terkini")))</f>
        <v/>
      </c>
      <c r="J502" s="35" t="str">
        <f aca="false">IF(C502="","",IF(D502&lt;&gt;"NPWP &amp; PKP aktif","Tahan, periksa status",IF(I502="Terkini","Boleh diproses","Validasi ulang dulu")))</f>
        <v/>
      </c>
    </row>
    <row r="503" customFormat="false" ht="15" hidden="false" customHeight="false" outlineLevel="0" collapsed="false">
      <c r="A503" s="27"/>
      <c r="B503" s="27"/>
      <c r="C503" s="28"/>
      <c r="D503" s="27"/>
      <c r="E503" s="29"/>
      <c r="F503" s="27"/>
      <c r="G503" s="27"/>
      <c r="H503" s="32" t="str">
        <f aca="false">IF(E503="","",EDATE(E503,Parameter!$B$7))</f>
        <v/>
      </c>
      <c r="I503" s="35" t="str">
        <f aca="false">IF(C503="","",IF(E503="","Belum pernah divalidasi",IF(H503&lt;Parameter!$B$9,"Perlu validasi ulang","Terkini")))</f>
        <v/>
      </c>
      <c r="J503" s="35" t="str">
        <f aca="false">IF(C503="","",IF(D503&lt;&gt;"NPWP &amp; PKP aktif","Tahan, periksa status",IF(I503="Terkini","Boleh diproses","Validasi ulang dulu")))</f>
        <v/>
      </c>
    </row>
    <row r="504" customFormat="false" ht="15" hidden="false" customHeight="false" outlineLevel="0" collapsed="false">
      <c r="A504" s="27"/>
      <c r="B504" s="27"/>
      <c r="C504" s="28"/>
      <c r="D504" s="27"/>
      <c r="E504" s="29"/>
      <c r="F504" s="27"/>
      <c r="G504" s="27"/>
      <c r="H504" s="32" t="str">
        <f aca="false">IF(E504="","",EDATE(E504,Parameter!$B$7))</f>
        <v/>
      </c>
      <c r="I504" s="35" t="str">
        <f aca="false">IF(C504="","",IF(E504="","Belum pernah divalidasi",IF(H504&lt;Parameter!$B$9,"Perlu validasi ulang","Terkini")))</f>
        <v/>
      </c>
      <c r="J504" s="35" t="str">
        <f aca="false">IF(C504="","",IF(D504&lt;&gt;"NPWP &amp; PKP aktif","Tahan, periksa status",IF(I504="Terkini","Boleh diproses","Validasi ulang dulu")))</f>
        <v/>
      </c>
    </row>
    <row r="505" customFormat="false" ht="15" hidden="false" customHeight="false" outlineLevel="0" collapsed="false">
      <c r="A505" s="27"/>
      <c r="B505" s="27"/>
      <c r="C505" s="28"/>
      <c r="D505" s="27"/>
      <c r="E505" s="29"/>
      <c r="F505" s="27"/>
      <c r="G505" s="27"/>
      <c r="H505" s="32" t="str">
        <f aca="false">IF(E505="","",EDATE(E505,Parameter!$B$7))</f>
        <v/>
      </c>
      <c r="I505" s="35" t="str">
        <f aca="false">IF(C505="","",IF(E505="","Belum pernah divalidasi",IF(H505&lt;Parameter!$B$9,"Perlu validasi ulang","Terkini")))</f>
        <v/>
      </c>
      <c r="J505" s="35" t="str">
        <f aca="false">IF(C505="","",IF(D505&lt;&gt;"NPWP &amp; PKP aktif","Tahan, periksa status",IF(I505="Terkini","Boleh diproses","Validasi ulang dulu")))</f>
        <v/>
      </c>
    </row>
  </sheetData>
  <conditionalFormatting sqref="I6:J505">
    <cfRule type="expression" priority="2" aboveAverage="0" equalAverage="0" bottom="0" percent="0" rank="0" text="" dxfId="1">
      <formula>OR(I6="Terkini",I6="Boleh diproses")</formula>
    </cfRule>
    <cfRule type="expression" priority="3" aboveAverage="0" equalAverage="0" bottom="0" percent="0" rank="0" text="" dxfId="2">
      <formula>AND(I6&lt;&gt;"",I6&lt;&gt;"Terkini",I6&lt;&gt;"Boleh diproses")</formula>
    </cfRule>
  </conditionalFormatting>
  <dataValidations count="1">
    <dataValidation allowBlank="true" errorStyle="stop" operator="between" showDropDown="false" showErrorMessage="false" showInputMessage="false" sqref="D5:D505" type="list">
      <formula1>"NPWP &amp; PKP aktif,NPWP aktif (non-PKP),Tidak aktif atau tidak ditemukan,Belum divalidasi"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A9004"/>
    <pageSetUpPr fitToPage="true"/>
  </sheetPr>
  <dimension ref="A1:N5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4"/>
    <col collapsed="false" customWidth="true" hidden="false" outlineLevel="0" max="3" min="3" style="0" width="28"/>
    <col collapsed="false" customWidth="true" hidden="false" outlineLevel="0" max="4" min="4" style="0" width="13"/>
    <col collapsed="false" customWidth="true" hidden="false" outlineLevel="0" max="6" min="5" style="0" width="30"/>
    <col collapsed="false" customWidth="true" hidden="false" outlineLevel="0" max="7" min="7" style="0" width="40"/>
    <col collapsed="false" customWidth="true" hidden="false" outlineLevel="0" max="9" min="8" style="0" width="14"/>
    <col collapsed="false" customWidth="true" hidden="false" outlineLevel="0" max="10" min="10" style="0" width="13"/>
    <col collapsed="false" customWidth="true" hidden="false" outlineLevel="0" max="11" min="11" style="0" width="16"/>
    <col collapsed="false" customWidth="true" hidden="false" outlineLevel="0" max="13" min="12" style="0" width="12"/>
    <col collapsed="false" customWidth="true" hidden="false" outlineLevel="0" max="14" min="14" style="0" width="28"/>
  </cols>
  <sheetData>
    <row r="1" customFormat="false" ht="24" hidden="false" customHeight="true" outlineLevel="0" collapsed="false">
      <c r="A1" s="11" t="s">
        <v>111</v>
      </c>
    </row>
    <row r="2" customFormat="false" ht="15" hidden="false" customHeight="false" outlineLevel="0" collapsed="false">
      <c r="A2" s="2" t="s">
        <v>112</v>
      </c>
    </row>
    <row r="4" customFormat="false" ht="43.5" hidden="false" customHeight="true" outlineLevel="0" collapsed="false">
      <c r="A4" s="12" t="s">
        <v>113</v>
      </c>
      <c r="B4" s="12" t="s">
        <v>114</v>
      </c>
      <c r="C4" s="12" t="s">
        <v>71</v>
      </c>
      <c r="D4" s="12" t="s">
        <v>115</v>
      </c>
      <c r="E4" s="12" t="s">
        <v>116</v>
      </c>
      <c r="F4" s="12" t="s">
        <v>117</v>
      </c>
      <c r="G4" s="12" t="s">
        <v>118</v>
      </c>
      <c r="H4" s="12" t="s">
        <v>104</v>
      </c>
      <c r="I4" s="12" t="s">
        <v>119</v>
      </c>
      <c r="J4" s="12" t="s">
        <v>120</v>
      </c>
      <c r="K4" s="17" t="s">
        <v>121</v>
      </c>
      <c r="L4" s="17" t="s">
        <v>86</v>
      </c>
      <c r="M4" s="17" t="s">
        <v>122</v>
      </c>
      <c r="N4" s="17" t="s">
        <v>123</v>
      </c>
    </row>
    <row r="5" customFormat="false" ht="23.85" hidden="false" customHeight="false" outlineLevel="0" collapsed="false">
      <c r="A5" s="36" t="s">
        <v>124</v>
      </c>
      <c r="B5" s="37" t="s">
        <v>92</v>
      </c>
      <c r="C5" s="36" t="s">
        <v>90</v>
      </c>
      <c r="D5" s="38" t="n">
        <v>46277</v>
      </c>
      <c r="E5" s="36" t="s">
        <v>125</v>
      </c>
      <c r="F5" s="36" t="s">
        <v>126</v>
      </c>
      <c r="G5" s="36" t="s">
        <v>127</v>
      </c>
      <c r="H5" s="36" t="s">
        <v>110</v>
      </c>
      <c r="I5" s="36" t="s">
        <v>128</v>
      </c>
      <c r="J5" s="38"/>
      <c r="K5" s="39" t="n">
        <f aca="false">IF(B5="","",IFERROR(INDEX('Register Faktur'!$P$5:$P$2005,MATCH(B5,'Register Faktur'!$D$5:$D$2005,0)),"Tidak ditemukan di Register"))</f>
        <v>46387</v>
      </c>
      <c r="L5" s="40" t="n">
        <f aca="false">IF(OR(B5="",I5="Selesai",NOT(ISNUMBER(K5))),"",K5-Parameter!$B$9)</f>
        <v>83</v>
      </c>
      <c r="M5" s="40" t="n">
        <f aca="false">IF(D5="","",IF(J5&lt;&gt;"",J5-D5,Parameter!$B$9-D5))</f>
        <v>27</v>
      </c>
      <c r="N5" s="41" t="str">
        <f aca="false">IF(B5="","",IF(AND(I5="Selesai",G5=""),"Selesai tanpa jejak audit",IF(AND(F5="Klasifikasi ulang transaksi",G5=""),"Lengkapi dasar reklasifikasi","OK")))</f>
        <v>OK</v>
      </c>
    </row>
    <row r="6" customFormat="false" ht="15" hidden="false" customHeight="false" outlineLevel="0" collapsed="false">
      <c r="A6" s="42"/>
      <c r="B6" s="43"/>
      <c r="C6" s="42"/>
      <c r="D6" s="44"/>
      <c r="E6" s="42"/>
      <c r="F6" s="42"/>
      <c r="G6" s="42"/>
      <c r="H6" s="42"/>
      <c r="I6" s="42"/>
      <c r="J6" s="44"/>
      <c r="K6" s="45" t="str">
        <f aca="false">IF(B6="","",IFERROR(INDEX('Register Faktur'!$P$5:$P$2005,MATCH(B6,'Register Faktur'!$D$5:$D$2005,0)),"Tidak ditemukan di Register"))</f>
        <v/>
      </c>
      <c r="L6" s="46" t="str">
        <f aca="false">IF(OR(B6="",I6="Selesai",NOT(ISNUMBER(K6))),"",K6-Parameter!$B$9)</f>
        <v/>
      </c>
      <c r="M6" s="46" t="str">
        <f aca="false">IF(D6="","",IF(J6&lt;&gt;"",J6-D6,Parameter!$B$9-D6))</f>
        <v/>
      </c>
      <c r="N6" s="47" t="str">
        <f aca="false">IF(B6="","",IF(AND(I6="Selesai",G6=""),"Selesai tanpa jejak audit",IF(AND(F6="Klasifikasi ulang transaksi",G6=""),"Lengkapi dasar reklasifikasi","OK")))</f>
        <v/>
      </c>
    </row>
    <row r="7" customFormat="false" ht="15" hidden="false" customHeight="false" outlineLevel="0" collapsed="false">
      <c r="A7" s="42"/>
      <c r="B7" s="43"/>
      <c r="C7" s="42"/>
      <c r="D7" s="44"/>
      <c r="E7" s="42"/>
      <c r="F7" s="42"/>
      <c r="G7" s="42"/>
      <c r="H7" s="42"/>
      <c r="I7" s="42"/>
      <c r="J7" s="44"/>
      <c r="K7" s="45" t="str">
        <f aca="false">IF(B7="","",IFERROR(INDEX('Register Faktur'!$P$5:$P$2005,MATCH(B7,'Register Faktur'!$D$5:$D$2005,0)),"Tidak ditemukan di Register"))</f>
        <v/>
      </c>
      <c r="L7" s="46" t="str">
        <f aca="false">IF(OR(B7="",I7="Selesai",NOT(ISNUMBER(K7))),"",K7-Parameter!$B$9)</f>
        <v/>
      </c>
      <c r="M7" s="46" t="str">
        <f aca="false">IF(D7="","",IF(J7&lt;&gt;"",J7-D7,Parameter!$B$9-D7))</f>
        <v/>
      </c>
      <c r="N7" s="47" t="str">
        <f aca="false">IF(B7="","",IF(AND(I7="Selesai",G7=""),"Selesai tanpa jejak audit",IF(AND(F7="Klasifikasi ulang transaksi",G7=""),"Lengkapi dasar reklasifikasi","OK")))</f>
        <v/>
      </c>
    </row>
    <row r="8" customFormat="false" ht="15" hidden="false" customHeight="false" outlineLevel="0" collapsed="false">
      <c r="A8" s="42"/>
      <c r="B8" s="43"/>
      <c r="C8" s="42"/>
      <c r="D8" s="44"/>
      <c r="E8" s="42"/>
      <c r="F8" s="42"/>
      <c r="G8" s="42"/>
      <c r="H8" s="42"/>
      <c r="I8" s="42"/>
      <c r="J8" s="44"/>
      <c r="K8" s="45" t="str">
        <f aca="false">IF(B8="","",IFERROR(INDEX('Register Faktur'!$P$5:$P$2005,MATCH(B8,'Register Faktur'!$D$5:$D$2005,0)),"Tidak ditemukan di Register"))</f>
        <v/>
      </c>
      <c r="L8" s="46" t="str">
        <f aca="false">IF(OR(B8="",I8="Selesai",NOT(ISNUMBER(K8))),"",K8-Parameter!$B$9)</f>
        <v/>
      </c>
      <c r="M8" s="46" t="str">
        <f aca="false">IF(D8="","",IF(J8&lt;&gt;"",J8-D8,Parameter!$B$9-D8))</f>
        <v/>
      </c>
      <c r="N8" s="47" t="str">
        <f aca="false">IF(B8="","",IF(AND(I8="Selesai",G8=""),"Selesai tanpa jejak audit",IF(AND(F8="Klasifikasi ulang transaksi",G8=""),"Lengkapi dasar reklasifikasi","OK")))</f>
        <v/>
      </c>
    </row>
    <row r="9" customFormat="false" ht="15" hidden="false" customHeight="false" outlineLevel="0" collapsed="false">
      <c r="A9" s="42"/>
      <c r="B9" s="43"/>
      <c r="C9" s="42"/>
      <c r="D9" s="44"/>
      <c r="E9" s="42"/>
      <c r="F9" s="42"/>
      <c r="G9" s="42"/>
      <c r="H9" s="42"/>
      <c r="I9" s="42"/>
      <c r="J9" s="44"/>
      <c r="K9" s="45" t="str">
        <f aca="false">IF(B9="","",IFERROR(INDEX('Register Faktur'!$P$5:$P$2005,MATCH(B9,'Register Faktur'!$D$5:$D$2005,0)),"Tidak ditemukan di Register"))</f>
        <v/>
      </c>
      <c r="L9" s="46" t="str">
        <f aca="false">IF(OR(B9="",I9="Selesai",NOT(ISNUMBER(K9))),"",K9-Parameter!$B$9)</f>
        <v/>
      </c>
      <c r="M9" s="46" t="str">
        <f aca="false">IF(D9="","",IF(J9&lt;&gt;"",J9-D9,Parameter!$B$9-D9))</f>
        <v/>
      </c>
      <c r="N9" s="47" t="str">
        <f aca="false">IF(B9="","",IF(AND(I9="Selesai",G9=""),"Selesai tanpa jejak audit",IF(AND(F9="Klasifikasi ulang transaksi",G9=""),"Lengkapi dasar reklasifikasi","OK")))</f>
        <v/>
      </c>
    </row>
    <row r="10" customFormat="false" ht="15" hidden="false" customHeight="false" outlineLevel="0" collapsed="false">
      <c r="A10" s="42"/>
      <c r="B10" s="43"/>
      <c r="C10" s="42"/>
      <c r="D10" s="44"/>
      <c r="E10" s="42"/>
      <c r="F10" s="42"/>
      <c r="G10" s="42"/>
      <c r="H10" s="42"/>
      <c r="I10" s="42"/>
      <c r="J10" s="44"/>
      <c r="K10" s="45" t="str">
        <f aca="false">IF(B10="","",IFERROR(INDEX('Register Faktur'!$P$5:$P$2005,MATCH(B10,'Register Faktur'!$D$5:$D$2005,0)),"Tidak ditemukan di Register"))</f>
        <v/>
      </c>
      <c r="L10" s="46" t="str">
        <f aca="false">IF(OR(B10="",I10="Selesai",NOT(ISNUMBER(K10))),"",K10-Parameter!$B$9)</f>
        <v/>
      </c>
      <c r="M10" s="46" t="str">
        <f aca="false">IF(D10="","",IF(J10&lt;&gt;"",J10-D10,Parameter!$B$9-D10))</f>
        <v/>
      </c>
      <c r="N10" s="47" t="str">
        <f aca="false">IF(B10="","",IF(AND(I10="Selesai",G10=""),"Selesai tanpa jejak audit",IF(AND(F10="Klasifikasi ulang transaksi",G10=""),"Lengkapi dasar reklasifikasi","OK")))</f>
        <v/>
      </c>
    </row>
    <row r="11" customFormat="false" ht="15" hidden="false" customHeight="false" outlineLevel="0" collapsed="false">
      <c r="A11" s="42"/>
      <c r="B11" s="43"/>
      <c r="C11" s="42"/>
      <c r="D11" s="44"/>
      <c r="E11" s="42"/>
      <c r="F11" s="42"/>
      <c r="G11" s="42"/>
      <c r="H11" s="42"/>
      <c r="I11" s="42"/>
      <c r="J11" s="44"/>
      <c r="K11" s="45" t="str">
        <f aca="false">IF(B11="","",IFERROR(INDEX('Register Faktur'!$P$5:$P$2005,MATCH(B11,'Register Faktur'!$D$5:$D$2005,0)),"Tidak ditemukan di Register"))</f>
        <v/>
      </c>
      <c r="L11" s="46" t="str">
        <f aca="false">IF(OR(B11="",I11="Selesai",NOT(ISNUMBER(K11))),"",K11-Parameter!$B$9)</f>
        <v/>
      </c>
      <c r="M11" s="46" t="str">
        <f aca="false">IF(D11="","",IF(J11&lt;&gt;"",J11-D11,Parameter!$B$9-D11))</f>
        <v/>
      </c>
      <c r="N11" s="47" t="str">
        <f aca="false">IF(B11="","",IF(AND(I11="Selesai",G11=""),"Selesai tanpa jejak audit",IF(AND(F11="Klasifikasi ulang transaksi",G11=""),"Lengkapi dasar reklasifikasi","OK")))</f>
        <v/>
      </c>
    </row>
    <row r="12" customFormat="false" ht="15" hidden="false" customHeight="false" outlineLevel="0" collapsed="false">
      <c r="A12" s="42"/>
      <c r="B12" s="43"/>
      <c r="C12" s="42"/>
      <c r="D12" s="44"/>
      <c r="E12" s="42"/>
      <c r="F12" s="42"/>
      <c r="G12" s="42"/>
      <c r="H12" s="42"/>
      <c r="I12" s="42"/>
      <c r="J12" s="44"/>
      <c r="K12" s="45" t="str">
        <f aca="false">IF(B12="","",IFERROR(INDEX('Register Faktur'!$P$5:$P$2005,MATCH(B12,'Register Faktur'!$D$5:$D$2005,0)),"Tidak ditemukan di Register"))</f>
        <v/>
      </c>
      <c r="L12" s="46" t="str">
        <f aca="false">IF(OR(B12="",I12="Selesai",NOT(ISNUMBER(K12))),"",K12-Parameter!$B$9)</f>
        <v/>
      </c>
      <c r="M12" s="46" t="str">
        <f aca="false">IF(D12="","",IF(J12&lt;&gt;"",J12-D12,Parameter!$B$9-D12))</f>
        <v/>
      </c>
      <c r="N12" s="47" t="str">
        <f aca="false">IF(B12="","",IF(AND(I12="Selesai",G12=""),"Selesai tanpa jejak audit",IF(AND(F12="Klasifikasi ulang transaksi",G12=""),"Lengkapi dasar reklasifikasi","OK")))</f>
        <v/>
      </c>
    </row>
    <row r="13" customFormat="false" ht="15" hidden="false" customHeight="false" outlineLevel="0" collapsed="false">
      <c r="A13" s="42"/>
      <c r="B13" s="43"/>
      <c r="C13" s="42"/>
      <c r="D13" s="44"/>
      <c r="E13" s="42"/>
      <c r="F13" s="42"/>
      <c r="G13" s="42"/>
      <c r="H13" s="42"/>
      <c r="I13" s="42"/>
      <c r="J13" s="44"/>
      <c r="K13" s="45" t="str">
        <f aca="false">IF(B13="","",IFERROR(INDEX('Register Faktur'!$P$5:$P$2005,MATCH(B13,'Register Faktur'!$D$5:$D$2005,0)),"Tidak ditemukan di Register"))</f>
        <v/>
      </c>
      <c r="L13" s="46" t="str">
        <f aca="false">IF(OR(B13="",I13="Selesai",NOT(ISNUMBER(K13))),"",K13-Parameter!$B$9)</f>
        <v/>
      </c>
      <c r="M13" s="46" t="str">
        <f aca="false">IF(D13="","",IF(J13&lt;&gt;"",J13-D13,Parameter!$B$9-D13))</f>
        <v/>
      </c>
      <c r="N13" s="47" t="str">
        <f aca="false">IF(B13="","",IF(AND(I13="Selesai",G13=""),"Selesai tanpa jejak audit",IF(AND(F13="Klasifikasi ulang transaksi",G13=""),"Lengkapi dasar reklasifikasi","OK")))</f>
        <v/>
      </c>
    </row>
    <row r="14" customFormat="false" ht="15" hidden="false" customHeight="false" outlineLevel="0" collapsed="false">
      <c r="A14" s="42"/>
      <c r="B14" s="43"/>
      <c r="C14" s="42"/>
      <c r="D14" s="44"/>
      <c r="E14" s="42"/>
      <c r="F14" s="42"/>
      <c r="G14" s="42"/>
      <c r="H14" s="42"/>
      <c r="I14" s="42"/>
      <c r="J14" s="44"/>
      <c r="K14" s="45" t="str">
        <f aca="false">IF(B14="","",IFERROR(INDEX('Register Faktur'!$P$5:$P$2005,MATCH(B14,'Register Faktur'!$D$5:$D$2005,0)),"Tidak ditemukan di Register"))</f>
        <v/>
      </c>
      <c r="L14" s="46" t="str">
        <f aca="false">IF(OR(B14="",I14="Selesai",NOT(ISNUMBER(K14))),"",K14-Parameter!$B$9)</f>
        <v/>
      </c>
      <c r="M14" s="46" t="str">
        <f aca="false">IF(D14="","",IF(J14&lt;&gt;"",J14-D14,Parameter!$B$9-D14))</f>
        <v/>
      </c>
      <c r="N14" s="47" t="str">
        <f aca="false">IF(B14="","",IF(AND(I14="Selesai",G14=""),"Selesai tanpa jejak audit",IF(AND(F14="Klasifikasi ulang transaksi",G14=""),"Lengkapi dasar reklasifikasi","OK")))</f>
        <v/>
      </c>
    </row>
    <row r="15" customFormat="false" ht="15" hidden="false" customHeight="false" outlineLevel="0" collapsed="false">
      <c r="A15" s="42"/>
      <c r="B15" s="43"/>
      <c r="C15" s="42"/>
      <c r="D15" s="44"/>
      <c r="E15" s="42"/>
      <c r="F15" s="42"/>
      <c r="G15" s="42"/>
      <c r="H15" s="42"/>
      <c r="I15" s="42"/>
      <c r="J15" s="44"/>
      <c r="K15" s="45" t="str">
        <f aca="false">IF(B15="","",IFERROR(INDEX('Register Faktur'!$P$5:$P$2005,MATCH(B15,'Register Faktur'!$D$5:$D$2005,0)),"Tidak ditemukan di Register"))</f>
        <v/>
      </c>
      <c r="L15" s="46" t="str">
        <f aca="false">IF(OR(B15="",I15="Selesai",NOT(ISNUMBER(K15))),"",K15-Parameter!$B$9)</f>
        <v/>
      </c>
      <c r="M15" s="46" t="str">
        <f aca="false">IF(D15="","",IF(J15&lt;&gt;"",J15-D15,Parameter!$B$9-D15))</f>
        <v/>
      </c>
      <c r="N15" s="47" t="str">
        <f aca="false">IF(B15="","",IF(AND(I15="Selesai",G15=""),"Selesai tanpa jejak audit",IF(AND(F15="Klasifikasi ulang transaksi",G15=""),"Lengkapi dasar reklasifikasi","OK")))</f>
        <v/>
      </c>
    </row>
    <row r="16" customFormat="false" ht="15" hidden="false" customHeight="false" outlineLevel="0" collapsed="false">
      <c r="A16" s="42"/>
      <c r="B16" s="43"/>
      <c r="C16" s="42"/>
      <c r="D16" s="44"/>
      <c r="E16" s="42"/>
      <c r="F16" s="42"/>
      <c r="G16" s="42"/>
      <c r="H16" s="42"/>
      <c r="I16" s="42"/>
      <c r="J16" s="44"/>
      <c r="K16" s="45" t="str">
        <f aca="false">IF(B16="","",IFERROR(INDEX('Register Faktur'!$P$5:$P$2005,MATCH(B16,'Register Faktur'!$D$5:$D$2005,0)),"Tidak ditemukan di Register"))</f>
        <v/>
      </c>
      <c r="L16" s="46" t="str">
        <f aca="false">IF(OR(B16="",I16="Selesai",NOT(ISNUMBER(K16))),"",K16-Parameter!$B$9)</f>
        <v/>
      </c>
      <c r="M16" s="46" t="str">
        <f aca="false">IF(D16="","",IF(J16&lt;&gt;"",J16-D16,Parameter!$B$9-D16))</f>
        <v/>
      </c>
      <c r="N16" s="47" t="str">
        <f aca="false">IF(B16="","",IF(AND(I16="Selesai",G16=""),"Selesai tanpa jejak audit",IF(AND(F16="Klasifikasi ulang transaksi",G16=""),"Lengkapi dasar reklasifikasi","OK")))</f>
        <v/>
      </c>
    </row>
    <row r="17" customFormat="false" ht="15" hidden="false" customHeight="false" outlineLevel="0" collapsed="false">
      <c r="A17" s="42"/>
      <c r="B17" s="43"/>
      <c r="C17" s="42"/>
      <c r="D17" s="44"/>
      <c r="E17" s="42"/>
      <c r="F17" s="42"/>
      <c r="G17" s="42"/>
      <c r="H17" s="42"/>
      <c r="I17" s="42"/>
      <c r="J17" s="44"/>
      <c r="K17" s="45" t="str">
        <f aca="false">IF(B17="","",IFERROR(INDEX('Register Faktur'!$P$5:$P$2005,MATCH(B17,'Register Faktur'!$D$5:$D$2005,0)),"Tidak ditemukan di Register"))</f>
        <v/>
      </c>
      <c r="L17" s="46" t="str">
        <f aca="false">IF(OR(B17="",I17="Selesai",NOT(ISNUMBER(K17))),"",K17-Parameter!$B$9)</f>
        <v/>
      </c>
      <c r="M17" s="46" t="str">
        <f aca="false">IF(D17="","",IF(J17&lt;&gt;"",J17-D17,Parameter!$B$9-D17))</f>
        <v/>
      </c>
      <c r="N17" s="47" t="str">
        <f aca="false">IF(B17="","",IF(AND(I17="Selesai",G17=""),"Selesai tanpa jejak audit",IF(AND(F17="Klasifikasi ulang transaksi",G17=""),"Lengkapi dasar reklasifikasi","OK")))</f>
        <v/>
      </c>
    </row>
    <row r="18" customFormat="false" ht="15" hidden="false" customHeight="false" outlineLevel="0" collapsed="false">
      <c r="A18" s="42"/>
      <c r="B18" s="43"/>
      <c r="C18" s="42"/>
      <c r="D18" s="44"/>
      <c r="E18" s="42"/>
      <c r="F18" s="42"/>
      <c r="G18" s="42"/>
      <c r="H18" s="42"/>
      <c r="I18" s="42"/>
      <c r="J18" s="44"/>
      <c r="K18" s="45" t="str">
        <f aca="false">IF(B18="","",IFERROR(INDEX('Register Faktur'!$P$5:$P$2005,MATCH(B18,'Register Faktur'!$D$5:$D$2005,0)),"Tidak ditemukan di Register"))</f>
        <v/>
      </c>
      <c r="L18" s="46" t="str">
        <f aca="false">IF(OR(B18="",I18="Selesai",NOT(ISNUMBER(K18))),"",K18-Parameter!$B$9)</f>
        <v/>
      </c>
      <c r="M18" s="46" t="str">
        <f aca="false">IF(D18="","",IF(J18&lt;&gt;"",J18-D18,Parameter!$B$9-D18))</f>
        <v/>
      </c>
      <c r="N18" s="47" t="str">
        <f aca="false">IF(B18="","",IF(AND(I18="Selesai",G18=""),"Selesai tanpa jejak audit",IF(AND(F18="Klasifikasi ulang transaksi",G18=""),"Lengkapi dasar reklasifikasi","OK")))</f>
        <v/>
      </c>
    </row>
    <row r="19" customFormat="false" ht="15" hidden="false" customHeight="false" outlineLevel="0" collapsed="false">
      <c r="A19" s="42"/>
      <c r="B19" s="43"/>
      <c r="C19" s="42"/>
      <c r="D19" s="44"/>
      <c r="E19" s="42"/>
      <c r="F19" s="42"/>
      <c r="G19" s="42"/>
      <c r="H19" s="42"/>
      <c r="I19" s="42"/>
      <c r="J19" s="44"/>
      <c r="K19" s="45" t="str">
        <f aca="false">IF(B19="","",IFERROR(INDEX('Register Faktur'!$P$5:$P$2005,MATCH(B19,'Register Faktur'!$D$5:$D$2005,0)),"Tidak ditemukan di Register"))</f>
        <v/>
      </c>
      <c r="L19" s="46" t="str">
        <f aca="false">IF(OR(B19="",I19="Selesai",NOT(ISNUMBER(K19))),"",K19-Parameter!$B$9)</f>
        <v/>
      </c>
      <c r="M19" s="46" t="str">
        <f aca="false">IF(D19="","",IF(J19&lt;&gt;"",J19-D19,Parameter!$B$9-D19))</f>
        <v/>
      </c>
      <c r="N19" s="47" t="str">
        <f aca="false">IF(B19="","",IF(AND(I19="Selesai",G19=""),"Selesai tanpa jejak audit",IF(AND(F19="Klasifikasi ulang transaksi",G19=""),"Lengkapi dasar reklasifikasi","OK")))</f>
        <v/>
      </c>
    </row>
    <row r="20" customFormat="false" ht="15" hidden="false" customHeight="false" outlineLevel="0" collapsed="false">
      <c r="A20" s="42"/>
      <c r="B20" s="43"/>
      <c r="C20" s="42"/>
      <c r="D20" s="44"/>
      <c r="E20" s="42"/>
      <c r="F20" s="42"/>
      <c r="G20" s="42"/>
      <c r="H20" s="42"/>
      <c r="I20" s="42"/>
      <c r="J20" s="44"/>
      <c r="K20" s="45" t="str">
        <f aca="false">IF(B20="","",IFERROR(INDEX('Register Faktur'!$P$5:$P$2005,MATCH(B20,'Register Faktur'!$D$5:$D$2005,0)),"Tidak ditemukan di Register"))</f>
        <v/>
      </c>
      <c r="L20" s="46" t="str">
        <f aca="false">IF(OR(B20="",I20="Selesai",NOT(ISNUMBER(K20))),"",K20-Parameter!$B$9)</f>
        <v/>
      </c>
      <c r="M20" s="46" t="str">
        <f aca="false">IF(D20="","",IF(J20&lt;&gt;"",J20-D20,Parameter!$B$9-D20))</f>
        <v/>
      </c>
      <c r="N20" s="47" t="str">
        <f aca="false">IF(B20="","",IF(AND(I20="Selesai",G20=""),"Selesai tanpa jejak audit",IF(AND(F20="Klasifikasi ulang transaksi",G20=""),"Lengkapi dasar reklasifikasi","OK")))</f>
        <v/>
      </c>
    </row>
    <row r="21" customFormat="false" ht="15" hidden="false" customHeight="false" outlineLevel="0" collapsed="false">
      <c r="A21" s="42"/>
      <c r="B21" s="43"/>
      <c r="C21" s="42"/>
      <c r="D21" s="44"/>
      <c r="E21" s="42"/>
      <c r="F21" s="42"/>
      <c r="G21" s="42"/>
      <c r="H21" s="42"/>
      <c r="I21" s="42"/>
      <c r="J21" s="44"/>
      <c r="K21" s="45" t="str">
        <f aca="false">IF(B21="","",IFERROR(INDEX('Register Faktur'!$P$5:$P$2005,MATCH(B21,'Register Faktur'!$D$5:$D$2005,0)),"Tidak ditemukan di Register"))</f>
        <v/>
      </c>
      <c r="L21" s="46" t="str">
        <f aca="false">IF(OR(B21="",I21="Selesai",NOT(ISNUMBER(K21))),"",K21-Parameter!$B$9)</f>
        <v/>
      </c>
      <c r="M21" s="46" t="str">
        <f aca="false">IF(D21="","",IF(J21&lt;&gt;"",J21-D21,Parameter!$B$9-D21))</f>
        <v/>
      </c>
      <c r="N21" s="47" t="str">
        <f aca="false">IF(B21="","",IF(AND(I21="Selesai",G21=""),"Selesai tanpa jejak audit",IF(AND(F21="Klasifikasi ulang transaksi",G21=""),"Lengkapi dasar reklasifikasi","OK")))</f>
        <v/>
      </c>
    </row>
    <row r="22" customFormat="false" ht="15" hidden="false" customHeight="false" outlineLevel="0" collapsed="false">
      <c r="A22" s="42"/>
      <c r="B22" s="43"/>
      <c r="C22" s="42"/>
      <c r="D22" s="44"/>
      <c r="E22" s="42"/>
      <c r="F22" s="42"/>
      <c r="G22" s="42"/>
      <c r="H22" s="42"/>
      <c r="I22" s="42"/>
      <c r="J22" s="44"/>
      <c r="K22" s="45" t="str">
        <f aca="false">IF(B22="","",IFERROR(INDEX('Register Faktur'!$P$5:$P$2005,MATCH(B22,'Register Faktur'!$D$5:$D$2005,0)),"Tidak ditemukan di Register"))</f>
        <v/>
      </c>
      <c r="L22" s="46" t="str">
        <f aca="false">IF(OR(B22="",I22="Selesai",NOT(ISNUMBER(K22))),"",K22-Parameter!$B$9)</f>
        <v/>
      </c>
      <c r="M22" s="46" t="str">
        <f aca="false">IF(D22="","",IF(J22&lt;&gt;"",J22-D22,Parameter!$B$9-D22))</f>
        <v/>
      </c>
      <c r="N22" s="47" t="str">
        <f aca="false">IF(B22="","",IF(AND(I22="Selesai",G22=""),"Selesai tanpa jejak audit",IF(AND(F22="Klasifikasi ulang transaksi",G22=""),"Lengkapi dasar reklasifikasi","OK")))</f>
        <v/>
      </c>
    </row>
    <row r="23" customFormat="false" ht="15" hidden="false" customHeight="false" outlineLevel="0" collapsed="false">
      <c r="A23" s="42"/>
      <c r="B23" s="43"/>
      <c r="C23" s="42"/>
      <c r="D23" s="44"/>
      <c r="E23" s="42"/>
      <c r="F23" s="42"/>
      <c r="G23" s="42"/>
      <c r="H23" s="42"/>
      <c r="I23" s="42"/>
      <c r="J23" s="44"/>
      <c r="K23" s="45" t="str">
        <f aca="false">IF(B23="","",IFERROR(INDEX('Register Faktur'!$P$5:$P$2005,MATCH(B23,'Register Faktur'!$D$5:$D$2005,0)),"Tidak ditemukan di Register"))</f>
        <v/>
      </c>
      <c r="L23" s="46" t="str">
        <f aca="false">IF(OR(B23="",I23="Selesai",NOT(ISNUMBER(K23))),"",K23-Parameter!$B$9)</f>
        <v/>
      </c>
      <c r="M23" s="46" t="str">
        <f aca="false">IF(D23="","",IF(J23&lt;&gt;"",J23-D23,Parameter!$B$9-D23))</f>
        <v/>
      </c>
      <c r="N23" s="47" t="str">
        <f aca="false">IF(B23="","",IF(AND(I23="Selesai",G23=""),"Selesai tanpa jejak audit",IF(AND(F23="Klasifikasi ulang transaksi",G23=""),"Lengkapi dasar reklasifikasi","OK")))</f>
        <v/>
      </c>
    </row>
    <row r="24" customFormat="false" ht="15" hidden="false" customHeight="false" outlineLevel="0" collapsed="false">
      <c r="A24" s="42"/>
      <c r="B24" s="43"/>
      <c r="C24" s="42"/>
      <c r="D24" s="44"/>
      <c r="E24" s="42"/>
      <c r="F24" s="42"/>
      <c r="G24" s="42"/>
      <c r="H24" s="42"/>
      <c r="I24" s="42"/>
      <c r="J24" s="44"/>
      <c r="K24" s="45" t="str">
        <f aca="false">IF(B24="","",IFERROR(INDEX('Register Faktur'!$P$5:$P$2005,MATCH(B24,'Register Faktur'!$D$5:$D$2005,0)),"Tidak ditemukan di Register"))</f>
        <v/>
      </c>
      <c r="L24" s="46" t="str">
        <f aca="false">IF(OR(B24="",I24="Selesai",NOT(ISNUMBER(K24))),"",K24-Parameter!$B$9)</f>
        <v/>
      </c>
      <c r="M24" s="46" t="str">
        <f aca="false">IF(D24="","",IF(J24&lt;&gt;"",J24-D24,Parameter!$B$9-D24))</f>
        <v/>
      </c>
      <c r="N24" s="47" t="str">
        <f aca="false">IF(B24="","",IF(AND(I24="Selesai",G24=""),"Selesai tanpa jejak audit",IF(AND(F24="Klasifikasi ulang transaksi",G24=""),"Lengkapi dasar reklasifikasi","OK")))</f>
        <v/>
      </c>
    </row>
    <row r="25" customFormat="false" ht="15" hidden="false" customHeight="false" outlineLevel="0" collapsed="false">
      <c r="A25" s="42"/>
      <c r="B25" s="43"/>
      <c r="C25" s="42"/>
      <c r="D25" s="44"/>
      <c r="E25" s="42"/>
      <c r="F25" s="42"/>
      <c r="G25" s="42"/>
      <c r="H25" s="42"/>
      <c r="I25" s="42"/>
      <c r="J25" s="44"/>
      <c r="K25" s="45" t="str">
        <f aca="false">IF(B25="","",IFERROR(INDEX('Register Faktur'!$P$5:$P$2005,MATCH(B25,'Register Faktur'!$D$5:$D$2005,0)),"Tidak ditemukan di Register"))</f>
        <v/>
      </c>
      <c r="L25" s="46" t="str">
        <f aca="false">IF(OR(B25="",I25="Selesai",NOT(ISNUMBER(K25))),"",K25-Parameter!$B$9)</f>
        <v/>
      </c>
      <c r="M25" s="46" t="str">
        <f aca="false">IF(D25="","",IF(J25&lt;&gt;"",J25-D25,Parameter!$B$9-D25))</f>
        <v/>
      </c>
      <c r="N25" s="47" t="str">
        <f aca="false">IF(B25="","",IF(AND(I25="Selesai",G25=""),"Selesai tanpa jejak audit",IF(AND(F25="Klasifikasi ulang transaksi",G25=""),"Lengkapi dasar reklasifikasi","OK")))</f>
        <v/>
      </c>
    </row>
    <row r="26" customFormat="false" ht="15" hidden="false" customHeight="false" outlineLevel="0" collapsed="false">
      <c r="A26" s="42"/>
      <c r="B26" s="43"/>
      <c r="C26" s="42"/>
      <c r="D26" s="44"/>
      <c r="E26" s="42"/>
      <c r="F26" s="42"/>
      <c r="G26" s="42"/>
      <c r="H26" s="42"/>
      <c r="I26" s="42"/>
      <c r="J26" s="44"/>
      <c r="K26" s="45" t="str">
        <f aca="false">IF(B26="","",IFERROR(INDEX('Register Faktur'!$P$5:$P$2005,MATCH(B26,'Register Faktur'!$D$5:$D$2005,0)),"Tidak ditemukan di Register"))</f>
        <v/>
      </c>
      <c r="L26" s="46" t="str">
        <f aca="false">IF(OR(B26="",I26="Selesai",NOT(ISNUMBER(K26))),"",K26-Parameter!$B$9)</f>
        <v/>
      </c>
      <c r="M26" s="46" t="str">
        <f aca="false">IF(D26="","",IF(J26&lt;&gt;"",J26-D26,Parameter!$B$9-D26))</f>
        <v/>
      </c>
      <c r="N26" s="47" t="str">
        <f aca="false">IF(B26="","",IF(AND(I26="Selesai",G26=""),"Selesai tanpa jejak audit",IF(AND(F26="Klasifikasi ulang transaksi",G26=""),"Lengkapi dasar reklasifikasi","OK")))</f>
        <v/>
      </c>
    </row>
    <row r="27" customFormat="false" ht="15" hidden="false" customHeight="false" outlineLevel="0" collapsed="false">
      <c r="A27" s="42"/>
      <c r="B27" s="43"/>
      <c r="C27" s="42"/>
      <c r="D27" s="44"/>
      <c r="E27" s="42"/>
      <c r="F27" s="42"/>
      <c r="G27" s="42"/>
      <c r="H27" s="42"/>
      <c r="I27" s="42"/>
      <c r="J27" s="44"/>
      <c r="K27" s="45" t="str">
        <f aca="false">IF(B27="","",IFERROR(INDEX('Register Faktur'!$P$5:$P$2005,MATCH(B27,'Register Faktur'!$D$5:$D$2005,0)),"Tidak ditemukan di Register"))</f>
        <v/>
      </c>
      <c r="L27" s="46" t="str">
        <f aca="false">IF(OR(B27="",I27="Selesai",NOT(ISNUMBER(K27))),"",K27-Parameter!$B$9)</f>
        <v/>
      </c>
      <c r="M27" s="46" t="str">
        <f aca="false">IF(D27="","",IF(J27&lt;&gt;"",J27-D27,Parameter!$B$9-D27))</f>
        <v/>
      </c>
      <c r="N27" s="47" t="str">
        <f aca="false">IF(B27="","",IF(AND(I27="Selesai",G27=""),"Selesai tanpa jejak audit",IF(AND(F27="Klasifikasi ulang transaksi",G27=""),"Lengkapi dasar reklasifikasi","OK")))</f>
        <v/>
      </c>
    </row>
    <row r="28" customFormat="false" ht="15" hidden="false" customHeight="false" outlineLevel="0" collapsed="false">
      <c r="A28" s="42"/>
      <c r="B28" s="43"/>
      <c r="C28" s="42"/>
      <c r="D28" s="44"/>
      <c r="E28" s="42"/>
      <c r="F28" s="42"/>
      <c r="G28" s="42"/>
      <c r="H28" s="42"/>
      <c r="I28" s="42"/>
      <c r="J28" s="44"/>
      <c r="K28" s="45" t="str">
        <f aca="false">IF(B28="","",IFERROR(INDEX('Register Faktur'!$P$5:$P$2005,MATCH(B28,'Register Faktur'!$D$5:$D$2005,0)),"Tidak ditemukan di Register"))</f>
        <v/>
      </c>
      <c r="L28" s="46" t="str">
        <f aca="false">IF(OR(B28="",I28="Selesai",NOT(ISNUMBER(K28))),"",K28-Parameter!$B$9)</f>
        <v/>
      </c>
      <c r="M28" s="46" t="str">
        <f aca="false">IF(D28="","",IF(J28&lt;&gt;"",J28-D28,Parameter!$B$9-D28))</f>
        <v/>
      </c>
      <c r="N28" s="47" t="str">
        <f aca="false">IF(B28="","",IF(AND(I28="Selesai",G28=""),"Selesai tanpa jejak audit",IF(AND(F28="Klasifikasi ulang transaksi",G28=""),"Lengkapi dasar reklasifikasi","OK")))</f>
        <v/>
      </c>
    </row>
    <row r="29" customFormat="false" ht="15" hidden="false" customHeight="false" outlineLevel="0" collapsed="false">
      <c r="A29" s="42"/>
      <c r="B29" s="43"/>
      <c r="C29" s="42"/>
      <c r="D29" s="44"/>
      <c r="E29" s="42"/>
      <c r="F29" s="42"/>
      <c r="G29" s="42"/>
      <c r="H29" s="42"/>
      <c r="I29" s="42"/>
      <c r="J29" s="44"/>
      <c r="K29" s="45" t="str">
        <f aca="false">IF(B29="","",IFERROR(INDEX('Register Faktur'!$P$5:$P$2005,MATCH(B29,'Register Faktur'!$D$5:$D$2005,0)),"Tidak ditemukan di Register"))</f>
        <v/>
      </c>
      <c r="L29" s="46" t="str">
        <f aca="false">IF(OR(B29="",I29="Selesai",NOT(ISNUMBER(K29))),"",K29-Parameter!$B$9)</f>
        <v/>
      </c>
      <c r="M29" s="46" t="str">
        <f aca="false">IF(D29="","",IF(J29&lt;&gt;"",J29-D29,Parameter!$B$9-D29))</f>
        <v/>
      </c>
      <c r="N29" s="47" t="str">
        <f aca="false">IF(B29="","",IF(AND(I29="Selesai",G29=""),"Selesai tanpa jejak audit",IF(AND(F29="Klasifikasi ulang transaksi",G29=""),"Lengkapi dasar reklasifikasi","OK")))</f>
        <v/>
      </c>
    </row>
    <row r="30" customFormat="false" ht="15" hidden="false" customHeight="false" outlineLevel="0" collapsed="false">
      <c r="A30" s="42"/>
      <c r="B30" s="43"/>
      <c r="C30" s="42"/>
      <c r="D30" s="44"/>
      <c r="E30" s="42"/>
      <c r="F30" s="42"/>
      <c r="G30" s="42"/>
      <c r="H30" s="42"/>
      <c r="I30" s="42"/>
      <c r="J30" s="44"/>
      <c r="K30" s="45" t="str">
        <f aca="false">IF(B30="","",IFERROR(INDEX('Register Faktur'!$P$5:$P$2005,MATCH(B30,'Register Faktur'!$D$5:$D$2005,0)),"Tidak ditemukan di Register"))</f>
        <v/>
      </c>
      <c r="L30" s="46" t="str">
        <f aca="false">IF(OR(B30="",I30="Selesai",NOT(ISNUMBER(K30))),"",K30-Parameter!$B$9)</f>
        <v/>
      </c>
      <c r="M30" s="46" t="str">
        <f aca="false">IF(D30="","",IF(J30&lt;&gt;"",J30-D30,Parameter!$B$9-D30))</f>
        <v/>
      </c>
      <c r="N30" s="47" t="str">
        <f aca="false">IF(B30="","",IF(AND(I30="Selesai",G30=""),"Selesai tanpa jejak audit",IF(AND(F30="Klasifikasi ulang transaksi",G30=""),"Lengkapi dasar reklasifikasi","OK")))</f>
        <v/>
      </c>
    </row>
    <row r="31" customFormat="false" ht="15" hidden="false" customHeight="false" outlineLevel="0" collapsed="false">
      <c r="A31" s="42"/>
      <c r="B31" s="43"/>
      <c r="C31" s="42"/>
      <c r="D31" s="44"/>
      <c r="E31" s="42"/>
      <c r="F31" s="42"/>
      <c r="G31" s="42"/>
      <c r="H31" s="42"/>
      <c r="I31" s="42"/>
      <c r="J31" s="44"/>
      <c r="K31" s="45" t="str">
        <f aca="false">IF(B31="","",IFERROR(INDEX('Register Faktur'!$P$5:$P$2005,MATCH(B31,'Register Faktur'!$D$5:$D$2005,0)),"Tidak ditemukan di Register"))</f>
        <v/>
      </c>
      <c r="L31" s="46" t="str">
        <f aca="false">IF(OR(B31="",I31="Selesai",NOT(ISNUMBER(K31))),"",K31-Parameter!$B$9)</f>
        <v/>
      </c>
      <c r="M31" s="46" t="str">
        <f aca="false">IF(D31="","",IF(J31&lt;&gt;"",J31-D31,Parameter!$B$9-D31))</f>
        <v/>
      </c>
      <c r="N31" s="47" t="str">
        <f aca="false">IF(B31="","",IF(AND(I31="Selesai",G31=""),"Selesai tanpa jejak audit",IF(AND(F31="Klasifikasi ulang transaksi",G31=""),"Lengkapi dasar reklasifikasi","OK")))</f>
        <v/>
      </c>
    </row>
    <row r="32" customFormat="false" ht="15" hidden="false" customHeight="false" outlineLevel="0" collapsed="false">
      <c r="A32" s="42"/>
      <c r="B32" s="43"/>
      <c r="C32" s="42"/>
      <c r="D32" s="44"/>
      <c r="E32" s="42"/>
      <c r="F32" s="42"/>
      <c r="G32" s="42"/>
      <c r="H32" s="42"/>
      <c r="I32" s="42"/>
      <c r="J32" s="44"/>
      <c r="K32" s="45" t="str">
        <f aca="false">IF(B32="","",IFERROR(INDEX('Register Faktur'!$P$5:$P$2005,MATCH(B32,'Register Faktur'!$D$5:$D$2005,0)),"Tidak ditemukan di Register"))</f>
        <v/>
      </c>
      <c r="L32" s="46" t="str">
        <f aca="false">IF(OR(B32="",I32="Selesai",NOT(ISNUMBER(K32))),"",K32-Parameter!$B$9)</f>
        <v/>
      </c>
      <c r="M32" s="46" t="str">
        <f aca="false">IF(D32="","",IF(J32&lt;&gt;"",J32-D32,Parameter!$B$9-D32))</f>
        <v/>
      </c>
      <c r="N32" s="47" t="str">
        <f aca="false">IF(B32="","",IF(AND(I32="Selesai",G32=""),"Selesai tanpa jejak audit",IF(AND(F32="Klasifikasi ulang transaksi",G32=""),"Lengkapi dasar reklasifikasi","OK")))</f>
        <v/>
      </c>
    </row>
    <row r="33" customFormat="false" ht="15" hidden="false" customHeight="false" outlineLevel="0" collapsed="false">
      <c r="A33" s="42"/>
      <c r="B33" s="43"/>
      <c r="C33" s="42"/>
      <c r="D33" s="44"/>
      <c r="E33" s="42"/>
      <c r="F33" s="42"/>
      <c r="G33" s="42"/>
      <c r="H33" s="42"/>
      <c r="I33" s="42"/>
      <c r="J33" s="44"/>
      <c r="K33" s="45" t="str">
        <f aca="false">IF(B33="","",IFERROR(INDEX('Register Faktur'!$P$5:$P$2005,MATCH(B33,'Register Faktur'!$D$5:$D$2005,0)),"Tidak ditemukan di Register"))</f>
        <v/>
      </c>
      <c r="L33" s="46" t="str">
        <f aca="false">IF(OR(B33="",I33="Selesai",NOT(ISNUMBER(K33))),"",K33-Parameter!$B$9)</f>
        <v/>
      </c>
      <c r="M33" s="46" t="str">
        <f aca="false">IF(D33="","",IF(J33&lt;&gt;"",J33-D33,Parameter!$B$9-D33))</f>
        <v/>
      </c>
      <c r="N33" s="47" t="str">
        <f aca="false">IF(B33="","",IF(AND(I33="Selesai",G33=""),"Selesai tanpa jejak audit",IF(AND(F33="Klasifikasi ulang transaksi",G33=""),"Lengkapi dasar reklasifikasi","OK")))</f>
        <v/>
      </c>
    </row>
    <row r="34" customFormat="false" ht="15" hidden="false" customHeight="false" outlineLevel="0" collapsed="false">
      <c r="A34" s="42"/>
      <c r="B34" s="43"/>
      <c r="C34" s="42"/>
      <c r="D34" s="44"/>
      <c r="E34" s="42"/>
      <c r="F34" s="42"/>
      <c r="G34" s="42"/>
      <c r="H34" s="42"/>
      <c r="I34" s="42"/>
      <c r="J34" s="44"/>
      <c r="K34" s="45" t="str">
        <f aca="false">IF(B34="","",IFERROR(INDEX('Register Faktur'!$P$5:$P$2005,MATCH(B34,'Register Faktur'!$D$5:$D$2005,0)),"Tidak ditemukan di Register"))</f>
        <v/>
      </c>
      <c r="L34" s="46" t="str">
        <f aca="false">IF(OR(B34="",I34="Selesai",NOT(ISNUMBER(K34))),"",K34-Parameter!$B$9)</f>
        <v/>
      </c>
      <c r="M34" s="46" t="str">
        <f aca="false">IF(D34="","",IF(J34&lt;&gt;"",J34-D34,Parameter!$B$9-D34))</f>
        <v/>
      </c>
      <c r="N34" s="47" t="str">
        <f aca="false">IF(B34="","",IF(AND(I34="Selesai",G34=""),"Selesai tanpa jejak audit",IF(AND(F34="Klasifikasi ulang transaksi",G34=""),"Lengkapi dasar reklasifikasi","OK")))</f>
        <v/>
      </c>
    </row>
    <row r="35" customFormat="false" ht="15" hidden="false" customHeight="false" outlineLevel="0" collapsed="false">
      <c r="A35" s="42"/>
      <c r="B35" s="43"/>
      <c r="C35" s="42"/>
      <c r="D35" s="44"/>
      <c r="E35" s="42"/>
      <c r="F35" s="42"/>
      <c r="G35" s="42"/>
      <c r="H35" s="42"/>
      <c r="I35" s="42"/>
      <c r="J35" s="44"/>
      <c r="K35" s="45" t="str">
        <f aca="false">IF(B35="","",IFERROR(INDEX('Register Faktur'!$P$5:$P$2005,MATCH(B35,'Register Faktur'!$D$5:$D$2005,0)),"Tidak ditemukan di Register"))</f>
        <v/>
      </c>
      <c r="L35" s="46" t="str">
        <f aca="false">IF(OR(B35="",I35="Selesai",NOT(ISNUMBER(K35))),"",K35-Parameter!$B$9)</f>
        <v/>
      </c>
      <c r="M35" s="46" t="str">
        <f aca="false">IF(D35="","",IF(J35&lt;&gt;"",J35-D35,Parameter!$B$9-D35))</f>
        <v/>
      </c>
      <c r="N35" s="47" t="str">
        <f aca="false">IF(B35="","",IF(AND(I35="Selesai",G35=""),"Selesai tanpa jejak audit",IF(AND(F35="Klasifikasi ulang transaksi",G35=""),"Lengkapi dasar reklasifikasi","OK")))</f>
        <v/>
      </c>
    </row>
    <row r="36" customFormat="false" ht="15" hidden="false" customHeight="false" outlineLevel="0" collapsed="false">
      <c r="A36" s="42"/>
      <c r="B36" s="43"/>
      <c r="C36" s="42"/>
      <c r="D36" s="44"/>
      <c r="E36" s="42"/>
      <c r="F36" s="42"/>
      <c r="G36" s="42"/>
      <c r="H36" s="42"/>
      <c r="I36" s="42"/>
      <c r="J36" s="44"/>
      <c r="K36" s="45" t="str">
        <f aca="false">IF(B36="","",IFERROR(INDEX('Register Faktur'!$P$5:$P$2005,MATCH(B36,'Register Faktur'!$D$5:$D$2005,0)),"Tidak ditemukan di Register"))</f>
        <v/>
      </c>
      <c r="L36" s="46" t="str">
        <f aca="false">IF(OR(B36="",I36="Selesai",NOT(ISNUMBER(K36))),"",K36-Parameter!$B$9)</f>
        <v/>
      </c>
      <c r="M36" s="46" t="str">
        <f aca="false">IF(D36="","",IF(J36&lt;&gt;"",J36-D36,Parameter!$B$9-D36))</f>
        <v/>
      </c>
      <c r="N36" s="47" t="str">
        <f aca="false">IF(B36="","",IF(AND(I36="Selesai",G36=""),"Selesai tanpa jejak audit",IF(AND(F36="Klasifikasi ulang transaksi",G36=""),"Lengkapi dasar reklasifikasi","OK")))</f>
        <v/>
      </c>
    </row>
    <row r="37" customFormat="false" ht="15" hidden="false" customHeight="false" outlineLevel="0" collapsed="false">
      <c r="A37" s="42"/>
      <c r="B37" s="43"/>
      <c r="C37" s="42"/>
      <c r="D37" s="44"/>
      <c r="E37" s="42"/>
      <c r="F37" s="42"/>
      <c r="G37" s="42"/>
      <c r="H37" s="42"/>
      <c r="I37" s="42"/>
      <c r="J37" s="44"/>
      <c r="K37" s="45" t="str">
        <f aca="false">IF(B37="","",IFERROR(INDEX('Register Faktur'!$P$5:$P$2005,MATCH(B37,'Register Faktur'!$D$5:$D$2005,0)),"Tidak ditemukan di Register"))</f>
        <v/>
      </c>
      <c r="L37" s="46" t="str">
        <f aca="false">IF(OR(B37="",I37="Selesai",NOT(ISNUMBER(K37))),"",K37-Parameter!$B$9)</f>
        <v/>
      </c>
      <c r="M37" s="46" t="str">
        <f aca="false">IF(D37="","",IF(J37&lt;&gt;"",J37-D37,Parameter!$B$9-D37))</f>
        <v/>
      </c>
      <c r="N37" s="47" t="str">
        <f aca="false">IF(B37="","",IF(AND(I37="Selesai",G37=""),"Selesai tanpa jejak audit",IF(AND(F37="Klasifikasi ulang transaksi",G37=""),"Lengkapi dasar reklasifikasi","OK")))</f>
        <v/>
      </c>
    </row>
    <row r="38" customFormat="false" ht="15" hidden="false" customHeight="false" outlineLevel="0" collapsed="false">
      <c r="A38" s="42"/>
      <c r="B38" s="43"/>
      <c r="C38" s="42"/>
      <c r="D38" s="44"/>
      <c r="E38" s="42"/>
      <c r="F38" s="42"/>
      <c r="G38" s="42"/>
      <c r="H38" s="42"/>
      <c r="I38" s="42"/>
      <c r="J38" s="44"/>
      <c r="K38" s="45" t="str">
        <f aca="false">IF(B38="","",IFERROR(INDEX('Register Faktur'!$P$5:$P$2005,MATCH(B38,'Register Faktur'!$D$5:$D$2005,0)),"Tidak ditemukan di Register"))</f>
        <v/>
      </c>
      <c r="L38" s="46" t="str">
        <f aca="false">IF(OR(B38="",I38="Selesai",NOT(ISNUMBER(K38))),"",K38-Parameter!$B$9)</f>
        <v/>
      </c>
      <c r="M38" s="46" t="str">
        <f aca="false">IF(D38="","",IF(J38&lt;&gt;"",J38-D38,Parameter!$B$9-D38))</f>
        <v/>
      </c>
      <c r="N38" s="47" t="str">
        <f aca="false">IF(B38="","",IF(AND(I38="Selesai",G38=""),"Selesai tanpa jejak audit",IF(AND(F38="Klasifikasi ulang transaksi",G38=""),"Lengkapi dasar reklasifikasi","OK")))</f>
        <v/>
      </c>
    </row>
    <row r="39" customFormat="false" ht="15" hidden="false" customHeight="false" outlineLevel="0" collapsed="false">
      <c r="A39" s="42"/>
      <c r="B39" s="43"/>
      <c r="C39" s="42"/>
      <c r="D39" s="44"/>
      <c r="E39" s="42"/>
      <c r="F39" s="42"/>
      <c r="G39" s="42"/>
      <c r="H39" s="42"/>
      <c r="I39" s="42"/>
      <c r="J39" s="44"/>
      <c r="K39" s="45" t="str">
        <f aca="false">IF(B39="","",IFERROR(INDEX('Register Faktur'!$P$5:$P$2005,MATCH(B39,'Register Faktur'!$D$5:$D$2005,0)),"Tidak ditemukan di Register"))</f>
        <v/>
      </c>
      <c r="L39" s="46" t="str">
        <f aca="false">IF(OR(B39="",I39="Selesai",NOT(ISNUMBER(K39))),"",K39-Parameter!$B$9)</f>
        <v/>
      </c>
      <c r="M39" s="46" t="str">
        <f aca="false">IF(D39="","",IF(J39&lt;&gt;"",J39-D39,Parameter!$B$9-D39))</f>
        <v/>
      </c>
      <c r="N39" s="47" t="str">
        <f aca="false">IF(B39="","",IF(AND(I39="Selesai",G39=""),"Selesai tanpa jejak audit",IF(AND(F39="Klasifikasi ulang transaksi",G39=""),"Lengkapi dasar reklasifikasi","OK")))</f>
        <v/>
      </c>
    </row>
    <row r="40" customFormat="false" ht="15" hidden="false" customHeight="false" outlineLevel="0" collapsed="false">
      <c r="A40" s="42"/>
      <c r="B40" s="43"/>
      <c r="C40" s="42"/>
      <c r="D40" s="44"/>
      <c r="E40" s="42"/>
      <c r="F40" s="42"/>
      <c r="G40" s="42"/>
      <c r="H40" s="42"/>
      <c r="I40" s="42"/>
      <c r="J40" s="44"/>
      <c r="K40" s="45" t="str">
        <f aca="false">IF(B40="","",IFERROR(INDEX('Register Faktur'!$P$5:$P$2005,MATCH(B40,'Register Faktur'!$D$5:$D$2005,0)),"Tidak ditemukan di Register"))</f>
        <v/>
      </c>
      <c r="L40" s="46" t="str">
        <f aca="false">IF(OR(B40="",I40="Selesai",NOT(ISNUMBER(K40))),"",K40-Parameter!$B$9)</f>
        <v/>
      </c>
      <c r="M40" s="46" t="str">
        <f aca="false">IF(D40="","",IF(J40&lt;&gt;"",J40-D40,Parameter!$B$9-D40))</f>
        <v/>
      </c>
      <c r="N40" s="47" t="str">
        <f aca="false">IF(B40="","",IF(AND(I40="Selesai",G40=""),"Selesai tanpa jejak audit",IF(AND(F40="Klasifikasi ulang transaksi",G40=""),"Lengkapi dasar reklasifikasi","OK")))</f>
        <v/>
      </c>
    </row>
    <row r="41" customFormat="false" ht="15" hidden="false" customHeight="false" outlineLevel="0" collapsed="false">
      <c r="A41" s="42"/>
      <c r="B41" s="43"/>
      <c r="C41" s="42"/>
      <c r="D41" s="44"/>
      <c r="E41" s="42"/>
      <c r="F41" s="42"/>
      <c r="G41" s="42"/>
      <c r="H41" s="42"/>
      <c r="I41" s="42"/>
      <c r="J41" s="44"/>
      <c r="K41" s="45" t="str">
        <f aca="false">IF(B41="","",IFERROR(INDEX('Register Faktur'!$P$5:$P$2005,MATCH(B41,'Register Faktur'!$D$5:$D$2005,0)),"Tidak ditemukan di Register"))</f>
        <v/>
      </c>
      <c r="L41" s="46" t="str">
        <f aca="false">IF(OR(B41="",I41="Selesai",NOT(ISNUMBER(K41))),"",K41-Parameter!$B$9)</f>
        <v/>
      </c>
      <c r="M41" s="46" t="str">
        <f aca="false">IF(D41="","",IF(J41&lt;&gt;"",J41-D41,Parameter!$B$9-D41))</f>
        <v/>
      </c>
      <c r="N41" s="47" t="str">
        <f aca="false">IF(B41="","",IF(AND(I41="Selesai",G41=""),"Selesai tanpa jejak audit",IF(AND(F41="Klasifikasi ulang transaksi",G41=""),"Lengkapi dasar reklasifikasi","OK")))</f>
        <v/>
      </c>
    </row>
    <row r="42" customFormat="false" ht="15" hidden="false" customHeight="false" outlineLevel="0" collapsed="false">
      <c r="A42" s="42"/>
      <c r="B42" s="43"/>
      <c r="C42" s="42"/>
      <c r="D42" s="44"/>
      <c r="E42" s="42"/>
      <c r="F42" s="42"/>
      <c r="G42" s="42"/>
      <c r="H42" s="42"/>
      <c r="I42" s="42"/>
      <c r="J42" s="44"/>
      <c r="K42" s="45" t="str">
        <f aca="false">IF(B42="","",IFERROR(INDEX('Register Faktur'!$P$5:$P$2005,MATCH(B42,'Register Faktur'!$D$5:$D$2005,0)),"Tidak ditemukan di Register"))</f>
        <v/>
      </c>
      <c r="L42" s="46" t="str">
        <f aca="false">IF(OR(B42="",I42="Selesai",NOT(ISNUMBER(K42))),"",K42-Parameter!$B$9)</f>
        <v/>
      </c>
      <c r="M42" s="46" t="str">
        <f aca="false">IF(D42="","",IF(J42&lt;&gt;"",J42-D42,Parameter!$B$9-D42))</f>
        <v/>
      </c>
      <c r="N42" s="47" t="str">
        <f aca="false">IF(B42="","",IF(AND(I42="Selesai",G42=""),"Selesai tanpa jejak audit",IF(AND(F42="Klasifikasi ulang transaksi",G42=""),"Lengkapi dasar reklasifikasi","OK")))</f>
        <v/>
      </c>
    </row>
    <row r="43" customFormat="false" ht="15" hidden="false" customHeight="false" outlineLevel="0" collapsed="false">
      <c r="A43" s="42"/>
      <c r="B43" s="43"/>
      <c r="C43" s="42"/>
      <c r="D43" s="44"/>
      <c r="E43" s="42"/>
      <c r="F43" s="42"/>
      <c r="G43" s="42"/>
      <c r="H43" s="42"/>
      <c r="I43" s="42"/>
      <c r="J43" s="44"/>
      <c r="K43" s="45" t="str">
        <f aca="false">IF(B43="","",IFERROR(INDEX('Register Faktur'!$P$5:$P$2005,MATCH(B43,'Register Faktur'!$D$5:$D$2005,0)),"Tidak ditemukan di Register"))</f>
        <v/>
      </c>
      <c r="L43" s="46" t="str">
        <f aca="false">IF(OR(B43="",I43="Selesai",NOT(ISNUMBER(K43))),"",K43-Parameter!$B$9)</f>
        <v/>
      </c>
      <c r="M43" s="46" t="str">
        <f aca="false">IF(D43="","",IF(J43&lt;&gt;"",J43-D43,Parameter!$B$9-D43))</f>
        <v/>
      </c>
      <c r="N43" s="47" t="str">
        <f aca="false">IF(B43="","",IF(AND(I43="Selesai",G43=""),"Selesai tanpa jejak audit",IF(AND(F43="Klasifikasi ulang transaksi",G43=""),"Lengkapi dasar reklasifikasi","OK")))</f>
        <v/>
      </c>
    </row>
    <row r="44" customFormat="false" ht="15" hidden="false" customHeight="false" outlineLevel="0" collapsed="false">
      <c r="A44" s="42"/>
      <c r="B44" s="43"/>
      <c r="C44" s="42"/>
      <c r="D44" s="44"/>
      <c r="E44" s="42"/>
      <c r="F44" s="42"/>
      <c r="G44" s="42"/>
      <c r="H44" s="42"/>
      <c r="I44" s="42"/>
      <c r="J44" s="44"/>
      <c r="K44" s="45" t="str">
        <f aca="false">IF(B44="","",IFERROR(INDEX('Register Faktur'!$P$5:$P$2005,MATCH(B44,'Register Faktur'!$D$5:$D$2005,0)),"Tidak ditemukan di Register"))</f>
        <v/>
      </c>
      <c r="L44" s="46" t="str">
        <f aca="false">IF(OR(B44="",I44="Selesai",NOT(ISNUMBER(K44))),"",K44-Parameter!$B$9)</f>
        <v/>
      </c>
      <c r="M44" s="46" t="str">
        <f aca="false">IF(D44="","",IF(J44&lt;&gt;"",J44-D44,Parameter!$B$9-D44))</f>
        <v/>
      </c>
      <c r="N44" s="47" t="str">
        <f aca="false">IF(B44="","",IF(AND(I44="Selesai",G44=""),"Selesai tanpa jejak audit",IF(AND(F44="Klasifikasi ulang transaksi",G44=""),"Lengkapi dasar reklasifikasi","OK")))</f>
        <v/>
      </c>
    </row>
    <row r="45" customFormat="false" ht="15" hidden="false" customHeight="false" outlineLevel="0" collapsed="false">
      <c r="A45" s="42"/>
      <c r="B45" s="43"/>
      <c r="C45" s="42"/>
      <c r="D45" s="44"/>
      <c r="E45" s="42"/>
      <c r="F45" s="42"/>
      <c r="G45" s="42"/>
      <c r="H45" s="42"/>
      <c r="I45" s="42"/>
      <c r="J45" s="44"/>
      <c r="K45" s="45" t="str">
        <f aca="false">IF(B45="","",IFERROR(INDEX('Register Faktur'!$P$5:$P$2005,MATCH(B45,'Register Faktur'!$D$5:$D$2005,0)),"Tidak ditemukan di Register"))</f>
        <v/>
      </c>
      <c r="L45" s="46" t="str">
        <f aca="false">IF(OR(B45="",I45="Selesai",NOT(ISNUMBER(K45))),"",K45-Parameter!$B$9)</f>
        <v/>
      </c>
      <c r="M45" s="46" t="str">
        <f aca="false">IF(D45="","",IF(J45&lt;&gt;"",J45-D45,Parameter!$B$9-D45))</f>
        <v/>
      </c>
      <c r="N45" s="47" t="str">
        <f aca="false">IF(B45="","",IF(AND(I45="Selesai",G45=""),"Selesai tanpa jejak audit",IF(AND(F45="Klasifikasi ulang transaksi",G45=""),"Lengkapi dasar reklasifikasi","OK")))</f>
        <v/>
      </c>
    </row>
    <row r="46" customFormat="false" ht="15" hidden="false" customHeight="false" outlineLevel="0" collapsed="false">
      <c r="A46" s="42"/>
      <c r="B46" s="43"/>
      <c r="C46" s="42"/>
      <c r="D46" s="44"/>
      <c r="E46" s="42"/>
      <c r="F46" s="42"/>
      <c r="G46" s="42"/>
      <c r="H46" s="42"/>
      <c r="I46" s="42"/>
      <c r="J46" s="44"/>
      <c r="K46" s="45" t="str">
        <f aca="false">IF(B46="","",IFERROR(INDEX('Register Faktur'!$P$5:$P$2005,MATCH(B46,'Register Faktur'!$D$5:$D$2005,0)),"Tidak ditemukan di Register"))</f>
        <v/>
      </c>
      <c r="L46" s="46" t="str">
        <f aca="false">IF(OR(B46="",I46="Selesai",NOT(ISNUMBER(K46))),"",K46-Parameter!$B$9)</f>
        <v/>
      </c>
      <c r="M46" s="46" t="str">
        <f aca="false">IF(D46="","",IF(J46&lt;&gt;"",J46-D46,Parameter!$B$9-D46))</f>
        <v/>
      </c>
      <c r="N46" s="47" t="str">
        <f aca="false">IF(B46="","",IF(AND(I46="Selesai",G46=""),"Selesai tanpa jejak audit",IF(AND(F46="Klasifikasi ulang transaksi",G46=""),"Lengkapi dasar reklasifikasi","OK")))</f>
        <v/>
      </c>
    </row>
    <row r="47" customFormat="false" ht="15" hidden="false" customHeight="false" outlineLevel="0" collapsed="false">
      <c r="A47" s="42"/>
      <c r="B47" s="43"/>
      <c r="C47" s="42"/>
      <c r="D47" s="44"/>
      <c r="E47" s="42"/>
      <c r="F47" s="42"/>
      <c r="G47" s="42"/>
      <c r="H47" s="42"/>
      <c r="I47" s="42"/>
      <c r="J47" s="44"/>
      <c r="K47" s="45" t="str">
        <f aca="false">IF(B47="","",IFERROR(INDEX('Register Faktur'!$P$5:$P$2005,MATCH(B47,'Register Faktur'!$D$5:$D$2005,0)),"Tidak ditemukan di Register"))</f>
        <v/>
      </c>
      <c r="L47" s="46" t="str">
        <f aca="false">IF(OR(B47="",I47="Selesai",NOT(ISNUMBER(K47))),"",K47-Parameter!$B$9)</f>
        <v/>
      </c>
      <c r="M47" s="46" t="str">
        <f aca="false">IF(D47="","",IF(J47&lt;&gt;"",J47-D47,Parameter!$B$9-D47))</f>
        <v/>
      </c>
      <c r="N47" s="47" t="str">
        <f aca="false">IF(B47="","",IF(AND(I47="Selesai",G47=""),"Selesai tanpa jejak audit",IF(AND(F47="Klasifikasi ulang transaksi",G47=""),"Lengkapi dasar reklasifikasi","OK")))</f>
        <v/>
      </c>
    </row>
    <row r="48" customFormat="false" ht="15" hidden="false" customHeight="false" outlineLevel="0" collapsed="false">
      <c r="A48" s="42"/>
      <c r="B48" s="43"/>
      <c r="C48" s="42"/>
      <c r="D48" s="44"/>
      <c r="E48" s="42"/>
      <c r="F48" s="42"/>
      <c r="G48" s="42"/>
      <c r="H48" s="42"/>
      <c r="I48" s="42"/>
      <c r="J48" s="44"/>
      <c r="K48" s="45" t="str">
        <f aca="false">IF(B48="","",IFERROR(INDEX('Register Faktur'!$P$5:$P$2005,MATCH(B48,'Register Faktur'!$D$5:$D$2005,0)),"Tidak ditemukan di Register"))</f>
        <v/>
      </c>
      <c r="L48" s="46" t="str">
        <f aca="false">IF(OR(B48="",I48="Selesai",NOT(ISNUMBER(K48))),"",K48-Parameter!$B$9)</f>
        <v/>
      </c>
      <c r="M48" s="46" t="str">
        <f aca="false">IF(D48="","",IF(J48&lt;&gt;"",J48-D48,Parameter!$B$9-D48))</f>
        <v/>
      </c>
      <c r="N48" s="47" t="str">
        <f aca="false">IF(B48="","",IF(AND(I48="Selesai",G48=""),"Selesai tanpa jejak audit",IF(AND(F48="Klasifikasi ulang transaksi",G48=""),"Lengkapi dasar reklasifikasi","OK")))</f>
        <v/>
      </c>
    </row>
    <row r="49" customFormat="false" ht="15" hidden="false" customHeight="false" outlineLevel="0" collapsed="false">
      <c r="A49" s="42"/>
      <c r="B49" s="43"/>
      <c r="C49" s="42"/>
      <c r="D49" s="44"/>
      <c r="E49" s="42"/>
      <c r="F49" s="42"/>
      <c r="G49" s="42"/>
      <c r="H49" s="42"/>
      <c r="I49" s="42"/>
      <c r="J49" s="44"/>
      <c r="K49" s="45" t="str">
        <f aca="false">IF(B49="","",IFERROR(INDEX('Register Faktur'!$P$5:$P$2005,MATCH(B49,'Register Faktur'!$D$5:$D$2005,0)),"Tidak ditemukan di Register"))</f>
        <v/>
      </c>
      <c r="L49" s="46" t="str">
        <f aca="false">IF(OR(B49="",I49="Selesai",NOT(ISNUMBER(K49))),"",K49-Parameter!$B$9)</f>
        <v/>
      </c>
      <c r="M49" s="46" t="str">
        <f aca="false">IF(D49="","",IF(J49&lt;&gt;"",J49-D49,Parameter!$B$9-D49))</f>
        <v/>
      </c>
      <c r="N49" s="47" t="str">
        <f aca="false">IF(B49="","",IF(AND(I49="Selesai",G49=""),"Selesai tanpa jejak audit",IF(AND(F49="Klasifikasi ulang transaksi",G49=""),"Lengkapi dasar reklasifikasi","OK")))</f>
        <v/>
      </c>
    </row>
    <row r="50" customFormat="false" ht="15" hidden="false" customHeight="false" outlineLevel="0" collapsed="false">
      <c r="A50" s="42"/>
      <c r="B50" s="43"/>
      <c r="C50" s="42"/>
      <c r="D50" s="44"/>
      <c r="E50" s="42"/>
      <c r="F50" s="42"/>
      <c r="G50" s="42"/>
      <c r="H50" s="42"/>
      <c r="I50" s="42"/>
      <c r="J50" s="44"/>
      <c r="K50" s="45" t="str">
        <f aca="false">IF(B50="","",IFERROR(INDEX('Register Faktur'!$P$5:$P$2005,MATCH(B50,'Register Faktur'!$D$5:$D$2005,0)),"Tidak ditemukan di Register"))</f>
        <v/>
      </c>
      <c r="L50" s="46" t="str">
        <f aca="false">IF(OR(B50="",I50="Selesai",NOT(ISNUMBER(K50))),"",K50-Parameter!$B$9)</f>
        <v/>
      </c>
      <c r="M50" s="46" t="str">
        <f aca="false">IF(D50="","",IF(J50&lt;&gt;"",J50-D50,Parameter!$B$9-D50))</f>
        <v/>
      </c>
      <c r="N50" s="47" t="str">
        <f aca="false">IF(B50="","",IF(AND(I50="Selesai",G50=""),"Selesai tanpa jejak audit",IF(AND(F50="Klasifikasi ulang transaksi",G50=""),"Lengkapi dasar reklasifikasi","OK")))</f>
        <v/>
      </c>
    </row>
    <row r="51" customFormat="false" ht="15" hidden="false" customHeight="false" outlineLevel="0" collapsed="false">
      <c r="A51" s="42"/>
      <c r="B51" s="43"/>
      <c r="C51" s="42"/>
      <c r="D51" s="44"/>
      <c r="E51" s="42"/>
      <c r="F51" s="42"/>
      <c r="G51" s="42"/>
      <c r="H51" s="42"/>
      <c r="I51" s="42"/>
      <c r="J51" s="44"/>
      <c r="K51" s="45" t="str">
        <f aca="false">IF(B51="","",IFERROR(INDEX('Register Faktur'!$P$5:$P$2005,MATCH(B51,'Register Faktur'!$D$5:$D$2005,0)),"Tidak ditemukan di Register"))</f>
        <v/>
      </c>
      <c r="L51" s="46" t="str">
        <f aca="false">IF(OR(B51="",I51="Selesai",NOT(ISNUMBER(K51))),"",K51-Parameter!$B$9)</f>
        <v/>
      </c>
      <c r="M51" s="46" t="str">
        <f aca="false">IF(D51="","",IF(J51&lt;&gt;"",J51-D51,Parameter!$B$9-D51))</f>
        <v/>
      </c>
      <c r="N51" s="47" t="str">
        <f aca="false">IF(B51="","",IF(AND(I51="Selesai",G51=""),"Selesai tanpa jejak audit",IF(AND(F51="Klasifikasi ulang transaksi",G51=""),"Lengkapi dasar reklasifikasi","OK")))</f>
        <v/>
      </c>
    </row>
    <row r="52" customFormat="false" ht="15" hidden="false" customHeight="false" outlineLevel="0" collapsed="false">
      <c r="A52" s="42"/>
      <c r="B52" s="43"/>
      <c r="C52" s="42"/>
      <c r="D52" s="44"/>
      <c r="E52" s="42"/>
      <c r="F52" s="42"/>
      <c r="G52" s="42"/>
      <c r="H52" s="42"/>
      <c r="I52" s="42"/>
      <c r="J52" s="44"/>
      <c r="K52" s="45" t="str">
        <f aca="false">IF(B52="","",IFERROR(INDEX('Register Faktur'!$P$5:$P$2005,MATCH(B52,'Register Faktur'!$D$5:$D$2005,0)),"Tidak ditemukan di Register"))</f>
        <v/>
      </c>
      <c r="L52" s="46" t="str">
        <f aca="false">IF(OR(B52="",I52="Selesai",NOT(ISNUMBER(K52))),"",K52-Parameter!$B$9)</f>
        <v/>
      </c>
      <c r="M52" s="46" t="str">
        <f aca="false">IF(D52="","",IF(J52&lt;&gt;"",J52-D52,Parameter!$B$9-D52))</f>
        <v/>
      </c>
      <c r="N52" s="47" t="str">
        <f aca="false">IF(B52="","",IF(AND(I52="Selesai",G52=""),"Selesai tanpa jejak audit",IF(AND(F52="Klasifikasi ulang transaksi",G52=""),"Lengkapi dasar reklasifikasi","OK")))</f>
        <v/>
      </c>
    </row>
    <row r="53" customFormat="false" ht="15" hidden="false" customHeight="false" outlineLevel="0" collapsed="false">
      <c r="A53" s="42"/>
      <c r="B53" s="43"/>
      <c r="C53" s="42"/>
      <c r="D53" s="44"/>
      <c r="E53" s="42"/>
      <c r="F53" s="42"/>
      <c r="G53" s="42"/>
      <c r="H53" s="42"/>
      <c r="I53" s="42"/>
      <c r="J53" s="44"/>
      <c r="K53" s="45" t="str">
        <f aca="false">IF(B53="","",IFERROR(INDEX('Register Faktur'!$P$5:$P$2005,MATCH(B53,'Register Faktur'!$D$5:$D$2005,0)),"Tidak ditemukan di Register"))</f>
        <v/>
      </c>
      <c r="L53" s="46" t="str">
        <f aca="false">IF(OR(B53="",I53="Selesai",NOT(ISNUMBER(K53))),"",K53-Parameter!$B$9)</f>
        <v/>
      </c>
      <c r="M53" s="46" t="str">
        <f aca="false">IF(D53="","",IF(J53&lt;&gt;"",J53-D53,Parameter!$B$9-D53))</f>
        <v/>
      </c>
      <c r="N53" s="47" t="str">
        <f aca="false">IF(B53="","",IF(AND(I53="Selesai",G53=""),"Selesai tanpa jejak audit",IF(AND(F53="Klasifikasi ulang transaksi",G53=""),"Lengkapi dasar reklasifikasi","OK")))</f>
        <v/>
      </c>
    </row>
    <row r="54" customFormat="false" ht="15" hidden="false" customHeight="false" outlineLevel="0" collapsed="false">
      <c r="A54" s="42"/>
      <c r="B54" s="43"/>
      <c r="C54" s="42"/>
      <c r="D54" s="44"/>
      <c r="E54" s="42"/>
      <c r="F54" s="42"/>
      <c r="G54" s="42"/>
      <c r="H54" s="42"/>
      <c r="I54" s="42"/>
      <c r="J54" s="44"/>
      <c r="K54" s="45" t="str">
        <f aca="false">IF(B54="","",IFERROR(INDEX('Register Faktur'!$P$5:$P$2005,MATCH(B54,'Register Faktur'!$D$5:$D$2005,0)),"Tidak ditemukan di Register"))</f>
        <v/>
      </c>
      <c r="L54" s="46" t="str">
        <f aca="false">IF(OR(B54="",I54="Selesai",NOT(ISNUMBER(K54))),"",K54-Parameter!$B$9)</f>
        <v/>
      </c>
      <c r="M54" s="46" t="str">
        <f aca="false">IF(D54="","",IF(J54&lt;&gt;"",J54-D54,Parameter!$B$9-D54))</f>
        <v/>
      </c>
      <c r="N54" s="47" t="str">
        <f aca="false">IF(B54="","",IF(AND(I54="Selesai",G54=""),"Selesai tanpa jejak audit",IF(AND(F54="Klasifikasi ulang transaksi",G54=""),"Lengkapi dasar reklasifikasi","OK")))</f>
        <v/>
      </c>
    </row>
    <row r="55" customFormat="false" ht="15" hidden="false" customHeight="false" outlineLevel="0" collapsed="false">
      <c r="A55" s="42"/>
      <c r="B55" s="43"/>
      <c r="C55" s="42"/>
      <c r="D55" s="44"/>
      <c r="E55" s="42"/>
      <c r="F55" s="42"/>
      <c r="G55" s="42"/>
      <c r="H55" s="42"/>
      <c r="I55" s="42"/>
      <c r="J55" s="44"/>
      <c r="K55" s="45" t="str">
        <f aca="false">IF(B55="","",IFERROR(INDEX('Register Faktur'!$P$5:$P$2005,MATCH(B55,'Register Faktur'!$D$5:$D$2005,0)),"Tidak ditemukan di Register"))</f>
        <v/>
      </c>
      <c r="L55" s="46" t="str">
        <f aca="false">IF(OR(B55="",I55="Selesai",NOT(ISNUMBER(K55))),"",K55-Parameter!$B$9)</f>
        <v/>
      </c>
      <c r="M55" s="46" t="str">
        <f aca="false">IF(D55="","",IF(J55&lt;&gt;"",J55-D55,Parameter!$B$9-D55))</f>
        <v/>
      </c>
      <c r="N55" s="47" t="str">
        <f aca="false">IF(B55="","",IF(AND(I55="Selesai",G55=""),"Selesai tanpa jejak audit",IF(AND(F55="Klasifikasi ulang transaksi",G55=""),"Lengkapi dasar reklasifikasi","OK")))</f>
        <v/>
      </c>
    </row>
    <row r="56" customFormat="false" ht="15" hidden="false" customHeight="false" outlineLevel="0" collapsed="false">
      <c r="A56" s="42"/>
      <c r="B56" s="43"/>
      <c r="C56" s="42"/>
      <c r="D56" s="44"/>
      <c r="E56" s="42"/>
      <c r="F56" s="42"/>
      <c r="G56" s="42"/>
      <c r="H56" s="42"/>
      <c r="I56" s="42"/>
      <c r="J56" s="44"/>
      <c r="K56" s="45" t="str">
        <f aca="false">IF(B56="","",IFERROR(INDEX('Register Faktur'!$P$5:$P$2005,MATCH(B56,'Register Faktur'!$D$5:$D$2005,0)),"Tidak ditemukan di Register"))</f>
        <v/>
      </c>
      <c r="L56" s="46" t="str">
        <f aca="false">IF(OR(B56="",I56="Selesai",NOT(ISNUMBER(K56))),"",K56-Parameter!$B$9)</f>
        <v/>
      </c>
      <c r="M56" s="46" t="str">
        <f aca="false">IF(D56="","",IF(J56&lt;&gt;"",J56-D56,Parameter!$B$9-D56))</f>
        <v/>
      </c>
      <c r="N56" s="47" t="str">
        <f aca="false">IF(B56="","",IF(AND(I56="Selesai",G56=""),"Selesai tanpa jejak audit",IF(AND(F56="Klasifikasi ulang transaksi",G56=""),"Lengkapi dasar reklasifikasi","OK")))</f>
        <v/>
      </c>
    </row>
    <row r="57" customFormat="false" ht="15" hidden="false" customHeight="false" outlineLevel="0" collapsed="false">
      <c r="A57" s="42"/>
      <c r="B57" s="43"/>
      <c r="C57" s="42"/>
      <c r="D57" s="44"/>
      <c r="E57" s="42"/>
      <c r="F57" s="42"/>
      <c r="G57" s="42"/>
      <c r="H57" s="42"/>
      <c r="I57" s="42"/>
      <c r="J57" s="44"/>
      <c r="K57" s="45" t="str">
        <f aca="false">IF(B57="","",IFERROR(INDEX('Register Faktur'!$P$5:$P$2005,MATCH(B57,'Register Faktur'!$D$5:$D$2005,0)),"Tidak ditemukan di Register"))</f>
        <v/>
      </c>
      <c r="L57" s="46" t="str">
        <f aca="false">IF(OR(B57="",I57="Selesai",NOT(ISNUMBER(K57))),"",K57-Parameter!$B$9)</f>
        <v/>
      </c>
      <c r="M57" s="46" t="str">
        <f aca="false">IF(D57="","",IF(J57&lt;&gt;"",J57-D57,Parameter!$B$9-D57))</f>
        <v/>
      </c>
      <c r="N57" s="47" t="str">
        <f aca="false">IF(B57="","",IF(AND(I57="Selesai",G57=""),"Selesai tanpa jejak audit",IF(AND(F57="Klasifikasi ulang transaksi",G57=""),"Lengkapi dasar reklasifikasi","OK")))</f>
        <v/>
      </c>
    </row>
    <row r="58" customFormat="false" ht="15" hidden="false" customHeight="false" outlineLevel="0" collapsed="false">
      <c r="A58" s="42"/>
      <c r="B58" s="43"/>
      <c r="C58" s="42"/>
      <c r="D58" s="44"/>
      <c r="E58" s="42"/>
      <c r="F58" s="42"/>
      <c r="G58" s="42"/>
      <c r="H58" s="42"/>
      <c r="I58" s="42"/>
      <c r="J58" s="44"/>
      <c r="K58" s="45" t="str">
        <f aca="false">IF(B58="","",IFERROR(INDEX('Register Faktur'!$P$5:$P$2005,MATCH(B58,'Register Faktur'!$D$5:$D$2005,0)),"Tidak ditemukan di Register"))</f>
        <v/>
      </c>
      <c r="L58" s="46" t="str">
        <f aca="false">IF(OR(B58="",I58="Selesai",NOT(ISNUMBER(K58))),"",K58-Parameter!$B$9)</f>
        <v/>
      </c>
      <c r="M58" s="46" t="str">
        <f aca="false">IF(D58="","",IF(J58&lt;&gt;"",J58-D58,Parameter!$B$9-D58))</f>
        <v/>
      </c>
      <c r="N58" s="47" t="str">
        <f aca="false">IF(B58="","",IF(AND(I58="Selesai",G58=""),"Selesai tanpa jejak audit",IF(AND(F58="Klasifikasi ulang transaksi",G58=""),"Lengkapi dasar reklasifikasi","OK")))</f>
        <v/>
      </c>
    </row>
    <row r="59" customFormat="false" ht="15" hidden="false" customHeight="false" outlineLevel="0" collapsed="false">
      <c r="A59" s="42"/>
      <c r="B59" s="43"/>
      <c r="C59" s="42"/>
      <c r="D59" s="44"/>
      <c r="E59" s="42"/>
      <c r="F59" s="42"/>
      <c r="G59" s="42"/>
      <c r="H59" s="42"/>
      <c r="I59" s="42"/>
      <c r="J59" s="44"/>
      <c r="K59" s="45" t="str">
        <f aca="false">IF(B59="","",IFERROR(INDEX('Register Faktur'!$P$5:$P$2005,MATCH(B59,'Register Faktur'!$D$5:$D$2005,0)),"Tidak ditemukan di Register"))</f>
        <v/>
      </c>
      <c r="L59" s="46" t="str">
        <f aca="false">IF(OR(B59="",I59="Selesai",NOT(ISNUMBER(K59))),"",K59-Parameter!$B$9)</f>
        <v/>
      </c>
      <c r="M59" s="46" t="str">
        <f aca="false">IF(D59="","",IF(J59&lt;&gt;"",J59-D59,Parameter!$B$9-D59))</f>
        <v/>
      </c>
      <c r="N59" s="47" t="str">
        <f aca="false">IF(B59="","",IF(AND(I59="Selesai",G59=""),"Selesai tanpa jejak audit",IF(AND(F59="Klasifikasi ulang transaksi",G59=""),"Lengkapi dasar reklasifikasi","OK")))</f>
        <v/>
      </c>
    </row>
    <row r="60" customFormat="false" ht="15" hidden="false" customHeight="false" outlineLevel="0" collapsed="false">
      <c r="A60" s="42"/>
      <c r="B60" s="43"/>
      <c r="C60" s="42"/>
      <c r="D60" s="44"/>
      <c r="E60" s="42"/>
      <c r="F60" s="42"/>
      <c r="G60" s="42"/>
      <c r="H60" s="42"/>
      <c r="I60" s="42"/>
      <c r="J60" s="44"/>
      <c r="K60" s="45" t="str">
        <f aca="false">IF(B60="","",IFERROR(INDEX('Register Faktur'!$P$5:$P$2005,MATCH(B60,'Register Faktur'!$D$5:$D$2005,0)),"Tidak ditemukan di Register"))</f>
        <v/>
      </c>
      <c r="L60" s="46" t="str">
        <f aca="false">IF(OR(B60="",I60="Selesai",NOT(ISNUMBER(K60))),"",K60-Parameter!$B$9)</f>
        <v/>
      </c>
      <c r="M60" s="46" t="str">
        <f aca="false">IF(D60="","",IF(J60&lt;&gt;"",J60-D60,Parameter!$B$9-D60))</f>
        <v/>
      </c>
      <c r="N60" s="47" t="str">
        <f aca="false">IF(B60="","",IF(AND(I60="Selesai",G60=""),"Selesai tanpa jejak audit",IF(AND(F60="Klasifikasi ulang transaksi",G60=""),"Lengkapi dasar reklasifikasi","OK")))</f>
        <v/>
      </c>
    </row>
    <row r="61" customFormat="false" ht="15" hidden="false" customHeight="false" outlineLevel="0" collapsed="false">
      <c r="A61" s="42"/>
      <c r="B61" s="43"/>
      <c r="C61" s="42"/>
      <c r="D61" s="44"/>
      <c r="E61" s="42"/>
      <c r="F61" s="42"/>
      <c r="G61" s="42"/>
      <c r="H61" s="42"/>
      <c r="I61" s="42"/>
      <c r="J61" s="44"/>
      <c r="K61" s="45" t="str">
        <f aca="false">IF(B61="","",IFERROR(INDEX('Register Faktur'!$P$5:$P$2005,MATCH(B61,'Register Faktur'!$D$5:$D$2005,0)),"Tidak ditemukan di Register"))</f>
        <v/>
      </c>
      <c r="L61" s="46" t="str">
        <f aca="false">IF(OR(B61="",I61="Selesai",NOT(ISNUMBER(K61))),"",K61-Parameter!$B$9)</f>
        <v/>
      </c>
      <c r="M61" s="46" t="str">
        <f aca="false">IF(D61="","",IF(J61&lt;&gt;"",J61-D61,Parameter!$B$9-D61))</f>
        <v/>
      </c>
      <c r="N61" s="47" t="str">
        <f aca="false">IF(B61="","",IF(AND(I61="Selesai",G61=""),"Selesai tanpa jejak audit",IF(AND(F61="Klasifikasi ulang transaksi",G61=""),"Lengkapi dasar reklasifikasi","OK")))</f>
        <v/>
      </c>
    </row>
    <row r="62" customFormat="false" ht="15" hidden="false" customHeight="false" outlineLevel="0" collapsed="false">
      <c r="A62" s="42"/>
      <c r="B62" s="43"/>
      <c r="C62" s="42"/>
      <c r="D62" s="44"/>
      <c r="E62" s="42"/>
      <c r="F62" s="42"/>
      <c r="G62" s="42"/>
      <c r="H62" s="42"/>
      <c r="I62" s="42"/>
      <c r="J62" s="44"/>
      <c r="K62" s="45" t="str">
        <f aca="false">IF(B62="","",IFERROR(INDEX('Register Faktur'!$P$5:$P$2005,MATCH(B62,'Register Faktur'!$D$5:$D$2005,0)),"Tidak ditemukan di Register"))</f>
        <v/>
      </c>
      <c r="L62" s="46" t="str">
        <f aca="false">IF(OR(B62="",I62="Selesai",NOT(ISNUMBER(K62))),"",K62-Parameter!$B$9)</f>
        <v/>
      </c>
      <c r="M62" s="46" t="str">
        <f aca="false">IF(D62="","",IF(J62&lt;&gt;"",J62-D62,Parameter!$B$9-D62))</f>
        <v/>
      </c>
      <c r="N62" s="47" t="str">
        <f aca="false">IF(B62="","",IF(AND(I62="Selesai",G62=""),"Selesai tanpa jejak audit",IF(AND(F62="Klasifikasi ulang transaksi",G62=""),"Lengkapi dasar reklasifikasi","OK")))</f>
        <v/>
      </c>
    </row>
    <row r="63" customFormat="false" ht="15" hidden="false" customHeight="false" outlineLevel="0" collapsed="false">
      <c r="A63" s="42"/>
      <c r="B63" s="43"/>
      <c r="C63" s="42"/>
      <c r="D63" s="44"/>
      <c r="E63" s="42"/>
      <c r="F63" s="42"/>
      <c r="G63" s="42"/>
      <c r="H63" s="42"/>
      <c r="I63" s="42"/>
      <c r="J63" s="44"/>
      <c r="K63" s="45" t="str">
        <f aca="false">IF(B63="","",IFERROR(INDEX('Register Faktur'!$P$5:$P$2005,MATCH(B63,'Register Faktur'!$D$5:$D$2005,0)),"Tidak ditemukan di Register"))</f>
        <v/>
      </c>
      <c r="L63" s="46" t="str">
        <f aca="false">IF(OR(B63="",I63="Selesai",NOT(ISNUMBER(K63))),"",K63-Parameter!$B$9)</f>
        <v/>
      </c>
      <c r="M63" s="46" t="str">
        <f aca="false">IF(D63="","",IF(J63&lt;&gt;"",J63-D63,Parameter!$B$9-D63))</f>
        <v/>
      </c>
      <c r="N63" s="47" t="str">
        <f aca="false">IF(B63="","",IF(AND(I63="Selesai",G63=""),"Selesai tanpa jejak audit",IF(AND(F63="Klasifikasi ulang transaksi",G63=""),"Lengkapi dasar reklasifikasi","OK")))</f>
        <v/>
      </c>
    </row>
    <row r="64" customFormat="false" ht="15" hidden="false" customHeight="false" outlineLevel="0" collapsed="false">
      <c r="A64" s="42"/>
      <c r="B64" s="43"/>
      <c r="C64" s="42"/>
      <c r="D64" s="44"/>
      <c r="E64" s="42"/>
      <c r="F64" s="42"/>
      <c r="G64" s="42"/>
      <c r="H64" s="42"/>
      <c r="I64" s="42"/>
      <c r="J64" s="44"/>
      <c r="K64" s="45" t="str">
        <f aca="false">IF(B64="","",IFERROR(INDEX('Register Faktur'!$P$5:$P$2005,MATCH(B64,'Register Faktur'!$D$5:$D$2005,0)),"Tidak ditemukan di Register"))</f>
        <v/>
      </c>
      <c r="L64" s="46" t="str">
        <f aca="false">IF(OR(B64="",I64="Selesai",NOT(ISNUMBER(K64))),"",K64-Parameter!$B$9)</f>
        <v/>
      </c>
      <c r="M64" s="46" t="str">
        <f aca="false">IF(D64="","",IF(J64&lt;&gt;"",J64-D64,Parameter!$B$9-D64))</f>
        <v/>
      </c>
      <c r="N64" s="47" t="str">
        <f aca="false">IF(B64="","",IF(AND(I64="Selesai",G64=""),"Selesai tanpa jejak audit",IF(AND(F64="Klasifikasi ulang transaksi",G64=""),"Lengkapi dasar reklasifikasi","OK")))</f>
        <v/>
      </c>
    </row>
    <row r="65" customFormat="false" ht="15" hidden="false" customHeight="false" outlineLevel="0" collapsed="false">
      <c r="A65" s="42"/>
      <c r="B65" s="43"/>
      <c r="C65" s="42"/>
      <c r="D65" s="44"/>
      <c r="E65" s="42"/>
      <c r="F65" s="42"/>
      <c r="G65" s="42"/>
      <c r="H65" s="42"/>
      <c r="I65" s="42"/>
      <c r="J65" s="44"/>
      <c r="K65" s="45" t="str">
        <f aca="false">IF(B65="","",IFERROR(INDEX('Register Faktur'!$P$5:$P$2005,MATCH(B65,'Register Faktur'!$D$5:$D$2005,0)),"Tidak ditemukan di Register"))</f>
        <v/>
      </c>
      <c r="L65" s="46" t="str">
        <f aca="false">IF(OR(B65="",I65="Selesai",NOT(ISNUMBER(K65))),"",K65-Parameter!$B$9)</f>
        <v/>
      </c>
      <c r="M65" s="46" t="str">
        <f aca="false">IF(D65="","",IF(J65&lt;&gt;"",J65-D65,Parameter!$B$9-D65))</f>
        <v/>
      </c>
      <c r="N65" s="47" t="str">
        <f aca="false">IF(B65="","",IF(AND(I65="Selesai",G65=""),"Selesai tanpa jejak audit",IF(AND(F65="Klasifikasi ulang transaksi",G65=""),"Lengkapi dasar reklasifikasi","OK")))</f>
        <v/>
      </c>
    </row>
    <row r="66" customFormat="false" ht="15" hidden="false" customHeight="false" outlineLevel="0" collapsed="false">
      <c r="A66" s="42"/>
      <c r="B66" s="43"/>
      <c r="C66" s="42"/>
      <c r="D66" s="44"/>
      <c r="E66" s="42"/>
      <c r="F66" s="42"/>
      <c r="G66" s="42"/>
      <c r="H66" s="42"/>
      <c r="I66" s="42"/>
      <c r="J66" s="44"/>
      <c r="K66" s="45" t="str">
        <f aca="false">IF(B66="","",IFERROR(INDEX('Register Faktur'!$P$5:$P$2005,MATCH(B66,'Register Faktur'!$D$5:$D$2005,0)),"Tidak ditemukan di Register"))</f>
        <v/>
      </c>
      <c r="L66" s="46" t="str">
        <f aca="false">IF(OR(B66="",I66="Selesai",NOT(ISNUMBER(K66))),"",K66-Parameter!$B$9)</f>
        <v/>
      </c>
      <c r="M66" s="46" t="str">
        <f aca="false">IF(D66="","",IF(J66&lt;&gt;"",J66-D66,Parameter!$B$9-D66))</f>
        <v/>
      </c>
      <c r="N66" s="47" t="str">
        <f aca="false">IF(B66="","",IF(AND(I66="Selesai",G66=""),"Selesai tanpa jejak audit",IF(AND(F66="Klasifikasi ulang transaksi",G66=""),"Lengkapi dasar reklasifikasi","OK")))</f>
        <v/>
      </c>
    </row>
    <row r="67" customFormat="false" ht="15" hidden="false" customHeight="false" outlineLevel="0" collapsed="false">
      <c r="A67" s="42"/>
      <c r="B67" s="43"/>
      <c r="C67" s="42"/>
      <c r="D67" s="44"/>
      <c r="E67" s="42"/>
      <c r="F67" s="42"/>
      <c r="G67" s="42"/>
      <c r="H67" s="42"/>
      <c r="I67" s="42"/>
      <c r="J67" s="44"/>
      <c r="K67" s="45" t="str">
        <f aca="false">IF(B67="","",IFERROR(INDEX('Register Faktur'!$P$5:$P$2005,MATCH(B67,'Register Faktur'!$D$5:$D$2005,0)),"Tidak ditemukan di Register"))</f>
        <v/>
      </c>
      <c r="L67" s="46" t="str">
        <f aca="false">IF(OR(B67="",I67="Selesai",NOT(ISNUMBER(K67))),"",K67-Parameter!$B$9)</f>
        <v/>
      </c>
      <c r="M67" s="46" t="str">
        <f aca="false">IF(D67="","",IF(J67&lt;&gt;"",J67-D67,Parameter!$B$9-D67))</f>
        <v/>
      </c>
      <c r="N67" s="47" t="str">
        <f aca="false">IF(B67="","",IF(AND(I67="Selesai",G67=""),"Selesai tanpa jejak audit",IF(AND(F67="Klasifikasi ulang transaksi",G67=""),"Lengkapi dasar reklasifikasi","OK")))</f>
        <v/>
      </c>
    </row>
    <row r="68" customFormat="false" ht="15" hidden="false" customHeight="false" outlineLevel="0" collapsed="false">
      <c r="A68" s="42"/>
      <c r="B68" s="43"/>
      <c r="C68" s="42"/>
      <c r="D68" s="44"/>
      <c r="E68" s="42"/>
      <c r="F68" s="42"/>
      <c r="G68" s="42"/>
      <c r="H68" s="42"/>
      <c r="I68" s="42"/>
      <c r="J68" s="44"/>
      <c r="K68" s="45" t="str">
        <f aca="false">IF(B68="","",IFERROR(INDEX('Register Faktur'!$P$5:$P$2005,MATCH(B68,'Register Faktur'!$D$5:$D$2005,0)),"Tidak ditemukan di Register"))</f>
        <v/>
      </c>
      <c r="L68" s="46" t="str">
        <f aca="false">IF(OR(B68="",I68="Selesai",NOT(ISNUMBER(K68))),"",K68-Parameter!$B$9)</f>
        <v/>
      </c>
      <c r="M68" s="46" t="str">
        <f aca="false">IF(D68="","",IF(J68&lt;&gt;"",J68-D68,Parameter!$B$9-D68))</f>
        <v/>
      </c>
      <c r="N68" s="47" t="str">
        <f aca="false">IF(B68="","",IF(AND(I68="Selesai",G68=""),"Selesai tanpa jejak audit",IF(AND(F68="Klasifikasi ulang transaksi",G68=""),"Lengkapi dasar reklasifikasi","OK")))</f>
        <v/>
      </c>
    </row>
    <row r="69" customFormat="false" ht="15" hidden="false" customHeight="false" outlineLevel="0" collapsed="false">
      <c r="A69" s="42"/>
      <c r="B69" s="43"/>
      <c r="C69" s="42"/>
      <c r="D69" s="44"/>
      <c r="E69" s="42"/>
      <c r="F69" s="42"/>
      <c r="G69" s="42"/>
      <c r="H69" s="42"/>
      <c r="I69" s="42"/>
      <c r="J69" s="44"/>
      <c r="K69" s="45" t="str">
        <f aca="false">IF(B69="","",IFERROR(INDEX('Register Faktur'!$P$5:$P$2005,MATCH(B69,'Register Faktur'!$D$5:$D$2005,0)),"Tidak ditemukan di Register"))</f>
        <v/>
      </c>
      <c r="L69" s="46" t="str">
        <f aca="false">IF(OR(B69="",I69="Selesai",NOT(ISNUMBER(K69))),"",K69-Parameter!$B$9)</f>
        <v/>
      </c>
      <c r="M69" s="46" t="str">
        <f aca="false">IF(D69="","",IF(J69&lt;&gt;"",J69-D69,Parameter!$B$9-D69))</f>
        <v/>
      </c>
      <c r="N69" s="47" t="str">
        <f aca="false">IF(B69="","",IF(AND(I69="Selesai",G69=""),"Selesai tanpa jejak audit",IF(AND(F69="Klasifikasi ulang transaksi",G69=""),"Lengkapi dasar reklasifikasi","OK")))</f>
        <v/>
      </c>
    </row>
    <row r="70" customFormat="false" ht="15" hidden="false" customHeight="false" outlineLevel="0" collapsed="false">
      <c r="A70" s="42"/>
      <c r="B70" s="43"/>
      <c r="C70" s="42"/>
      <c r="D70" s="44"/>
      <c r="E70" s="42"/>
      <c r="F70" s="42"/>
      <c r="G70" s="42"/>
      <c r="H70" s="42"/>
      <c r="I70" s="42"/>
      <c r="J70" s="44"/>
      <c r="K70" s="45" t="str">
        <f aca="false">IF(B70="","",IFERROR(INDEX('Register Faktur'!$P$5:$P$2005,MATCH(B70,'Register Faktur'!$D$5:$D$2005,0)),"Tidak ditemukan di Register"))</f>
        <v/>
      </c>
      <c r="L70" s="46" t="str">
        <f aca="false">IF(OR(B70="",I70="Selesai",NOT(ISNUMBER(K70))),"",K70-Parameter!$B$9)</f>
        <v/>
      </c>
      <c r="M70" s="46" t="str">
        <f aca="false">IF(D70="","",IF(J70&lt;&gt;"",J70-D70,Parameter!$B$9-D70))</f>
        <v/>
      </c>
      <c r="N70" s="47" t="str">
        <f aca="false">IF(B70="","",IF(AND(I70="Selesai",G70=""),"Selesai tanpa jejak audit",IF(AND(F70="Klasifikasi ulang transaksi",G70=""),"Lengkapi dasar reklasifikasi","OK")))</f>
        <v/>
      </c>
    </row>
    <row r="71" customFormat="false" ht="15" hidden="false" customHeight="false" outlineLevel="0" collapsed="false">
      <c r="A71" s="42"/>
      <c r="B71" s="43"/>
      <c r="C71" s="42"/>
      <c r="D71" s="44"/>
      <c r="E71" s="42"/>
      <c r="F71" s="42"/>
      <c r="G71" s="42"/>
      <c r="H71" s="42"/>
      <c r="I71" s="42"/>
      <c r="J71" s="44"/>
      <c r="K71" s="45" t="str">
        <f aca="false">IF(B71="","",IFERROR(INDEX('Register Faktur'!$P$5:$P$2005,MATCH(B71,'Register Faktur'!$D$5:$D$2005,0)),"Tidak ditemukan di Register"))</f>
        <v/>
      </c>
      <c r="L71" s="46" t="str">
        <f aca="false">IF(OR(B71="",I71="Selesai",NOT(ISNUMBER(K71))),"",K71-Parameter!$B$9)</f>
        <v/>
      </c>
      <c r="M71" s="46" t="str">
        <f aca="false">IF(D71="","",IF(J71&lt;&gt;"",J71-D71,Parameter!$B$9-D71))</f>
        <v/>
      </c>
      <c r="N71" s="47" t="str">
        <f aca="false">IF(B71="","",IF(AND(I71="Selesai",G71=""),"Selesai tanpa jejak audit",IF(AND(F71="Klasifikasi ulang transaksi",G71=""),"Lengkapi dasar reklasifikasi","OK")))</f>
        <v/>
      </c>
    </row>
    <row r="72" customFormat="false" ht="15" hidden="false" customHeight="false" outlineLevel="0" collapsed="false">
      <c r="A72" s="42"/>
      <c r="B72" s="43"/>
      <c r="C72" s="42"/>
      <c r="D72" s="44"/>
      <c r="E72" s="42"/>
      <c r="F72" s="42"/>
      <c r="G72" s="42"/>
      <c r="H72" s="42"/>
      <c r="I72" s="42"/>
      <c r="J72" s="44"/>
      <c r="K72" s="45" t="str">
        <f aca="false">IF(B72="","",IFERROR(INDEX('Register Faktur'!$P$5:$P$2005,MATCH(B72,'Register Faktur'!$D$5:$D$2005,0)),"Tidak ditemukan di Register"))</f>
        <v/>
      </c>
      <c r="L72" s="46" t="str">
        <f aca="false">IF(OR(B72="",I72="Selesai",NOT(ISNUMBER(K72))),"",K72-Parameter!$B$9)</f>
        <v/>
      </c>
      <c r="M72" s="46" t="str">
        <f aca="false">IF(D72="","",IF(J72&lt;&gt;"",J72-D72,Parameter!$B$9-D72))</f>
        <v/>
      </c>
      <c r="N72" s="47" t="str">
        <f aca="false">IF(B72="","",IF(AND(I72="Selesai",G72=""),"Selesai tanpa jejak audit",IF(AND(F72="Klasifikasi ulang transaksi",G72=""),"Lengkapi dasar reklasifikasi","OK")))</f>
        <v/>
      </c>
    </row>
    <row r="73" customFormat="false" ht="15" hidden="false" customHeight="false" outlineLevel="0" collapsed="false">
      <c r="A73" s="42"/>
      <c r="B73" s="43"/>
      <c r="C73" s="42"/>
      <c r="D73" s="44"/>
      <c r="E73" s="42"/>
      <c r="F73" s="42"/>
      <c r="G73" s="42"/>
      <c r="H73" s="42"/>
      <c r="I73" s="42"/>
      <c r="J73" s="44"/>
      <c r="K73" s="45" t="str">
        <f aca="false">IF(B73="","",IFERROR(INDEX('Register Faktur'!$P$5:$P$2005,MATCH(B73,'Register Faktur'!$D$5:$D$2005,0)),"Tidak ditemukan di Register"))</f>
        <v/>
      </c>
      <c r="L73" s="46" t="str">
        <f aca="false">IF(OR(B73="",I73="Selesai",NOT(ISNUMBER(K73))),"",K73-Parameter!$B$9)</f>
        <v/>
      </c>
      <c r="M73" s="46" t="str">
        <f aca="false">IF(D73="","",IF(J73&lt;&gt;"",J73-D73,Parameter!$B$9-D73))</f>
        <v/>
      </c>
      <c r="N73" s="47" t="str">
        <f aca="false">IF(B73="","",IF(AND(I73="Selesai",G73=""),"Selesai tanpa jejak audit",IF(AND(F73="Klasifikasi ulang transaksi",G73=""),"Lengkapi dasar reklasifikasi","OK")))</f>
        <v/>
      </c>
    </row>
    <row r="74" customFormat="false" ht="15" hidden="false" customHeight="false" outlineLevel="0" collapsed="false">
      <c r="A74" s="42"/>
      <c r="B74" s="43"/>
      <c r="C74" s="42"/>
      <c r="D74" s="44"/>
      <c r="E74" s="42"/>
      <c r="F74" s="42"/>
      <c r="G74" s="42"/>
      <c r="H74" s="42"/>
      <c r="I74" s="42"/>
      <c r="J74" s="44"/>
      <c r="K74" s="45" t="str">
        <f aca="false">IF(B74="","",IFERROR(INDEX('Register Faktur'!$P$5:$P$2005,MATCH(B74,'Register Faktur'!$D$5:$D$2005,0)),"Tidak ditemukan di Register"))</f>
        <v/>
      </c>
      <c r="L74" s="46" t="str">
        <f aca="false">IF(OR(B74="",I74="Selesai",NOT(ISNUMBER(K74))),"",K74-Parameter!$B$9)</f>
        <v/>
      </c>
      <c r="M74" s="46" t="str">
        <f aca="false">IF(D74="","",IF(J74&lt;&gt;"",J74-D74,Parameter!$B$9-D74))</f>
        <v/>
      </c>
      <c r="N74" s="47" t="str">
        <f aca="false">IF(B74="","",IF(AND(I74="Selesai",G74=""),"Selesai tanpa jejak audit",IF(AND(F74="Klasifikasi ulang transaksi",G74=""),"Lengkapi dasar reklasifikasi","OK")))</f>
        <v/>
      </c>
    </row>
    <row r="75" customFormat="false" ht="15" hidden="false" customHeight="false" outlineLevel="0" collapsed="false">
      <c r="A75" s="42"/>
      <c r="B75" s="43"/>
      <c r="C75" s="42"/>
      <c r="D75" s="44"/>
      <c r="E75" s="42"/>
      <c r="F75" s="42"/>
      <c r="G75" s="42"/>
      <c r="H75" s="42"/>
      <c r="I75" s="42"/>
      <c r="J75" s="44"/>
      <c r="K75" s="45" t="str">
        <f aca="false">IF(B75="","",IFERROR(INDEX('Register Faktur'!$P$5:$P$2005,MATCH(B75,'Register Faktur'!$D$5:$D$2005,0)),"Tidak ditemukan di Register"))</f>
        <v/>
      </c>
      <c r="L75" s="46" t="str">
        <f aca="false">IF(OR(B75="",I75="Selesai",NOT(ISNUMBER(K75))),"",K75-Parameter!$B$9)</f>
        <v/>
      </c>
      <c r="M75" s="46" t="str">
        <f aca="false">IF(D75="","",IF(J75&lt;&gt;"",J75-D75,Parameter!$B$9-D75))</f>
        <v/>
      </c>
      <c r="N75" s="47" t="str">
        <f aca="false">IF(B75="","",IF(AND(I75="Selesai",G75=""),"Selesai tanpa jejak audit",IF(AND(F75="Klasifikasi ulang transaksi",G75=""),"Lengkapi dasar reklasifikasi","OK")))</f>
        <v/>
      </c>
    </row>
    <row r="76" customFormat="false" ht="15" hidden="false" customHeight="false" outlineLevel="0" collapsed="false">
      <c r="A76" s="42"/>
      <c r="B76" s="43"/>
      <c r="C76" s="42"/>
      <c r="D76" s="44"/>
      <c r="E76" s="42"/>
      <c r="F76" s="42"/>
      <c r="G76" s="42"/>
      <c r="H76" s="42"/>
      <c r="I76" s="42"/>
      <c r="J76" s="44"/>
      <c r="K76" s="45" t="str">
        <f aca="false">IF(B76="","",IFERROR(INDEX('Register Faktur'!$P$5:$P$2005,MATCH(B76,'Register Faktur'!$D$5:$D$2005,0)),"Tidak ditemukan di Register"))</f>
        <v/>
      </c>
      <c r="L76" s="46" t="str">
        <f aca="false">IF(OR(B76="",I76="Selesai",NOT(ISNUMBER(K76))),"",K76-Parameter!$B$9)</f>
        <v/>
      </c>
      <c r="M76" s="46" t="str">
        <f aca="false">IF(D76="","",IF(J76&lt;&gt;"",J76-D76,Parameter!$B$9-D76))</f>
        <v/>
      </c>
      <c r="N76" s="47" t="str">
        <f aca="false">IF(B76="","",IF(AND(I76="Selesai",G76=""),"Selesai tanpa jejak audit",IF(AND(F76="Klasifikasi ulang transaksi",G76=""),"Lengkapi dasar reklasifikasi","OK")))</f>
        <v/>
      </c>
    </row>
    <row r="77" customFormat="false" ht="15" hidden="false" customHeight="false" outlineLevel="0" collapsed="false">
      <c r="A77" s="42"/>
      <c r="B77" s="43"/>
      <c r="C77" s="42"/>
      <c r="D77" s="44"/>
      <c r="E77" s="42"/>
      <c r="F77" s="42"/>
      <c r="G77" s="42"/>
      <c r="H77" s="42"/>
      <c r="I77" s="42"/>
      <c r="J77" s="44"/>
      <c r="K77" s="45" t="str">
        <f aca="false">IF(B77="","",IFERROR(INDEX('Register Faktur'!$P$5:$P$2005,MATCH(B77,'Register Faktur'!$D$5:$D$2005,0)),"Tidak ditemukan di Register"))</f>
        <v/>
      </c>
      <c r="L77" s="46" t="str">
        <f aca="false">IF(OR(B77="",I77="Selesai",NOT(ISNUMBER(K77))),"",K77-Parameter!$B$9)</f>
        <v/>
      </c>
      <c r="M77" s="46" t="str">
        <f aca="false">IF(D77="","",IF(J77&lt;&gt;"",J77-D77,Parameter!$B$9-D77))</f>
        <v/>
      </c>
      <c r="N77" s="47" t="str">
        <f aca="false">IF(B77="","",IF(AND(I77="Selesai",G77=""),"Selesai tanpa jejak audit",IF(AND(F77="Klasifikasi ulang transaksi",G77=""),"Lengkapi dasar reklasifikasi","OK")))</f>
        <v/>
      </c>
    </row>
    <row r="78" customFormat="false" ht="15" hidden="false" customHeight="false" outlineLevel="0" collapsed="false">
      <c r="A78" s="42"/>
      <c r="B78" s="43"/>
      <c r="C78" s="42"/>
      <c r="D78" s="44"/>
      <c r="E78" s="42"/>
      <c r="F78" s="42"/>
      <c r="G78" s="42"/>
      <c r="H78" s="42"/>
      <c r="I78" s="42"/>
      <c r="J78" s="44"/>
      <c r="K78" s="45" t="str">
        <f aca="false">IF(B78="","",IFERROR(INDEX('Register Faktur'!$P$5:$P$2005,MATCH(B78,'Register Faktur'!$D$5:$D$2005,0)),"Tidak ditemukan di Register"))</f>
        <v/>
      </c>
      <c r="L78" s="46" t="str">
        <f aca="false">IF(OR(B78="",I78="Selesai",NOT(ISNUMBER(K78))),"",K78-Parameter!$B$9)</f>
        <v/>
      </c>
      <c r="M78" s="46" t="str">
        <f aca="false">IF(D78="","",IF(J78&lt;&gt;"",J78-D78,Parameter!$B$9-D78))</f>
        <v/>
      </c>
      <c r="N78" s="47" t="str">
        <f aca="false">IF(B78="","",IF(AND(I78="Selesai",G78=""),"Selesai tanpa jejak audit",IF(AND(F78="Klasifikasi ulang transaksi",G78=""),"Lengkapi dasar reklasifikasi","OK")))</f>
        <v/>
      </c>
    </row>
    <row r="79" customFormat="false" ht="15" hidden="false" customHeight="false" outlineLevel="0" collapsed="false">
      <c r="A79" s="42"/>
      <c r="B79" s="43"/>
      <c r="C79" s="42"/>
      <c r="D79" s="44"/>
      <c r="E79" s="42"/>
      <c r="F79" s="42"/>
      <c r="G79" s="42"/>
      <c r="H79" s="42"/>
      <c r="I79" s="42"/>
      <c r="J79" s="44"/>
      <c r="K79" s="45" t="str">
        <f aca="false">IF(B79="","",IFERROR(INDEX('Register Faktur'!$P$5:$P$2005,MATCH(B79,'Register Faktur'!$D$5:$D$2005,0)),"Tidak ditemukan di Register"))</f>
        <v/>
      </c>
      <c r="L79" s="46" t="str">
        <f aca="false">IF(OR(B79="",I79="Selesai",NOT(ISNUMBER(K79))),"",K79-Parameter!$B$9)</f>
        <v/>
      </c>
      <c r="M79" s="46" t="str">
        <f aca="false">IF(D79="","",IF(J79&lt;&gt;"",J79-D79,Parameter!$B$9-D79))</f>
        <v/>
      </c>
      <c r="N79" s="47" t="str">
        <f aca="false">IF(B79="","",IF(AND(I79="Selesai",G79=""),"Selesai tanpa jejak audit",IF(AND(F79="Klasifikasi ulang transaksi",G79=""),"Lengkapi dasar reklasifikasi","OK")))</f>
        <v/>
      </c>
    </row>
    <row r="80" customFormat="false" ht="15" hidden="false" customHeight="false" outlineLevel="0" collapsed="false">
      <c r="A80" s="42"/>
      <c r="B80" s="43"/>
      <c r="C80" s="42"/>
      <c r="D80" s="44"/>
      <c r="E80" s="42"/>
      <c r="F80" s="42"/>
      <c r="G80" s="42"/>
      <c r="H80" s="42"/>
      <c r="I80" s="42"/>
      <c r="J80" s="44"/>
      <c r="K80" s="45" t="str">
        <f aca="false">IF(B80="","",IFERROR(INDEX('Register Faktur'!$P$5:$P$2005,MATCH(B80,'Register Faktur'!$D$5:$D$2005,0)),"Tidak ditemukan di Register"))</f>
        <v/>
      </c>
      <c r="L80" s="46" t="str">
        <f aca="false">IF(OR(B80="",I80="Selesai",NOT(ISNUMBER(K80))),"",K80-Parameter!$B$9)</f>
        <v/>
      </c>
      <c r="M80" s="46" t="str">
        <f aca="false">IF(D80="","",IF(J80&lt;&gt;"",J80-D80,Parameter!$B$9-D80))</f>
        <v/>
      </c>
      <c r="N80" s="47" t="str">
        <f aca="false">IF(B80="","",IF(AND(I80="Selesai",G80=""),"Selesai tanpa jejak audit",IF(AND(F80="Klasifikasi ulang transaksi",G80=""),"Lengkapi dasar reklasifikasi","OK")))</f>
        <v/>
      </c>
    </row>
    <row r="81" customFormat="false" ht="15" hidden="false" customHeight="false" outlineLevel="0" collapsed="false">
      <c r="A81" s="42"/>
      <c r="B81" s="43"/>
      <c r="C81" s="42"/>
      <c r="D81" s="44"/>
      <c r="E81" s="42"/>
      <c r="F81" s="42"/>
      <c r="G81" s="42"/>
      <c r="H81" s="42"/>
      <c r="I81" s="42"/>
      <c r="J81" s="44"/>
      <c r="K81" s="45" t="str">
        <f aca="false">IF(B81="","",IFERROR(INDEX('Register Faktur'!$P$5:$P$2005,MATCH(B81,'Register Faktur'!$D$5:$D$2005,0)),"Tidak ditemukan di Register"))</f>
        <v/>
      </c>
      <c r="L81" s="46" t="str">
        <f aca="false">IF(OR(B81="",I81="Selesai",NOT(ISNUMBER(K81))),"",K81-Parameter!$B$9)</f>
        <v/>
      </c>
      <c r="M81" s="46" t="str">
        <f aca="false">IF(D81="","",IF(J81&lt;&gt;"",J81-D81,Parameter!$B$9-D81))</f>
        <v/>
      </c>
      <c r="N81" s="47" t="str">
        <f aca="false">IF(B81="","",IF(AND(I81="Selesai",G81=""),"Selesai tanpa jejak audit",IF(AND(F81="Klasifikasi ulang transaksi",G81=""),"Lengkapi dasar reklasifikasi","OK")))</f>
        <v/>
      </c>
    </row>
    <row r="82" customFormat="false" ht="15" hidden="false" customHeight="false" outlineLevel="0" collapsed="false">
      <c r="A82" s="42"/>
      <c r="B82" s="43"/>
      <c r="C82" s="42"/>
      <c r="D82" s="44"/>
      <c r="E82" s="42"/>
      <c r="F82" s="42"/>
      <c r="G82" s="42"/>
      <c r="H82" s="42"/>
      <c r="I82" s="42"/>
      <c r="J82" s="44"/>
      <c r="K82" s="45" t="str">
        <f aca="false">IF(B82="","",IFERROR(INDEX('Register Faktur'!$P$5:$P$2005,MATCH(B82,'Register Faktur'!$D$5:$D$2005,0)),"Tidak ditemukan di Register"))</f>
        <v/>
      </c>
      <c r="L82" s="46" t="str">
        <f aca="false">IF(OR(B82="",I82="Selesai",NOT(ISNUMBER(K82))),"",K82-Parameter!$B$9)</f>
        <v/>
      </c>
      <c r="M82" s="46" t="str">
        <f aca="false">IF(D82="","",IF(J82&lt;&gt;"",J82-D82,Parameter!$B$9-D82))</f>
        <v/>
      </c>
      <c r="N82" s="47" t="str">
        <f aca="false">IF(B82="","",IF(AND(I82="Selesai",G82=""),"Selesai tanpa jejak audit",IF(AND(F82="Klasifikasi ulang transaksi",G82=""),"Lengkapi dasar reklasifikasi","OK")))</f>
        <v/>
      </c>
    </row>
    <row r="83" customFormat="false" ht="15" hidden="false" customHeight="false" outlineLevel="0" collapsed="false">
      <c r="A83" s="42"/>
      <c r="B83" s="43"/>
      <c r="C83" s="42"/>
      <c r="D83" s="44"/>
      <c r="E83" s="42"/>
      <c r="F83" s="42"/>
      <c r="G83" s="42"/>
      <c r="H83" s="42"/>
      <c r="I83" s="42"/>
      <c r="J83" s="44"/>
      <c r="K83" s="45" t="str">
        <f aca="false">IF(B83="","",IFERROR(INDEX('Register Faktur'!$P$5:$P$2005,MATCH(B83,'Register Faktur'!$D$5:$D$2005,0)),"Tidak ditemukan di Register"))</f>
        <v/>
      </c>
      <c r="L83" s="46" t="str">
        <f aca="false">IF(OR(B83="",I83="Selesai",NOT(ISNUMBER(K83))),"",K83-Parameter!$B$9)</f>
        <v/>
      </c>
      <c r="M83" s="46" t="str">
        <f aca="false">IF(D83="","",IF(J83&lt;&gt;"",J83-D83,Parameter!$B$9-D83))</f>
        <v/>
      </c>
      <c r="N83" s="47" t="str">
        <f aca="false">IF(B83="","",IF(AND(I83="Selesai",G83=""),"Selesai tanpa jejak audit",IF(AND(F83="Klasifikasi ulang transaksi",G83=""),"Lengkapi dasar reklasifikasi","OK")))</f>
        <v/>
      </c>
    </row>
    <row r="84" customFormat="false" ht="15" hidden="false" customHeight="false" outlineLevel="0" collapsed="false">
      <c r="A84" s="42"/>
      <c r="B84" s="43"/>
      <c r="C84" s="42"/>
      <c r="D84" s="44"/>
      <c r="E84" s="42"/>
      <c r="F84" s="42"/>
      <c r="G84" s="42"/>
      <c r="H84" s="42"/>
      <c r="I84" s="42"/>
      <c r="J84" s="44"/>
      <c r="K84" s="45" t="str">
        <f aca="false">IF(B84="","",IFERROR(INDEX('Register Faktur'!$P$5:$P$2005,MATCH(B84,'Register Faktur'!$D$5:$D$2005,0)),"Tidak ditemukan di Register"))</f>
        <v/>
      </c>
      <c r="L84" s="46" t="str">
        <f aca="false">IF(OR(B84="",I84="Selesai",NOT(ISNUMBER(K84))),"",K84-Parameter!$B$9)</f>
        <v/>
      </c>
      <c r="M84" s="46" t="str">
        <f aca="false">IF(D84="","",IF(J84&lt;&gt;"",J84-D84,Parameter!$B$9-D84))</f>
        <v/>
      </c>
      <c r="N84" s="47" t="str">
        <f aca="false">IF(B84="","",IF(AND(I84="Selesai",G84=""),"Selesai tanpa jejak audit",IF(AND(F84="Klasifikasi ulang transaksi",G84=""),"Lengkapi dasar reklasifikasi","OK")))</f>
        <v/>
      </c>
    </row>
    <row r="85" customFormat="false" ht="15" hidden="false" customHeight="false" outlineLevel="0" collapsed="false">
      <c r="A85" s="42"/>
      <c r="B85" s="43"/>
      <c r="C85" s="42"/>
      <c r="D85" s="44"/>
      <c r="E85" s="42"/>
      <c r="F85" s="42"/>
      <c r="G85" s="42"/>
      <c r="H85" s="42"/>
      <c r="I85" s="42"/>
      <c r="J85" s="44"/>
      <c r="K85" s="45" t="str">
        <f aca="false">IF(B85="","",IFERROR(INDEX('Register Faktur'!$P$5:$P$2005,MATCH(B85,'Register Faktur'!$D$5:$D$2005,0)),"Tidak ditemukan di Register"))</f>
        <v/>
      </c>
      <c r="L85" s="46" t="str">
        <f aca="false">IF(OR(B85="",I85="Selesai",NOT(ISNUMBER(K85))),"",K85-Parameter!$B$9)</f>
        <v/>
      </c>
      <c r="M85" s="46" t="str">
        <f aca="false">IF(D85="","",IF(J85&lt;&gt;"",J85-D85,Parameter!$B$9-D85))</f>
        <v/>
      </c>
      <c r="N85" s="47" t="str">
        <f aca="false">IF(B85="","",IF(AND(I85="Selesai",G85=""),"Selesai tanpa jejak audit",IF(AND(F85="Klasifikasi ulang transaksi",G85=""),"Lengkapi dasar reklasifikasi","OK")))</f>
        <v/>
      </c>
    </row>
    <row r="86" customFormat="false" ht="15" hidden="false" customHeight="false" outlineLevel="0" collapsed="false">
      <c r="A86" s="42"/>
      <c r="B86" s="43"/>
      <c r="C86" s="42"/>
      <c r="D86" s="44"/>
      <c r="E86" s="42"/>
      <c r="F86" s="42"/>
      <c r="G86" s="42"/>
      <c r="H86" s="42"/>
      <c r="I86" s="42"/>
      <c r="J86" s="44"/>
      <c r="K86" s="45" t="str">
        <f aca="false">IF(B86="","",IFERROR(INDEX('Register Faktur'!$P$5:$P$2005,MATCH(B86,'Register Faktur'!$D$5:$D$2005,0)),"Tidak ditemukan di Register"))</f>
        <v/>
      </c>
      <c r="L86" s="46" t="str">
        <f aca="false">IF(OR(B86="",I86="Selesai",NOT(ISNUMBER(K86))),"",K86-Parameter!$B$9)</f>
        <v/>
      </c>
      <c r="M86" s="46" t="str">
        <f aca="false">IF(D86="","",IF(J86&lt;&gt;"",J86-D86,Parameter!$B$9-D86))</f>
        <v/>
      </c>
      <c r="N86" s="47" t="str">
        <f aca="false">IF(B86="","",IF(AND(I86="Selesai",G86=""),"Selesai tanpa jejak audit",IF(AND(F86="Klasifikasi ulang transaksi",G86=""),"Lengkapi dasar reklasifikasi","OK")))</f>
        <v/>
      </c>
    </row>
    <row r="87" customFormat="false" ht="15" hidden="false" customHeight="false" outlineLevel="0" collapsed="false">
      <c r="A87" s="42"/>
      <c r="B87" s="43"/>
      <c r="C87" s="42"/>
      <c r="D87" s="44"/>
      <c r="E87" s="42"/>
      <c r="F87" s="42"/>
      <c r="G87" s="42"/>
      <c r="H87" s="42"/>
      <c r="I87" s="42"/>
      <c r="J87" s="44"/>
      <c r="K87" s="45" t="str">
        <f aca="false">IF(B87="","",IFERROR(INDEX('Register Faktur'!$P$5:$P$2005,MATCH(B87,'Register Faktur'!$D$5:$D$2005,0)),"Tidak ditemukan di Register"))</f>
        <v/>
      </c>
      <c r="L87" s="46" t="str">
        <f aca="false">IF(OR(B87="",I87="Selesai",NOT(ISNUMBER(K87))),"",K87-Parameter!$B$9)</f>
        <v/>
      </c>
      <c r="M87" s="46" t="str">
        <f aca="false">IF(D87="","",IF(J87&lt;&gt;"",J87-D87,Parameter!$B$9-D87))</f>
        <v/>
      </c>
      <c r="N87" s="47" t="str">
        <f aca="false">IF(B87="","",IF(AND(I87="Selesai",G87=""),"Selesai tanpa jejak audit",IF(AND(F87="Klasifikasi ulang transaksi",G87=""),"Lengkapi dasar reklasifikasi","OK")))</f>
        <v/>
      </c>
    </row>
    <row r="88" customFormat="false" ht="15" hidden="false" customHeight="false" outlineLevel="0" collapsed="false">
      <c r="A88" s="42"/>
      <c r="B88" s="43"/>
      <c r="C88" s="42"/>
      <c r="D88" s="44"/>
      <c r="E88" s="42"/>
      <c r="F88" s="42"/>
      <c r="G88" s="42"/>
      <c r="H88" s="42"/>
      <c r="I88" s="42"/>
      <c r="J88" s="44"/>
      <c r="K88" s="45" t="str">
        <f aca="false">IF(B88="","",IFERROR(INDEX('Register Faktur'!$P$5:$P$2005,MATCH(B88,'Register Faktur'!$D$5:$D$2005,0)),"Tidak ditemukan di Register"))</f>
        <v/>
      </c>
      <c r="L88" s="46" t="str">
        <f aca="false">IF(OR(B88="",I88="Selesai",NOT(ISNUMBER(K88))),"",K88-Parameter!$B$9)</f>
        <v/>
      </c>
      <c r="M88" s="46" t="str">
        <f aca="false">IF(D88="","",IF(J88&lt;&gt;"",J88-D88,Parameter!$B$9-D88))</f>
        <v/>
      </c>
      <c r="N88" s="47" t="str">
        <f aca="false">IF(B88="","",IF(AND(I88="Selesai",G88=""),"Selesai tanpa jejak audit",IF(AND(F88="Klasifikasi ulang transaksi",G88=""),"Lengkapi dasar reklasifikasi","OK")))</f>
        <v/>
      </c>
    </row>
    <row r="89" customFormat="false" ht="15" hidden="false" customHeight="false" outlineLevel="0" collapsed="false">
      <c r="A89" s="42"/>
      <c r="B89" s="43"/>
      <c r="C89" s="42"/>
      <c r="D89" s="44"/>
      <c r="E89" s="42"/>
      <c r="F89" s="42"/>
      <c r="G89" s="42"/>
      <c r="H89" s="42"/>
      <c r="I89" s="42"/>
      <c r="J89" s="44"/>
      <c r="K89" s="45" t="str">
        <f aca="false">IF(B89="","",IFERROR(INDEX('Register Faktur'!$P$5:$P$2005,MATCH(B89,'Register Faktur'!$D$5:$D$2005,0)),"Tidak ditemukan di Register"))</f>
        <v/>
      </c>
      <c r="L89" s="46" t="str">
        <f aca="false">IF(OR(B89="",I89="Selesai",NOT(ISNUMBER(K89))),"",K89-Parameter!$B$9)</f>
        <v/>
      </c>
      <c r="M89" s="46" t="str">
        <f aca="false">IF(D89="","",IF(J89&lt;&gt;"",J89-D89,Parameter!$B$9-D89))</f>
        <v/>
      </c>
      <c r="N89" s="47" t="str">
        <f aca="false">IF(B89="","",IF(AND(I89="Selesai",G89=""),"Selesai tanpa jejak audit",IF(AND(F89="Klasifikasi ulang transaksi",G89=""),"Lengkapi dasar reklasifikasi","OK")))</f>
        <v/>
      </c>
    </row>
    <row r="90" customFormat="false" ht="15" hidden="false" customHeight="false" outlineLevel="0" collapsed="false">
      <c r="A90" s="42"/>
      <c r="B90" s="43"/>
      <c r="C90" s="42"/>
      <c r="D90" s="44"/>
      <c r="E90" s="42"/>
      <c r="F90" s="42"/>
      <c r="G90" s="42"/>
      <c r="H90" s="42"/>
      <c r="I90" s="42"/>
      <c r="J90" s="44"/>
      <c r="K90" s="45" t="str">
        <f aca="false">IF(B90="","",IFERROR(INDEX('Register Faktur'!$P$5:$P$2005,MATCH(B90,'Register Faktur'!$D$5:$D$2005,0)),"Tidak ditemukan di Register"))</f>
        <v/>
      </c>
      <c r="L90" s="46" t="str">
        <f aca="false">IF(OR(B90="",I90="Selesai",NOT(ISNUMBER(K90))),"",K90-Parameter!$B$9)</f>
        <v/>
      </c>
      <c r="M90" s="46" t="str">
        <f aca="false">IF(D90="","",IF(J90&lt;&gt;"",J90-D90,Parameter!$B$9-D90))</f>
        <v/>
      </c>
      <c r="N90" s="47" t="str">
        <f aca="false">IF(B90="","",IF(AND(I90="Selesai",G90=""),"Selesai tanpa jejak audit",IF(AND(F90="Klasifikasi ulang transaksi",G90=""),"Lengkapi dasar reklasifikasi","OK")))</f>
        <v/>
      </c>
    </row>
    <row r="91" customFormat="false" ht="15" hidden="false" customHeight="false" outlineLevel="0" collapsed="false">
      <c r="A91" s="42"/>
      <c r="B91" s="43"/>
      <c r="C91" s="42"/>
      <c r="D91" s="44"/>
      <c r="E91" s="42"/>
      <c r="F91" s="42"/>
      <c r="G91" s="42"/>
      <c r="H91" s="42"/>
      <c r="I91" s="42"/>
      <c r="J91" s="44"/>
      <c r="K91" s="45" t="str">
        <f aca="false">IF(B91="","",IFERROR(INDEX('Register Faktur'!$P$5:$P$2005,MATCH(B91,'Register Faktur'!$D$5:$D$2005,0)),"Tidak ditemukan di Register"))</f>
        <v/>
      </c>
      <c r="L91" s="46" t="str">
        <f aca="false">IF(OR(B91="",I91="Selesai",NOT(ISNUMBER(K91))),"",K91-Parameter!$B$9)</f>
        <v/>
      </c>
      <c r="M91" s="46" t="str">
        <f aca="false">IF(D91="","",IF(J91&lt;&gt;"",J91-D91,Parameter!$B$9-D91))</f>
        <v/>
      </c>
      <c r="N91" s="47" t="str">
        <f aca="false">IF(B91="","",IF(AND(I91="Selesai",G91=""),"Selesai tanpa jejak audit",IF(AND(F91="Klasifikasi ulang transaksi",G91=""),"Lengkapi dasar reklasifikasi","OK")))</f>
        <v/>
      </c>
    </row>
    <row r="92" customFormat="false" ht="15" hidden="false" customHeight="false" outlineLevel="0" collapsed="false">
      <c r="A92" s="42"/>
      <c r="B92" s="43"/>
      <c r="C92" s="42"/>
      <c r="D92" s="44"/>
      <c r="E92" s="42"/>
      <c r="F92" s="42"/>
      <c r="G92" s="42"/>
      <c r="H92" s="42"/>
      <c r="I92" s="42"/>
      <c r="J92" s="44"/>
      <c r="K92" s="45" t="str">
        <f aca="false">IF(B92="","",IFERROR(INDEX('Register Faktur'!$P$5:$P$2005,MATCH(B92,'Register Faktur'!$D$5:$D$2005,0)),"Tidak ditemukan di Register"))</f>
        <v/>
      </c>
      <c r="L92" s="46" t="str">
        <f aca="false">IF(OR(B92="",I92="Selesai",NOT(ISNUMBER(K92))),"",K92-Parameter!$B$9)</f>
        <v/>
      </c>
      <c r="M92" s="46" t="str">
        <f aca="false">IF(D92="","",IF(J92&lt;&gt;"",J92-D92,Parameter!$B$9-D92))</f>
        <v/>
      </c>
      <c r="N92" s="47" t="str">
        <f aca="false">IF(B92="","",IF(AND(I92="Selesai",G92=""),"Selesai tanpa jejak audit",IF(AND(F92="Klasifikasi ulang transaksi",G92=""),"Lengkapi dasar reklasifikasi","OK")))</f>
        <v/>
      </c>
    </row>
    <row r="93" customFormat="false" ht="15" hidden="false" customHeight="false" outlineLevel="0" collapsed="false">
      <c r="A93" s="42"/>
      <c r="B93" s="43"/>
      <c r="C93" s="42"/>
      <c r="D93" s="44"/>
      <c r="E93" s="42"/>
      <c r="F93" s="42"/>
      <c r="G93" s="42"/>
      <c r="H93" s="42"/>
      <c r="I93" s="42"/>
      <c r="J93" s="44"/>
      <c r="K93" s="45" t="str">
        <f aca="false">IF(B93="","",IFERROR(INDEX('Register Faktur'!$P$5:$P$2005,MATCH(B93,'Register Faktur'!$D$5:$D$2005,0)),"Tidak ditemukan di Register"))</f>
        <v/>
      </c>
      <c r="L93" s="46" t="str">
        <f aca="false">IF(OR(B93="",I93="Selesai",NOT(ISNUMBER(K93))),"",K93-Parameter!$B$9)</f>
        <v/>
      </c>
      <c r="M93" s="46" t="str">
        <f aca="false">IF(D93="","",IF(J93&lt;&gt;"",J93-D93,Parameter!$B$9-D93))</f>
        <v/>
      </c>
      <c r="N93" s="47" t="str">
        <f aca="false">IF(B93="","",IF(AND(I93="Selesai",G93=""),"Selesai tanpa jejak audit",IF(AND(F93="Klasifikasi ulang transaksi",G93=""),"Lengkapi dasar reklasifikasi","OK")))</f>
        <v/>
      </c>
    </row>
    <row r="94" customFormat="false" ht="15" hidden="false" customHeight="false" outlineLevel="0" collapsed="false">
      <c r="A94" s="42"/>
      <c r="B94" s="43"/>
      <c r="C94" s="42"/>
      <c r="D94" s="44"/>
      <c r="E94" s="42"/>
      <c r="F94" s="42"/>
      <c r="G94" s="42"/>
      <c r="H94" s="42"/>
      <c r="I94" s="42"/>
      <c r="J94" s="44"/>
      <c r="K94" s="45" t="str">
        <f aca="false">IF(B94="","",IFERROR(INDEX('Register Faktur'!$P$5:$P$2005,MATCH(B94,'Register Faktur'!$D$5:$D$2005,0)),"Tidak ditemukan di Register"))</f>
        <v/>
      </c>
      <c r="L94" s="46" t="str">
        <f aca="false">IF(OR(B94="",I94="Selesai",NOT(ISNUMBER(K94))),"",K94-Parameter!$B$9)</f>
        <v/>
      </c>
      <c r="M94" s="46" t="str">
        <f aca="false">IF(D94="","",IF(J94&lt;&gt;"",J94-D94,Parameter!$B$9-D94))</f>
        <v/>
      </c>
      <c r="N94" s="47" t="str">
        <f aca="false">IF(B94="","",IF(AND(I94="Selesai",G94=""),"Selesai tanpa jejak audit",IF(AND(F94="Klasifikasi ulang transaksi",G94=""),"Lengkapi dasar reklasifikasi","OK")))</f>
        <v/>
      </c>
    </row>
    <row r="95" customFormat="false" ht="15" hidden="false" customHeight="false" outlineLevel="0" collapsed="false">
      <c r="A95" s="42"/>
      <c r="B95" s="43"/>
      <c r="C95" s="42"/>
      <c r="D95" s="44"/>
      <c r="E95" s="42"/>
      <c r="F95" s="42"/>
      <c r="G95" s="42"/>
      <c r="H95" s="42"/>
      <c r="I95" s="42"/>
      <c r="J95" s="44"/>
      <c r="K95" s="45" t="str">
        <f aca="false">IF(B95="","",IFERROR(INDEX('Register Faktur'!$P$5:$P$2005,MATCH(B95,'Register Faktur'!$D$5:$D$2005,0)),"Tidak ditemukan di Register"))</f>
        <v/>
      </c>
      <c r="L95" s="46" t="str">
        <f aca="false">IF(OR(B95="",I95="Selesai",NOT(ISNUMBER(K95))),"",K95-Parameter!$B$9)</f>
        <v/>
      </c>
      <c r="M95" s="46" t="str">
        <f aca="false">IF(D95="","",IF(J95&lt;&gt;"",J95-D95,Parameter!$B$9-D95))</f>
        <v/>
      </c>
      <c r="N95" s="47" t="str">
        <f aca="false">IF(B95="","",IF(AND(I95="Selesai",G95=""),"Selesai tanpa jejak audit",IF(AND(F95="Klasifikasi ulang transaksi",G95=""),"Lengkapi dasar reklasifikasi","OK")))</f>
        <v/>
      </c>
    </row>
    <row r="96" customFormat="false" ht="15" hidden="false" customHeight="false" outlineLevel="0" collapsed="false">
      <c r="A96" s="42"/>
      <c r="B96" s="43"/>
      <c r="C96" s="42"/>
      <c r="D96" s="44"/>
      <c r="E96" s="42"/>
      <c r="F96" s="42"/>
      <c r="G96" s="42"/>
      <c r="H96" s="42"/>
      <c r="I96" s="42"/>
      <c r="J96" s="44"/>
      <c r="K96" s="45" t="str">
        <f aca="false">IF(B96="","",IFERROR(INDEX('Register Faktur'!$P$5:$P$2005,MATCH(B96,'Register Faktur'!$D$5:$D$2005,0)),"Tidak ditemukan di Register"))</f>
        <v/>
      </c>
      <c r="L96" s="46" t="str">
        <f aca="false">IF(OR(B96="",I96="Selesai",NOT(ISNUMBER(K96))),"",K96-Parameter!$B$9)</f>
        <v/>
      </c>
      <c r="M96" s="46" t="str">
        <f aca="false">IF(D96="","",IF(J96&lt;&gt;"",J96-D96,Parameter!$B$9-D96))</f>
        <v/>
      </c>
      <c r="N96" s="47" t="str">
        <f aca="false">IF(B96="","",IF(AND(I96="Selesai",G96=""),"Selesai tanpa jejak audit",IF(AND(F96="Klasifikasi ulang transaksi",G96=""),"Lengkapi dasar reklasifikasi","OK")))</f>
        <v/>
      </c>
    </row>
    <row r="97" customFormat="false" ht="15" hidden="false" customHeight="false" outlineLevel="0" collapsed="false">
      <c r="A97" s="42"/>
      <c r="B97" s="43"/>
      <c r="C97" s="42"/>
      <c r="D97" s="44"/>
      <c r="E97" s="42"/>
      <c r="F97" s="42"/>
      <c r="G97" s="42"/>
      <c r="H97" s="42"/>
      <c r="I97" s="42"/>
      <c r="J97" s="44"/>
      <c r="K97" s="45" t="str">
        <f aca="false">IF(B97="","",IFERROR(INDEX('Register Faktur'!$P$5:$P$2005,MATCH(B97,'Register Faktur'!$D$5:$D$2005,0)),"Tidak ditemukan di Register"))</f>
        <v/>
      </c>
      <c r="L97" s="46" t="str">
        <f aca="false">IF(OR(B97="",I97="Selesai",NOT(ISNUMBER(K97))),"",K97-Parameter!$B$9)</f>
        <v/>
      </c>
      <c r="M97" s="46" t="str">
        <f aca="false">IF(D97="","",IF(J97&lt;&gt;"",J97-D97,Parameter!$B$9-D97))</f>
        <v/>
      </c>
      <c r="N97" s="47" t="str">
        <f aca="false">IF(B97="","",IF(AND(I97="Selesai",G97=""),"Selesai tanpa jejak audit",IF(AND(F97="Klasifikasi ulang transaksi",G97=""),"Lengkapi dasar reklasifikasi","OK")))</f>
        <v/>
      </c>
    </row>
    <row r="98" customFormat="false" ht="15" hidden="false" customHeight="false" outlineLevel="0" collapsed="false">
      <c r="A98" s="42"/>
      <c r="B98" s="43"/>
      <c r="C98" s="42"/>
      <c r="D98" s="44"/>
      <c r="E98" s="42"/>
      <c r="F98" s="42"/>
      <c r="G98" s="42"/>
      <c r="H98" s="42"/>
      <c r="I98" s="42"/>
      <c r="J98" s="44"/>
      <c r="K98" s="45" t="str">
        <f aca="false">IF(B98="","",IFERROR(INDEX('Register Faktur'!$P$5:$P$2005,MATCH(B98,'Register Faktur'!$D$5:$D$2005,0)),"Tidak ditemukan di Register"))</f>
        <v/>
      </c>
      <c r="L98" s="46" t="str">
        <f aca="false">IF(OR(B98="",I98="Selesai",NOT(ISNUMBER(K98))),"",K98-Parameter!$B$9)</f>
        <v/>
      </c>
      <c r="M98" s="46" t="str">
        <f aca="false">IF(D98="","",IF(J98&lt;&gt;"",J98-D98,Parameter!$B$9-D98))</f>
        <v/>
      </c>
      <c r="N98" s="47" t="str">
        <f aca="false">IF(B98="","",IF(AND(I98="Selesai",G98=""),"Selesai tanpa jejak audit",IF(AND(F98="Klasifikasi ulang transaksi",G98=""),"Lengkapi dasar reklasifikasi","OK")))</f>
        <v/>
      </c>
    </row>
    <row r="99" customFormat="false" ht="15" hidden="false" customHeight="false" outlineLevel="0" collapsed="false">
      <c r="A99" s="42"/>
      <c r="B99" s="43"/>
      <c r="C99" s="42"/>
      <c r="D99" s="44"/>
      <c r="E99" s="42"/>
      <c r="F99" s="42"/>
      <c r="G99" s="42"/>
      <c r="H99" s="42"/>
      <c r="I99" s="42"/>
      <c r="J99" s="44"/>
      <c r="K99" s="45" t="str">
        <f aca="false">IF(B99="","",IFERROR(INDEX('Register Faktur'!$P$5:$P$2005,MATCH(B99,'Register Faktur'!$D$5:$D$2005,0)),"Tidak ditemukan di Register"))</f>
        <v/>
      </c>
      <c r="L99" s="46" t="str">
        <f aca="false">IF(OR(B99="",I99="Selesai",NOT(ISNUMBER(K99))),"",K99-Parameter!$B$9)</f>
        <v/>
      </c>
      <c r="M99" s="46" t="str">
        <f aca="false">IF(D99="","",IF(J99&lt;&gt;"",J99-D99,Parameter!$B$9-D99))</f>
        <v/>
      </c>
      <c r="N99" s="47" t="str">
        <f aca="false">IF(B99="","",IF(AND(I99="Selesai",G99=""),"Selesai tanpa jejak audit",IF(AND(F99="Klasifikasi ulang transaksi",G99=""),"Lengkapi dasar reklasifikasi","OK")))</f>
        <v/>
      </c>
    </row>
    <row r="100" customFormat="false" ht="15" hidden="false" customHeight="false" outlineLevel="0" collapsed="false">
      <c r="A100" s="42"/>
      <c r="B100" s="43"/>
      <c r="C100" s="42"/>
      <c r="D100" s="44"/>
      <c r="E100" s="42"/>
      <c r="F100" s="42"/>
      <c r="G100" s="42"/>
      <c r="H100" s="42"/>
      <c r="I100" s="42"/>
      <c r="J100" s="44"/>
      <c r="K100" s="45" t="str">
        <f aca="false">IF(B100="","",IFERROR(INDEX('Register Faktur'!$P$5:$P$2005,MATCH(B100,'Register Faktur'!$D$5:$D$2005,0)),"Tidak ditemukan di Register"))</f>
        <v/>
      </c>
      <c r="L100" s="46" t="str">
        <f aca="false">IF(OR(B100="",I100="Selesai",NOT(ISNUMBER(K100))),"",K100-Parameter!$B$9)</f>
        <v/>
      </c>
      <c r="M100" s="46" t="str">
        <f aca="false">IF(D100="","",IF(J100&lt;&gt;"",J100-D100,Parameter!$B$9-D100))</f>
        <v/>
      </c>
      <c r="N100" s="47" t="str">
        <f aca="false">IF(B100="","",IF(AND(I100="Selesai",G100=""),"Selesai tanpa jejak audit",IF(AND(F100="Klasifikasi ulang transaksi",G100=""),"Lengkapi dasar reklasifikasi","OK")))</f>
        <v/>
      </c>
    </row>
    <row r="101" customFormat="false" ht="15" hidden="false" customHeight="false" outlineLevel="0" collapsed="false">
      <c r="A101" s="42"/>
      <c r="B101" s="43"/>
      <c r="C101" s="42"/>
      <c r="D101" s="44"/>
      <c r="E101" s="42"/>
      <c r="F101" s="42"/>
      <c r="G101" s="42"/>
      <c r="H101" s="42"/>
      <c r="I101" s="42"/>
      <c r="J101" s="44"/>
      <c r="K101" s="45" t="str">
        <f aca="false">IF(B101="","",IFERROR(INDEX('Register Faktur'!$P$5:$P$2005,MATCH(B101,'Register Faktur'!$D$5:$D$2005,0)),"Tidak ditemukan di Register"))</f>
        <v/>
      </c>
      <c r="L101" s="46" t="str">
        <f aca="false">IF(OR(B101="",I101="Selesai",NOT(ISNUMBER(K101))),"",K101-Parameter!$B$9)</f>
        <v/>
      </c>
      <c r="M101" s="46" t="str">
        <f aca="false">IF(D101="","",IF(J101&lt;&gt;"",J101-D101,Parameter!$B$9-D101))</f>
        <v/>
      </c>
      <c r="N101" s="47" t="str">
        <f aca="false">IF(B101="","",IF(AND(I101="Selesai",G101=""),"Selesai tanpa jejak audit",IF(AND(F101="Klasifikasi ulang transaksi",G101=""),"Lengkapi dasar reklasifikasi","OK")))</f>
        <v/>
      </c>
    </row>
    <row r="102" customFormat="false" ht="15" hidden="false" customHeight="false" outlineLevel="0" collapsed="false">
      <c r="A102" s="42"/>
      <c r="B102" s="43"/>
      <c r="C102" s="42"/>
      <c r="D102" s="44"/>
      <c r="E102" s="42"/>
      <c r="F102" s="42"/>
      <c r="G102" s="42"/>
      <c r="H102" s="42"/>
      <c r="I102" s="42"/>
      <c r="J102" s="44"/>
      <c r="K102" s="45" t="str">
        <f aca="false">IF(B102="","",IFERROR(INDEX('Register Faktur'!$P$5:$P$2005,MATCH(B102,'Register Faktur'!$D$5:$D$2005,0)),"Tidak ditemukan di Register"))</f>
        <v/>
      </c>
      <c r="L102" s="46" t="str">
        <f aca="false">IF(OR(B102="",I102="Selesai",NOT(ISNUMBER(K102))),"",K102-Parameter!$B$9)</f>
        <v/>
      </c>
      <c r="M102" s="46" t="str">
        <f aca="false">IF(D102="","",IF(J102&lt;&gt;"",J102-D102,Parameter!$B$9-D102))</f>
        <v/>
      </c>
      <c r="N102" s="47" t="str">
        <f aca="false">IF(B102="","",IF(AND(I102="Selesai",G102=""),"Selesai tanpa jejak audit",IF(AND(F102="Klasifikasi ulang transaksi",G102=""),"Lengkapi dasar reklasifikasi","OK")))</f>
        <v/>
      </c>
    </row>
    <row r="103" customFormat="false" ht="15" hidden="false" customHeight="false" outlineLevel="0" collapsed="false">
      <c r="A103" s="42"/>
      <c r="B103" s="43"/>
      <c r="C103" s="42"/>
      <c r="D103" s="44"/>
      <c r="E103" s="42"/>
      <c r="F103" s="42"/>
      <c r="G103" s="42"/>
      <c r="H103" s="42"/>
      <c r="I103" s="42"/>
      <c r="J103" s="44"/>
      <c r="K103" s="45" t="str">
        <f aca="false">IF(B103="","",IFERROR(INDEX('Register Faktur'!$P$5:$P$2005,MATCH(B103,'Register Faktur'!$D$5:$D$2005,0)),"Tidak ditemukan di Register"))</f>
        <v/>
      </c>
      <c r="L103" s="46" t="str">
        <f aca="false">IF(OR(B103="",I103="Selesai",NOT(ISNUMBER(K103))),"",K103-Parameter!$B$9)</f>
        <v/>
      </c>
      <c r="M103" s="46" t="str">
        <f aca="false">IF(D103="","",IF(J103&lt;&gt;"",J103-D103,Parameter!$B$9-D103))</f>
        <v/>
      </c>
      <c r="N103" s="47" t="str">
        <f aca="false">IF(B103="","",IF(AND(I103="Selesai",G103=""),"Selesai tanpa jejak audit",IF(AND(F103="Klasifikasi ulang transaksi",G103=""),"Lengkapi dasar reklasifikasi","OK")))</f>
        <v/>
      </c>
    </row>
    <row r="104" customFormat="false" ht="15" hidden="false" customHeight="false" outlineLevel="0" collapsed="false">
      <c r="A104" s="42"/>
      <c r="B104" s="43"/>
      <c r="C104" s="42"/>
      <c r="D104" s="44"/>
      <c r="E104" s="42"/>
      <c r="F104" s="42"/>
      <c r="G104" s="42"/>
      <c r="H104" s="42"/>
      <c r="I104" s="42"/>
      <c r="J104" s="44"/>
      <c r="K104" s="45" t="str">
        <f aca="false">IF(B104="","",IFERROR(INDEX('Register Faktur'!$P$5:$P$2005,MATCH(B104,'Register Faktur'!$D$5:$D$2005,0)),"Tidak ditemukan di Register"))</f>
        <v/>
      </c>
      <c r="L104" s="46" t="str">
        <f aca="false">IF(OR(B104="",I104="Selesai",NOT(ISNUMBER(K104))),"",K104-Parameter!$B$9)</f>
        <v/>
      </c>
      <c r="M104" s="46" t="str">
        <f aca="false">IF(D104="","",IF(J104&lt;&gt;"",J104-D104,Parameter!$B$9-D104))</f>
        <v/>
      </c>
      <c r="N104" s="47" t="str">
        <f aca="false">IF(B104="","",IF(AND(I104="Selesai",G104=""),"Selesai tanpa jejak audit",IF(AND(F104="Klasifikasi ulang transaksi",G104=""),"Lengkapi dasar reklasifikasi","OK")))</f>
        <v/>
      </c>
    </row>
    <row r="105" customFormat="false" ht="15" hidden="false" customHeight="false" outlineLevel="0" collapsed="false">
      <c r="A105" s="42"/>
      <c r="B105" s="43"/>
      <c r="C105" s="42"/>
      <c r="D105" s="44"/>
      <c r="E105" s="42"/>
      <c r="F105" s="42"/>
      <c r="G105" s="42"/>
      <c r="H105" s="42"/>
      <c r="I105" s="42"/>
      <c r="J105" s="44"/>
      <c r="K105" s="45" t="str">
        <f aca="false">IF(B105="","",IFERROR(INDEX('Register Faktur'!$P$5:$P$2005,MATCH(B105,'Register Faktur'!$D$5:$D$2005,0)),"Tidak ditemukan di Register"))</f>
        <v/>
      </c>
      <c r="L105" s="46" t="str">
        <f aca="false">IF(OR(B105="",I105="Selesai",NOT(ISNUMBER(K105))),"",K105-Parameter!$B$9)</f>
        <v/>
      </c>
      <c r="M105" s="46" t="str">
        <f aca="false">IF(D105="","",IF(J105&lt;&gt;"",J105-D105,Parameter!$B$9-D105))</f>
        <v/>
      </c>
      <c r="N105" s="47" t="str">
        <f aca="false">IF(B105="","",IF(AND(I105="Selesai",G105=""),"Selesai tanpa jejak audit",IF(AND(F105="Klasifikasi ulang transaksi",G105=""),"Lengkapi dasar reklasifikasi","OK")))</f>
        <v/>
      </c>
    </row>
    <row r="106" customFormat="false" ht="15" hidden="false" customHeight="false" outlineLevel="0" collapsed="false">
      <c r="A106" s="42"/>
      <c r="B106" s="43"/>
      <c r="C106" s="42"/>
      <c r="D106" s="44"/>
      <c r="E106" s="42"/>
      <c r="F106" s="42"/>
      <c r="G106" s="42"/>
      <c r="H106" s="42"/>
      <c r="I106" s="42"/>
      <c r="J106" s="44"/>
      <c r="K106" s="45" t="str">
        <f aca="false">IF(B106="","",IFERROR(INDEX('Register Faktur'!$P$5:$P$2005,MATCH(B106,'Register Faktur'!$D$5:$D$2005,0)),"Tidak ditemukan di Register"))</f>
        <v/>
      </c>
      <c r="L106" s="46" t="str">
        <f aca="false">IF(OR(B106="",I106="Selesai",NOT(ISNUMBER(K106))),"",K106-Parameter!$B$9)</f>
        <v/>
      </c>
      <c r="M106" s="46" t="str">
        <f aca="false">IF(D106="","",IF(J106&lt;&gt;"",J106-D106,Parameter!$B$9-D106))</f>
        <v/>
      </c>
      <c r="N106" s="47" t="str">
        <f aca="false">IF(B106="","",IF(AND(I106="Selesai",G106=""),"Selesai tanpa jejak audit",IF(AND(F106="Klasifikasi ulang transaksi",G106=""),"Lengkapi dasar reklasifikasi","OK")))</f>
        <v/>
      </c>
    </row>
    <row r="107" customFormat="false" ht="15" hidden="false" customHeight="false" outlineLevel="0" collapsed="false">
      <c r="A107" s="42"/>
      <c r="B107" s="43"/>
      <c r="C107" s="42"/>
      <c r="D107" s="44"/>
      <c r="E107" s="42"/>
      <c r="F107" s="42"/>
      <c r="G107" s="42"/>
      <c r="H107" s="42"/>
      <c r="I107" s="42"/>
      <c r="J107" s="44"/>
      <c r="K107" s="45" t="str">
        <f aca="false">IF(B107="","",IFERROR(INDEX('Register Faktur'!$P$5:$P$2005,MATCH(B107,'Register Faktur'!$D$5:$D$2005,0)),"Tidak ditemukan di Register"))</f>
        <v/>
      </c>
      <c r="L107" s="46" t="str">
        <f aca="false">IF(OR(B107="",I107="Selesai",NOT(ISNUMBER(K107))),"",K107-Parameter!$B$9)</f>
        <v/>
      </c>
      <c r="M107" s="46" t="str">
        <f aca="false">IF(D107="","",IF(J107&lt;&gt;"",J107-D107,Parameter!$B$9-D107))</f>
        <v/>
      </c>
      <c r="N107" s="47" t="str">
        <f aca="false">IF(B107="","",IF(AND(I107="Selesai",G107=""),"Selesai tanpa jejak audit",IF(AND(F107="Klasifikasi ulang transaksi",G107=""),"Lengkapi dasar reklasifikasi","OK")))</f>
        <v/>
      </c>
    </row>
    <row r="108" customFormat="false" ht="15" hidden="false" customHeight="false" outlineLevel="0" collapsed="false">
      <c r="A108" s="42"/>
      <c r="B108" s="43"/>
      <c r="C108" s="42"/>
      <c r="D108" s="44"/>
      <c r="E108" s="42"/>
      <c r="F108" s="42"/>
      <c r="G108" s="42"/>
      <c r="H108" s="42"/>
      <c r="I108" s="42"/>
      <c r="J108" s="44"/>
      <c r="K108" s="45" t="str">
        <f aca="false">IF(B108="","",IFERROR(INDEX('Register Faktur'!$P$5:$P$2005,MATCH(B108,'Register Faktur'!$D$5:$D$2005,0)),"Tidak ditemukan di Register"))</f>
        <v/>
      </c>
      <c r="L108" s="46" t="str">
        <f aca="false">IF(OR(B108="",I108="Selesai",NOT(ISNUMBER(K108))),"",K108-Parameter!$B$9)</f>
        <v/>
      </c>
      <c r="M108" s="46" t="str">
        <f aca="false">IF(D108="","",IF(J108&lt;&gt;"",J108-D108,Parameter!$B$9-D108))</f>
        <v/>
      </c>
      <c r="N108" s="47" t="str">
        <f aca="false">IF(B108="","",IF(AND(I108="Selesai",G108=""),"Selesai tanpa jejak audit",IF(AND(F108="Klasifikasi ulang transaksi",G108=""),"Lengkapi dasar reklasifikasi","OK")))</f>
        <v/>
      </c>
    </row>
    <row r="109" customFormat="false" ht="15" hidden="false" customHeight="false" outlineLevel="0" collapsed="false">
      <c r="A109" s="42"/>
      <c r="B109" s="43"/>
      <c r="C109" s="42"/>
      <c r="D109" s="44"/>
      <c r="E109" s="42"/>
      <c r="F109" s="42"/>
      <c r="G109" s="42"/>
      <c r="H109" s="42"/>
      <c r="I109" s="42"/>
      <c r="J109" s="44"/>
      <c r="K109" s="45" t="str">
        <f aca="false">IF(B109="","",IFERROR(INDEX('Register Faktur'!$P$5:$P$2005,MATCH(B109,'Register Faktur'!$D$5:$D$2005,0)),"Tidak ditemukan di Register"))</f>
        <v/>
      </c>
      <c r="L109" s="46" t="str">
        <f aca="false">IF(OR(B109="",I109="Selesai",NOT(ISNUMBER(K109))),"",K109-Parameter!$B$9)</f>
        <v/>
      </c>
      <c r="M109" s="46" t="str">
        <f aca="false">IF(D109="","",IF(J109&lt;&gt;"",J109-D109,Parameter!$B$9-D109))</f>
        <v/>
      </c>
      <c r="N109" s="47" t="str">
        <f aca="false">IF(B109="","",IF(AND(I109="Selesai",G109=""),"Selesai tanpa jejak audit",IF(AND(F109="Klasifikasi ulang transaksi",G109=""),"Lengkapi dasar reklasifikasi","OK")))</f>
        <v/>
      </c>
    </row>
    <row r="110" customFormat="false" ht="15" hidden="false" customHeight="false" outlineLevel="0" collapsed="false">
      <c r="A110" s="42"/>
      <c r="B110" s="43"/>
      <c r="C110" s="42"/>
      <c r="D110" s="44"/>
      <c r="E110" s="42"/>
      <c r="F110" s="42"/>
      <c r="G110" s="42"/>
      <c r="H110" s="42"/>
      <c r="I110" s="42"/>
      <c r="J110" s="44"/>
      <c r="K110" s="45" t="str">
        <f aca="false">IF(B110="","",IFERROR(INDEX('Register Faktur'!$P$5:$P$2005,MATCH(B110,'Register Faktur'!$D$5:$D$2005,0)),"Tidak ditemukan di Register"))</f>
        <v/>
      </c>
      <c r="L110" s="46" t="str">
        <f aca="false">IF(OR(B110="",I110="Selesai",NOT(ISNUMBER(K110))),"",K110-Parameter!$B$9)</f>
        <v/>
      </c>
      <c r="M110" s="46" t="str">
        <f aca="false">IF(D110="","",IF(J110&lt;&gt;"",J110-D110,Parameter!$B$9-D110))</f>
        <v/>
      </c>
      <c r="N110" s="47" t="str">
        <f aca="false">IF(B110="","",IF(AND(I110="Selesai",G110=""),"Selesai tanpa jejak audit",IF(AND(F110="Klasifikasi ulang transaksi",G110=""),"Lengkapi dasar reklasifikasi","OK")))</f>
        <v/>
      </c>
    </row>
    <row r="111" customFormat="false" ht="15" hidden="false" customHeight="false" outlineLevel="0" collapsed="false">
      <c r="A111" s="42"/>
      <c r="B111" s="43"/>
      <c r="C111" s="42"/>
      <c r="D111" s="44"/>
      <c r="E111" s="42"/>
      <c r="F111" s="42"/>
      <c r="G111" s="42"/>
      <c r="H111" s="42"/>
      <c r="I111" s="42"/>
      <c r="J111" s="44"/>
      <c r="K111" s="45" t="str">
        <f aca="false">IF(B111="","",IFERROR(INDEX('Register Faktur'!$P$5:$P$2005,MATCH(B111,'Register Faktur'!$D$5:$D$2005,0)),"Tidak ditemukan di Register"))</f>
        <v/>
      </c>
      <c r="L111" s="46" t="str">
        <f aca="false">IF(OR(B111="",I111="Selesai",NOT(ISNUMBER(K111))),"",K111-Parameter!$B$9)</f>
        <v/>
      </c>
      <c r="M111" s="46" t="str">
        <f aca="false">IF(D111="","",IF(J111&lt;&gt;"",J111-D111,Parameter!$B$9-D111))</f>
        <v/>
      </c>
      <c r="N111" s="47" t="str">
        <f aca="false">IF(B111="","",IF(AND(I111="Selesai",G111=""),"Selesai tanpa jejak audit",IF(AND(F111="Klasifikasi ulang transaksi",G111=""),"Lengkapi dasar reklasifikasi","OK")))</f>
        <v/>
      </c>
    </row>
    <row r="112" customFormat="false" ht="15" hidden="false" customHeight="false" outlineLevel="0" collapsed="false">
      <c r="A112" s="42"/>
      <c r="B112" s="43"/>
      <c r="C112" s="42"/>
      <c r="D112" s="44"/>
      <c r="E112" s="42"/>
      <c r="F112" s="42"/>
      <c r="G112" s="42"/>
      <c r="H112" s="42"/>
      <c r="I112" s="42"/>
      <c r="J112" s="44"/>
      <c r="K112" s="45" t="str">
        <f aca="false">IF(B112="","",IFERROR(INDEX('Register Faktur'!$P$5:$P$2005,MATCH(B112,'Register Faktur'!$D$5:$D$2005,0)),"Tidak ditemukan di Register"))</f>
        <v/>
      </c>
      <c r="L112" s="46" t="str">
        <f aca="false">IF(OR(B112="",I112="Selesai",NOT(ISNUMBER(K112))),"",K112-Parameter!$B$9)</f>
        <v/>
      </c>
      <c r="M112" s="46" t="str">
        <f aca="false">IF(D112="","",IF(J112&lt;&gt;"",J112-D112,Parameter!$B$9-D112))</f>
        <v/>
      </c>
      <c r="N112" s="47" t="str">
        <f aca="false">IF(B112="","",IF(AND(I112="Selesai",G112=""),"Selesai tanpa jejak audit",IF(AND(F112="Klasifikasi ulang transaksi",G112=""),"Lengkapi dasar reklasifikasi","OK")))</f>
        <v/>
      </c>
    </row>
    <row r="113" customFormat="false" ht="15" hidden="false" customHeight="false" outlineLevel="0" collapsed="false">
      <c r="A113" s="42"/>
      <c r="B113" s="43"/>
      <c r="C113" s="42"/>
      <c r="D113" s="44"/>
      <c r="E113" s="42"/>
      <c r="F113" s="42"/>
      <c r="G113" s="42"/>
      <c r="H113" s="42"/>
      <c r="I113" s="42"/>
      <c r="J113" s="44"/>
      <c r="K113" s="45" t="str">
        <f aca="false">IF(B113="","",IFERROR(INDEX('Register Faktur'!$P$5:$P$2005,MATCH(B113,'Register Faktur'!$D$5:$D$2005,0)),"Tidak ditemukan di Register"))</f>
        <v/>
      </c>
      <c r="L113" s="46" t="str">
        <f aca="false">IF(OR(B113="",I113="Selesai",NOT(ISNUMBER(K113))),"",K113-Parameter!$B$9)</f>
        <v/>
      </c>
      <c r="M113" s="46" t="str">
        <f aca="false">IF(D113="","",IF(J113&lt;&gt;"",J113-D113,Parameter!$B$9-D113))</f>
        <v/>
      </c>
      <c r="N113" s="47" t="str">
        <f aca="false">IF(B113="","",IF(AND(I113="Selesai",G113=""),"Selesai tanpa jejak audit",IF(AND(F113="Klasifikasi ulang transaksi",G113=""),"Lengkapi dasar reklasifikasi","OK")))</f>
        <v/>
      </c>
    </row>
    <row r="114" customFormat="false" ht="15" hidden="false" customHeight="false" outlineLevel="0" collapsed="false">
      <c r="A114" s="42"/>
      <c r="B114" s="43"/>
      <c r="C114" s="42"/>
      <c r="D114" s="44"/>
      <c r="E114" s="42"/>
      <c r="F114" s="42"/>
      <c r="G114" s="42"/>
      <c r="H114" s="42"/>
      <c r="I114" s="42"/>
      <c r="J114" s="44"/>
      <c r="K114" s="45" t="str">
        <f aca="false">IF(B114="","",IFERROR(INDEX('Register Faktur'!$P$5:$P$2005,MATCH(B114,'Register Faktur'!$D$5:$D$2005,0)),"Tidak ditemukan di Register"))</f>
        <v/>
      </c>
      <c r="L114" s="46" t="str">
        <f aca="false">IF(OR(B114="",I114="Selesai",NOT(ISNUMBER(K114))),"",K114-Parameter!$B$9)</f>
        <v/>
      </c>
      <c r="M114" s="46" t="str">
        <f aca="false">IF(D114="","",IF(J114&lt;&gt;"",J114-D114,Parameter!$B$9-D114))</f>
        <v/>
      </c>
      <c r="N114" s="47" t="str">
        <f aca="false">IF(B114="","",IF(AND(I114="Selesai",G114=""),"Selesai tanpa jejak audit",IF(AND(F114="Klasifikasi ulang transaksi",G114=""),"Lengkapi dasar reklasifikasi","OK")))</f>
        <v/>
      </c>
    </row>
    <row r="115" customFormat="false" ht="15" hidden="false" customHeight="false" outlineLevel="0" collapsed="false">
      <c r="A115" s="42"/>
      <c r="B115" s="43"/>
      <c r="C115" s="42"/>
      <c r="D115" s="44"/>
      <c r="E115" s="42"/>
      <c r="F115" s="42"/>
      <c r="G115" s="42"/>
      <c r="H115" s="42"/>
      <c r="I115" s="42"/>
      <c r="J115" s="44"/>
      <c r="K115" s="45" t="str">
        <f aca="false">IF(B115="","",IFERROR(INDEX('Register Faktur'!$P$5:$P$2005,MATCH(B115,'Register Faktur'!$D$5:$D$2005,0)),"Tidak ditemukan di Register"))</f>
        <v/>
      </c>
      <c r="L115" s="46" t="str">
        <f aca="false">IF(OR(B115="",I115="Selesai",NOT(ISNUMBER(K115))),"",K115-Parameter!$B$9)</f>
        <v/>
      </c>
      <c r="M115" s="46" t="str">
        <f aca="false">IF(D115="","",IF(J115&lt;&gt;"",J115-D115,Parameter!$B$9-D115))</f>
        <v/>
      </c>
      <c r="N115" s="47" t="str">
        <f aca="false">IF(B115="","",IF(AND(I115="Selesai",G115=""),"Selesai tanpa jejak audit",IF(AND(F115="Klasifikasi ulang transaksi",G115=""),"Lengkapi dasar reklasifikasi","OK")))</f>
        <v/>
      </c>
    </row>
    <row r="116" customFormat="false" ht="15" hidden="false" customHeight="false" outlineLevel="0" collapsed="false">
      <c r="A116" s="42"/>
      <c r="B116" s="43"/>
      <c r="C116" s="42"/>
      <c r="D116" s="44"/>
      <c r="E116" s="42"/>
      <c r="F116" s="42"/>
      <c r="G116" s="42"/>
      <c r="H116" s="42"/>
      <c r="I116" s="42"/>
      <c r="J116" s="44"/>
      <c r="K116" s="45" t="str">
        <f aca="false">IF(B116="","",IFERROR(INDEX('Register Faktur'!$P$5:$P$2005,MATCH(B116,'Register Faktur'!$D$5:$D$2005,0)),"Tidak ditemukan di Register"))</f>
        <v/>
      </c>
      <c r="L116" s="46" t="str">
        <f aca="false">IF(OR(B116="",I116="Selesai",NOT(ISNUMBER(K116))),"",K116-Parameter!$B$9)</f>
        <v/>
      </c>
      <c r="M116" s="46" t="str">
        <f aca="false">IF(D116="","",IF(J116&lt;&gt;"",J116-D116,Parameter!$B$9-D116))</f>
        <v/>
      </c>
      <c r="N116" s="47" t="str">
        <f aca="false">IF(B116="","",IF(AND(I116="Selesai",G116=""),"Selesai tanpa jejak audit",IF(AND(F116="Klasifikasi ulang transaksi",G116=""),"Lengkapi dasar reklasifikasi","OK")))</f>
        <v/>
      </c>
    </row>
    <row r="117" customFormat="false" ht="15" hidden="false" customHeight="false" outlineLevel="0" collapsed="false">
      <c r="A117" s="42"/>
      <c r="B117" s="43"/>
      <c r="C117" s="42"/>
      <c r="D117" s="44"/>
      <c r="E117" s="42"/>
      <c r="F117" s="42"/>
      <c r="G117" s="42"/>
      <c r="H117" s="42"/>
      <c r="I117" s="42"/>
      <c r="J117" s="44"/>
      <c r="K117" s="45" t="str">
        <f aca="false">IF(B117="","",IFERROR(INDEX('Register Faktur'!$P$5:$P$2005,MATCH(B117,'Register Faktur'!$D$5:$D$2005,0)),"Tidak ditemukan di Register"))</f>
        <v/>
      </c>
      <c r="L117" s="46" t="str">
        <f aca="false">IF(OR(B117="",I117="Selesai",NOT(ISNUMBER(K117))),"",K117-Parameter!$B$9)</f>
        <v/>
      </c>
      <c r="M117" s="46" t="str">
        <f aca="false">IF(D117="","",IF(J117&lt;&gt;"",J117-D117,Parameter!$B$9-D117))</f>
        <v/>
      </c>
      <c r="N117" s="47" t="str">
        <f aca="false">IF(B117="","",IF(AND(I117="Selesai",G117=""),"Selesai tanpa jejak audit",IF(AND(F117="Klasifikasi ulang transaksi",G117=""),"Lengkapi dasar reklasifikasi","OK")))</f>
        <v/>
      </c>
    </row>
    <row r="118" customFormat="false" ht="15" hidden="false" customHeight="false" outlineLevel="0" collapsed="false">
      <c r="A118" s="42"/>
      <c r="B118" s="43"/>
      <c r="C118" s="42"/>
      <c r="D118" s="44"/>
      <c r="E118" s="42"/>
      <c r="F118" s="42"/>
      <c r="G118" s="42"/>
      <c r="H118" s="42"/>
      <c r="I118" s="42"/>
      <c r="J118" s="44"/>
      <c r="K118" s="45" t="str">
        <f aca="false">IF(B118="","",IFERROR(INDEX('Register Faktur'!$P$5:$P$2005,MATCH(B118,'Register Faktur'!$D$5:$D$2005,0)),"Tidak ditemukan di Register"))</f>
        <v/>
      </c>
      <c r="L118" s="46" t="str">
        <f aca="false">IF(OR(B118="",I118="Selesai",NOT(ISNUMBER(K118))),"",K118-Parameter!$B$9)</f>
        <v/>
      </c>
      <c r="M118" s="46" t="str">
        <f aca="false">IF(D118="","",IF(J118&lt;&gt;"",J118-D118,Parameter!$B$9-D118))</f>
        <v/>
      </c>
      <c r="N118" s="47" t="str">
        <f aca="false">IF(B118="","",IF(AND(I118="Selesai",G118=""),"Selesai tanpa jejak audit",IF(AND(F118="Klasifikasi ulang transaksi",G118=""),"Lengkapi dasar reklasifikasi","OK")))</f>
        <v/>
      </c>
    </row>
    <row r="119" customFormat="false" ht="15" hidden="false" customHeight="false" outlineLevel="0" collapsed="false">
      <c r="A119" s="42"/>
      <c r="B119" s="43"/>
      <c r="C119" s="42"/>
      <c r="D119" s="44"/>
      <c r="E119" s="42"/>
      <c r="F119" s="42"/>
      <c r="G119" s="42"/>
      <c r="H119" s="42"/>
      <c r="I119" s="42"/>
      <c r="J119" s="44"/>
      <c r="K119" s="45" t="str">
        <f aca="false">IF(B119="","",IFERROR(INDEX('Register Faktur'!$P$5:$P$2005,MATCH(B119,'Register Faktur'!$D$5:$D$2005,0)),"Tidak ditemukan di Register"))</f>
        <v/>
      </c>
      <c r="L119" s="46" t="str">
        <f aca="false">IF(OR(B119="",I119="Selesai",NOT(ISNUMBER(K119))),"",K119-Parameter!$B$9)</f>
        <v/>
      </c>
      <c r="M119" s="46" t="str">
        <f aca="false">IF(D119="","",IF(J119&lt;&gt;"",J119-D119,Parameter!$B$9-D119))</f>
        <v/>
      </c>
      <c r="N119" s="47" t="str">
        <f aca="false">IF(B119="","",IF(AND(I119="Selesai",G119=""),"Selesai tanpa jejak audit",IF(AND(F119="Klasifikasi ulang transaksi",G119=""),"Lengkapi dasar reklasifikasi","OK")))</f>
        <v/>
      </c>
    </row>
    <row r="120" customFormat="false" ht="15" hidden="false" customHeight="false" outlineLevel="0" collapsed="false">
      <c r="A120" s="42"/>
      <c r="B120" s="43"/>
      <c r="C120" s="42"/>
      <c r="D120" s="44"/>
      <c r="E120" s="42"/>
      <c r="F120" s="42"/>
      <c r="G120" s="42"/>
      <c r="H120" s="42"/>
      <c r="I120" s="42"/>
      <c r="J120" s="44"/>
      <c r="K120" s="45" t="str">
        <f aca="false">IF(B120="","",IFERROR(INDEX('Register Faktur'!$P$5:$P$2005,MATCH(B120,'Register Faktur'!$D$5:$D$2005,0)),"Tidak ditemukan di Register"))</f>
        <v/>
      </c>
      <c r="L120" s="46" t="str">
        <f aca="false">IF(OR(B120="",I120="Selesai",NOT(ISNUMBER(K120))),"",K120-Parameter!$B$9)</f>
        <v/>
      </c>
      <c r="M120" s="46" t="str">
        <f aca="false">IF(D120="","",IF(J120&lt;&gt;"",J120-D120,Parameter!$B$9-D120))</f>
        <v/>
      </c>
      <c r="N120" s="47" t="str">
        <f aca="false">IF(B120="","",IF(AND(I120="Selesai",G120=""),"Selesai tanpa jejak audit",IF(AND(F120="Klasifikasi ulang transaksi",G120=""),"Lengkapi dasar reklasifikasi","OK")))</f>
        <v/>
      </c>
    </row>
    <row r="121" customFormat="false" ht="15" hidden="false" customHeight="false" outlineLevel="0" collapsed="false">
      <c r="A121" s="42"/>
      <c r="B121" s="43"/>
      <c r="C121" s="42"/>
      <c r="D121" s="44"/>
      <c r="E121" s="42"/>
      <c r="F121" s="42"/>
      <c r="G121" s="42"/>
      <c r="H121" s="42"/>
      <c r="I121" s="42"/>
      <c r="J121" s="44"/>
      <c r="K121" s="45" t="str">
        <f aca="false">IF(B121="","",IFERROR(INDEX('Register Faktur'!$P$5:$P$2005,MATCH(B121,'Register Faktur'!$D$5:$D$2005,0)),"Tidak ditemukan di Register"))</f>
        <v/>
      </c>
      <c r="L121" s="46" t="str">
        <f aca="false">IF(OR(B121="",I121="Selesai",NOT(ISNUMBER(K121))),"",K121-Parameter!$B$9)</f>
        <v/>
      </c>
      <c r="M121" s="46" t="str">
        <f aca="false">IF(D121="","",IF(J121&lt;&gt;"",J121-D121,Parameter!$B$9-D121))</f>
        <v/>
      </c>
      <c r="N121" s="47" t="str">
        <f aca="false">IF(B121="","",IF(AND(I121="Selesai",G121=""),"Selesai tanpa jejak audit",IF(AND(F121="Klasifikasi ulang transaksi",G121=""),"Lengkapi dasar reklasifikasi","OK")))</f>
        <v/>
      </c>
    </row>
    <row r="122" customFormat="false" ht="15" hidden="false" customHeight="false" outlineLevel="0" collapsed="false">
      <c r="A122" s="42"/>
      <c r="B122" s="43"/>
      <c r="C122" s="42"/>
      <c r="D122" s="44"/>
      <c r="E122" s="42"/>
      <c r="F122" s="42"/>
      <c r="G122" s="42"/>
      <c r="H122" s="42"/>
      <c r="I122" s="42"/>
      <c r="J122" s="44"/>
      <c r="K122" s="45" t="str">
        <f aca="false">IF(B122="","",IFERROR(INDEX('Register Faktur'!$P$5:$P$2005,MATCH(B122,'Register Faktur'!$D$5:$D$2005,0)),"Tidak ditemukan di Register"))</f>
        <v/>
      </c>
      <c r="L122" s="46" t="str">
        <f aca="false">IF(OR(B122="",I122="Selesai",NOT(ISNUMBER(K122))),"",K122-Parameter!$B$9)</f>
        <v/>
      </c>
      <c r="M122" s="46" t="str">
        <f aca="false">IF(D122="","",IF(J122&lt;&gt;"",J122-D122,Parameter!$B$9-D122))</f>
        <v/>
      </c>
      <c r="N122" s="47" t="str">
        <f aca="false">IF(B122="","",IF(AND(I122="Selesai",G122=""),"Selesai tanpa jejak audit",IF(AND(F122="Klasifikasi ulang transaksi",G122=""),"Lengkapi dasar reklasifikasi","OK")))</f>
        <v/>
      </c>
    </row>
    <row r="123" customFormat="false" ht="15" hidden="false" customHeight="false" outlineLevel="0" collapsed="false">
      <c r="A123" s="42"/>
      <c r="B123" s="43"/>
      <c r="C123" s="42"/>
      <c r="D123" s="44"/>
      <c r="E123" s="42"/>
      <c r="F123" s="42"/>
      <c r="G123" s="42"/>
      <c r="H123" s="42"/>
      <c r="I123" s="42"/>
      <c r="J123" s="44"/>
      <c r="K123" s="45" t="str">
        <f aca="false">IF(B123="","",IFERROR(INDEX('Register Faktur'!$P$5:$P$2005,MATCH(B123,'Register Faktur'!$D$5:$D$2005,0)),"Tidak ditemukan di Register"))</f>
        <v/>
      </c>
      <c r="L123" s="46" t="str">
        <f aca="false">IF(OR(B123="",I123="Selesai",NOT(ISNUMBER(K123))),"",K123-Parameter!$B$9)</f>
        <v/>
      </c>
      <c r="M123" s="46" t="str">
        <f aca="false">IF(D123="","",IF(J123&lt;&gt;"",J123-D123,Parameter!$B$9-D123))</f>
        <v/>
      </c>
      <c r="N123" s="47" t="str">
        <f aca="false">IF(B123="","",IF(AND(I123="Selesai",G123=""),"Selesai tanpa jejak audit",IF(AND(F123="Klasifikasi ulang transaksi",G123=""),"Lengkapi dasar reklasifikasi","OK")))</f>
        <v/>
      </c>
    </row>
    <row r="124" customFormat="false" ht="15" hidden="false" customHeight="false" outlineLevel="0" collapsed="false">
      <c r="A124" s="42"/>
      <c r="B124" s="43"/>
      <c r="C124" s="42"/>
      <c r="D124" s="44"/>
      <c r="E124" s="42"/>
      <c r="F124" s="42"/>
      <c r="G124" s="42"/>
      <c r="H124" s="42"/>
      <c r="I124" s="42"/>
      <c r="J124" s="44"/>
      <c r="K124" s="45" t="str">
        <f aca="false">IF(B124="","",IFERROR(INDEX('Register Faktur'!$P$5:$P$2005,MATCH(B124,'Register Faktur'!$D$5:$D$2005,0)),"Tidak ditemukan di Register"))</f>
        <v/>
      </c>
      <c r="L124" s="46" t="str">
        <f aca="false">IF(OR(B124="",I124="Selesai",NOT(ISNUMBER(K124))),"",K124-Parameter!$B$9)</f>
        <v/>
      </c>
      <c r="M124" s="46" t="str">
        <f aca="false">IF(D124="","",IF(J124&lt;&gt;"",J124-D124,Parameter!$B$9-D124))</f>
        <v/>
      </c>
      <c r="N124" s="47" t="str">
        <f aca="false">IF(B124="","",IF(AND(I124="Selesai",G124=""),"Selesai tanpa jejak audit",IF(AND(F124="Klasifikasi ulang transaksi",G124=""),"Lengkapi dasar reklasifikasi","OK")))</f>
        <v/>
      </c>
    </row>
    <row r="125" customFormat="false" ht="15" hidden="false" customHeight="false" outlineLevel="0" collapsed="false">
      <c r="A125" s="42"/>
      <c r="B125" s="43"/>
      <c r="C125" s="42"/>
      <c r="D125" s="44"/>
      <c r="E125" s="42"/>
      <c r="F125" s="42"/>
      <c r="G125" s="42"/>
      <c r="H125" s="42"/>
      <c r="I125" s="42"/>
      <c r="J125" s="44"/>
      <c r="K125" s="45" t="str">
        <f aca="false">IF(B125="","",IFERROR(INDEX('Register Faktur'!$P$5:$P$2005,MATCH(B125,'Register Faktur'!$D$5:$D$2005,0)),"Tidak ditemukan di Register"))</f>
        <v/>
      </c>
      <c r="L125" s="46" t="str">
        <f aca="false">IF(OR(B125="",I125="Selesai",NOT(ISNUMBER(K125))),"",K125-Parameter!$B$9)</f>
        <v/>
      </c>
      <c r="M125" s="46" t="str">
        <f aca="false">IF(D125="","",IF(J125&lt;&gt;"",J125-D125,Parameter!$B$9-D125))</f>
        <v/>
      </c>
      <c r="N125" s="47" t="str">
        <f aca="false">IF(B125="","",IF(AND(I125="Selesai",G125=""),"Selesai tanpa jejak audit",IF(AND(F125="Klasifikasi ulang transaksi",G125=""),"Lengkapi dasar reklasifikasi","OK")))</f>
        <v/>
      </c>
    </row>
    <row r="126" customFormat="false" ht="15" hidden="false" customHeight="false" outlineLevel="0" collapsed="false">
      <c r="A126" s="42"/>
      <c r="B126" s="43"/>
      <c r="C126" s="42"/>
      <c r="D126" s="44"/>
      <c r="E126" s="42"/>
      <c r="F126" s="42"/>
      <c r="G126" s="42"/>
      <c r="H126" s="42"/>
      <c r="I126" s="42"/>
      <c r="J126" s="44"/>
      <c r="K126" s="45" t="str">
        <f aca="false">IF(B126="","",IFERROR(INDEX('Register Faktur'!$P$5:$P$2005,MATCH(B126,'Register Faktur'!$D$5:$D$2005,0)),"Tidak ditemukan di Register"))</f>
        <v/>
      </c>
      <c r="L126" s="46" t="str">
        <f aca="false">IF(OR(B126="",I126="Selesai",NOT(ISNUMBER(K126))),"",K126-Parameter!$B$9)</f>
        <v/>
      </c>
      <c r="M126" s="46" t="str">
        <f aca="false">IF(D126="","",IF(J126&lt;&gt;"",J126-D126,Parameter!$B$9-D126))</f>
        <v/>
      </c>
      <c r="N126" s="47" t="str">
        <f aca="false">IF(B126="","",IF(AND(I126="Selesai",G126=""),"Selesai tanpa jejak audit",IF(AND(F126="Klasifikasi ulang transaksi",G126=""),"Lengkapi dasar reklasifikasi","OK")))</f>
        <v/>
      </c>
    </row>
    <row r="127" customFormat="false" ht="15" hidden="false" customHeight="false" outlineLevel="0" collapsed="false">
      <c r="A127" s="42"/>
      <c r="B127" s="43"/>
      <c r="C127" s="42"/>
      <c r="D127" s="44"/>
      <c r="E127" s="42"/>
      <c r="F127" s="42"/>
      <c r="G127" s="42"/>
      <c r="H127" s="42"/>
      <c r="I127" s="42"/>
      <c r="J127" s="44"/>
      <c r="K127" s="45" t="str">
        <f aca="false">IF(B127="","",IFERROR(INDEX('Register Faktur'!$P$5:$P$2005,MATCH(B127,'Register Faktur'!$D$5:$D$2005,0)),"Tidak ditemukan di Register"))</f>
        <v/>
      </c>
      <c r="L127" s="46" t="str">
        <f aca="false">IF(OR(B127="",I127="Selesai",NOT(ISNUMBER(K127))),"",K127-Parameter!$B$9)</f>
        <v/>
      </c>
      <c r="M127" s="46" t="str">
        <f aca="false">IF(D127="","",IF(J127&lt;&gt;"",J127-D127,Parameter!$B$9-D127))</f>
        <v/>
      </c>
      <c r="N127" s="47" t="str">
        <f aca="false">IF(B127="","",IF(AND(I127="Selesai",G127=""),"Selesai tanpa jejak audit",IF(AND(F127="Klasifikasi ulang transaksi",G127=""),"Lengkapi dasar reklasifikasi","OK")))</f>
        <v/>
      </c>
    </row>
    <row r="128" customFormat="false" ht="15" hidden="false" customHeight="false" outlineLevel="0" collapsed="false">
      <c r="A128" s="42"/>
      <c r="B128" s="43"/>
      <c r="C128" s="42"/>
      <c r="D128" s="44"/>
      <c r="E128" s="42"/>
      <c r="F128" s="42"/>
      <c r="G128" s="42"/>
      <c r="H128" s="42"/>
      <c r="I128" s="42"/>
      <c r="J128" s="44"/>
      <c r="K128" s="45" t="str">
        <f aca="false">IF(B128="","",IFERROR(INDEX('Register Faktur'!$P$5:$P$2005,MATCH(B128,'Register Faktur'!$D$5:$D$2005,0)),"Tidak ditemukan di Register"))</f>
        <v/>
      </c>
      <c r="L128" s="46" t="str">
        <f aca="false">IF(OR(B128="",I128="Selesai",NOT(ISNUMBER(K128))),"",K128-Parameter!$B$9)</f>
        <v/>
      </c>
      <c r="M128" s="46" t="str">
        <f aca="false">IF(D128="","",IF(J128&lt;&gt;"",J128-D128,Parameter!$B$9-D128))</f>
        <v/>
      </c>
      <c r="N128" s="47" t="str">
        <f aca="false">IF(B128="","",IF(AND(I128="Selesai",G128=""),"Selesai tanpa jejak audit",IF(AND(F128="Klasifikasi ulang transaksi",G128=""),"Lengkapi dasar reklasifikasi","OK")))</f>
        <v/>
      </c>
    </row>
    <row r="129" customFormat="false" ht="15" hidden="false" customHeight="false" outlineLevel="0" collapsed="false">
      <c r="A129" s="42"/>
      <c r="B129" s="43"/>
      <c r="C129" s="42"/>
      <c r="D129" s="44"/>
      <c r="E129" s="42"/>
      <c r="F129" s="42"/>
      <c r="G129" s="42"/>
      <c r="H129" s="42"/>
      <c r="I129" s="42"/>
      <c r="J129" s="44"/>
      <c r="K129" s="45" t="str">
        <f aca="false">IF(B129="","",IFERROR(INDEX('Register Faktur'!$P$5:$P$2005,MATCH(B129,'Register Faktur'!$D$5:$D$2005,0)),"Tidak ditemukan di Register"))</f>
        <v/>
      </c>
      <c r="L129" s="46" t="str">
        <f aca="false">IF(OR(B129="",I129="Selesai",NOT(ISNUMBER(K129))),"",K129-Parameter!$B$9)</f>
        <v/>
      </c>
      <c r="M129" s="46" t="str">
        <f aca="false">IF(D129="","",IF(J129&lt;&gt;"",J129-D129,Parameter!$B$9-D129))</f>
        <v/>
      </c>
      <c r="N129" s="47" t="str">
        <f aca="false">IF(B129="","",IF(AND(I129="Selesai",G129=""),"Selesai tanpa jejak audit",IF(AND(F129="Klasifikasi ulang transaksi",G129=""),"Lengkapi dasar reklasifikasi","OK")))</f>
        <v/>
      </c>
    </row>
    <row r="130" customFormat="false" ht="15" hidden="false" customHeight="false" outlineLevel="0" collapsed="false">
      <c r="A130" s="42"/>
      <c r="B130" s="43"/>
      <c r="C130" s="42"/>
      <c r="D130" s="44"/>
      <c r="E130" s="42"/>
      <c r="F130" s="42"/>
      <c r="G130" s="42"/>
      <c r="H130" s="42"/>
      <c r="I130" s="42"/>
      <c r="J130" s="44"/>
      <c r="K130" s="45" t="str">
        <f aca="false">IF(B130="","",IFERROR(INDEX('Register Faktur'!$P$5:$P$2005,MATCH(B130,'Register Faktur'!$D$5:$D$2005,0)),"Tidak ditemukan di Register"))</f>
        <v/>
      </c>
      <c r="L130" s="46" t="str">
        <f aca="false">IF(OR(B130="",I130="Selesai",NOT(ISNUMBER(K130))),"",K130-Parameter!$B$9)</f>
        <v/>
      </c>
      <c r="M130" s="46" t="str">
        <f aca="false">IF(D130="","",IF(J130&lt;&gt;"",J130-D130,Parameter!$B$9-D130))</f>
        <v/>
      </c>
      <c r="N130" s="47" t="str">
        <f aca="false">IF(B130="","",IF(AND(I130="Selesai",G130=""),"Selesai tanpa jejak audit",IF(AND(F130="Klasifikasi ulang transaksi",G130=""),"Lengkapi dasar reklasifikasi","OK")))</f>
        <v/>
      </c>
    </row>
    <row r="131" customFormat="false" ht="15" hidden="false" customHeight="false" outlineLevel="0" collapsed="false">
      <c r="A131" s="42"/>
      <c r="B131" s="43"/>
      <c r="C131" s="42"/>
      <c r="D131" s="44"/>
      <c r="E131" s="42"/>
      <c r="F131" s="42"/>
      <c r="G131" s="42"/>
      <c r="H131" s="42"/>
      <c r="I131" s="42"/>
      <c r="J131" s="44"/>
      <c r="K131" s="45" t="str">
        <f aca="false">IF(B131="","",IFERROR(INDEX('Register Faktur'!$P$5:$P$2005,MATCH(B131,'Register Faktur'!$D$5:$D$2005,0)),"Tidak ditemukan di Register"))</f>
        <v/>
      </c>
      <c r="L131" s="46" t="str">
        <f aca="false">IF(OR(B131="",I131="Selesai",NOT(ISNUMBER(K131))),"",K131-Parameter!$B$9)</f>
        <v/>
      </c>
      <c r="M131" s="46" t="str">
        <f aca="false">IF(D131="","",IF(J131&lt;&gt;"",J131-D131,Parameter!$B$9-D131))</f>
        <v/>
      </c>
      <c r="N131" s="47" t="str">
        <f aca="false">IF(B131="","",IF(AND(I131="Selesai",G131=""),"Selesai tanpa jejak audit",IF(AND(F131="Klasifikasi ulang transaksi",G131=""),"Lengkapi dasar reklasifikasi","OK")))</f>
        <v/>
      </c>
    </row>
    <row r="132" customFormat="false" ht="15" hidden="false" customHeight="false" outlineLevel="0" collapsed="false">
      <c r="A132" s="42"/>
      <c r="B132" s="43"/>
      <c r="C132" s="42"/>
      <c r="D132" s="44"/>
      <c r="E132" s="42"/>
      <c r="F132" s="42"/>
      <c r="G132" s="42"/>
      <c r="H132" s="42"/>
      <c r="I132" s="42"/>
      <c r="J132" s="44"/>
      <c r="K132" s="45" t="str">
        <f aca="false">IF(B132="","",IFERROR(INDEX('Register Faktur'!$P$5:$P$2005,MATCH(B132,'Register Faktur'!$D$5:$D$2005,0)),"Tidak ditemukan di Register"))</f>
        <v/>
      </c>
      <c r="L132" s="46" t="str">
        <f aca="false">IF(OR(B132="",I132="Selesai",NOT(ISNUMBER(K132))),"",K132-Parameter!$B$9)</f>
        <v/>
      </c>
      <c r="M132" s="46" t="str">
        <f aca="false">IF(D132="","",IF(J132&lt;&gt;"",J132-D132,Parameter!$B$9-D132))</f>
        <v/>
      </c>
      <c r="N132" s="47" t="str">
        <f aca="false">IF(B132="","",IF(AND(I132="Selesai",G132=""),"Selesai tanpa jejak audit",IF(AND(F132="Klasifikasi ulang transaksi",G132=""),"Lengkapi dasar reklasifikasi","OK")))</f>
        <v/>
      </c>
    </row>
    <row r="133" customFormat="false" ht="15" hidden="false" customHeight="false" outlineLevel="0" collapsed="false">
      <c r="A133" s="42"/>
      <c r="B133" s="43"/>
      <c r="C133" s="42"/>
      <c r="D133" s="44"/>
      <c r="E133" s="42"/>
      <c r="F133" s="42"/>
      <c r="G133" s="42"/>
      <c r="H133" s="42"/>
      <c r="I133" s="42"/>
      <c r="J133" s="44"/>
      <c r="K133" s="45" t="str">
        <f aca="false">IF(B133="","",IFERROR(INDEX('Register Faktur'!$P$5:$P$2005,MATCH(B133,'Register Faktur'!$D$5:$D$2005,0)),"Tidak ditemukan di Register"))</f>
        <v/>
      </c>
      <c r="L133" s="46" t="str">
        <f aca="false">IF(OR(B133="",I133="Selesai",NOT(ISNUMBER(K133))),"",K133-Parameter!$B$9)</f>
        <v/>
      </c>
      <c r="M133" s="46" t="str">
        <f aca="false">IF(D133="","",IF(J133&lt;&gt;"",J133-D133,Parameter!$B$9-D133))</f>
        <v/>
      </c>
      <c r="N133" s="47" t="str">
        <f aca="false">IF(B133="","",IF(AND(I133="Selesai",G133=""),"Selesai tanpa jejak audit",IF(AND(F133="Klasifikasi ulang transaksi",G133=""),"Lengkapi dasar reklasifikasi","OK")))</f>
        <v/>
      </c>
    </row>
    <row r="134" customFormat="false" ht="15" hidden="false" customHeight="false" outlineLevel="0" collapsed="false">
      <c r="A134" s="42"/>
      <c r="B134" s="43"/>
      <c r="C134" s="42"/>
      <c r="D134" s="44"/>
      <c r="E134" s="42"/>
      <c r="F134" s="42"/>
      <c r="G134" s="42"/>
      <c r="H134" s="42"/>
      <c r="I134" s="42"/>
      <c r="J134" s="44"/>
      <c r="K134" s="45" t="str">
        <f aca="false">IF(B134="","",IFERROR(INDEX('Register Faktur'!$P$5:$P$2005,MATCH(B134,'Register Faktur'!$D$5:$D$2005,0)),"Tidak ditemukan di Register"))</f>
        <v/>
      </c>
      <c r="L134" s="46" t="str">
        <f aca="false">IF(OR(B134="",I134="Selesai",NOT(ISNUMBER(K134))),"",K134-Parameter!$B$9)</f>
        <v/>
      </c>
      <c r="M134" s="46" t="str">
        <f aca="false">IF(D134="","",IF(J134&lt;&gt;"",J134-D134,Parameter!$B$9-D134))</f>
        <v/>
      </c>
      <c r="N134" s="47" t="str">
        <f aca="false">IF(B134="","",IF(AND(I134="Selesai",G134=""),"Selesai tanpa jejak audit",IF(AND(F134="Klasifikasi ulang transaksi",G134=""),"Lengkapi dasar reklasifikasi","OK")))</f>
        <v/>
      </c>
    </row>
    <row r="135" customFormat="false" ht="15" hidden="false" customHeight="false" outlineLevel="0" collapsed="false">
      <c r="A135" s="42"/>
      <c r="B135" s="43"/>
      <c r="C135" s="42"/>
      <c r="D135" s="44"/>
      <c r="E135" s="42"/>
      <c r="F135" s="42"/>
      <c r="G135" s="42"/>
      <c r="H135" s="42"/>
      <c r="I135" s="42"/>
      <c r="J135" s="44"/>
      <c r="K135" s="45" t="str">
        <f aca="false">IF(B135="","",IFERROR(INDEX('Register Faktur'!$P$5:$P$2005,MATCH(B135,'Register Faktur'!$D$5:$D$2005,0)),"Tidak ditemukan di Register"))</f>
        <v/>
      </c>
      <c r="L135" s="46" t="str">
        <f aca="false">IF(OR(B135="",I135="Selesai",NOT(ISNUMBER(K135))),"",K135-Parameter!$B$9)</f>
        <v/>
      </c>
      <c r="M135" s="46" t="str">
        <f aca="false">IF(D135="","",IF(J135&lt;&gt;"",J135-D135,Parameter!$B$9-D135))</f>
        <v/>
      </c>
      <c r="N135" s="47" t="str">
        <f aca="false">IF(B135="","",IF(AND(I135="Selesai",G135=""),"Selesai tanpa jejak audit",IF(AND(F135="Klasifikasi ulang transaksi",G135=""),"Lengkapi dasar reklasifikasi","OK")))</f>
        <v/>
      </c>
    </row>
    <row r="136" customFormat="false" ht="15" hidden="false" customHeight="false" outlineLevel="0" collapsed="false">
      <c r="A136" s="42"/>
      <c r="B136" s="43"/>
      <c r="C136" s="42"/>
      <c r="D136" s="44"/>
      <c r="E136" s="42"/>
      <c r="F136" s="42"/>
      <c r="G136" s="42"/>
      <c r="H136" s="42"/>
      <c r="I136" s="42"/>
      <c r="J136" s="44"/>
      <c r="K136" s="45" t="str">
        <f aca="false">IF(B136="","",IFERROR(INDEX('Register Faktur'!$P$5:$P$2005,MATCH(B136,'Register Faktur'!$D$5:$D$2005,0)),"Tidak ditemukan di Register"))</f>
        <v/>
      </c>
      <c r="L136" s="46" t="str">
        <f aca="false">IF(OR(B136="",I136="Selesai",NOT(ISNUMBER(K136))),"",K136-Parameter!$B$9)</f>
        <v/>
      </c>
      <c r="M136" s="46" t="str">
        <f aca="false">IF(D136="","",IF(J136&lt;&gt;"",J136-D136,Parameter!$B$9-D136))</f>
        <v/>
      </c>
      <c r="N136" s="47" t="str">
        <f aca="false">IF(B136="","",IF(AND(I136="Selesai",G136=""),"Selesai tanpa jejak audit",IF(AND(F136="Klasifikasi ulang transaksi",G136=""),"Lengkapi dasar reklasifikasi","OK")))</f>
        <v/>
      </c>
    </row>
    <row r="137" customFormat="false" ht="15" hidden="false" customHeight="false" outlineLevel="0" collapsed="false">
      <c r="A137" s="42"/>
      <c r="B137" s="43"/>
      <c r="C137" s="42"/>
      <c r="D137" s="44"/>
      <c r="E137" s="42"/>
      <c r="F137" s="42"/>
      <c r="G137" s="42"/>
      <c r="H137" s="42"/>
      <c r="I137" s="42"/>
      <c r="J137" s="44"/>
      <c r="K137" s="45" t="str">
        <f aca="false">IF(B137="","",IFERROR(INDEX('Register Faktur'!$P$5:$P$2005,MATCH(B137,'Register Faktur'!$D$5:$D$2005,0)),"Tidak ditemukan di Register"))</f>
        <v/>
      </c>
      <c r="L137" s="46" t="str">
        <f aca="false">IF(OR(B137="",I137="Selesai",NOT(ISNUMBER(K137))),"",K137-Parameter!$B$9)</f>
        <v/>
      </c>
      <c r="M137" s="46" t="str">
        <f aca="false">IF(D137="","",IF(J137&lt;&gt;"",J137-D137,Parameter!$B$9-D137))</f>
        <v/>
      </c>
      <c r="N137" s="47" t="str">
        <f aca="false">IF(B137="","",IF(AND(I137="Selesai",G137=""),"Selesai tanpa jejak audit",IF(AND(F137="Klasifikasi ulang transaksi",G137=""),"Lengkapi dasar reklasifikasi","OK")))</f>
        <v/>
      </c>
    </row>
    <row r="138" customFormat="false" ht="15" hidden="false" customHeight="false" outlineLevel="0" collapsed="false">
      <c r="A138" s="42"/>
      <c r="B138" s="43"/>
      <c r="C138" s="42"/>
      <c r="D138" s="44"/>
      <c r="E138" s="42"/>
      <c r="F138" s="42"/>
      <c r="G138" s="42"/>
      <c r="H138" s="42"/>
      <c r="I138" s="42"/>
      <c r="J138" s="44"/>
      <c r="K138" s="45" t="str">
        <f aca="false">IF(B138="","",IFERROR(INDEX('Register Faktur'!$P$5:$P$2005,MATCH(B138,'Register Faktur'!$D$5:$D$2005,0)),"Tidak ditemukan di Register"))</f>
        <v/>
      </c>
      <c r="L138" s="46" t="str">
        <f aca="false">IF(OR(B138="",I138="Selesai",NOT(ISNUMBER(K138))),"",K138-Parameter!$B$9)</f>
        <v/>
      </c>
      <c r="M138" s="46" t="str">
        <f aca="false">IF(D138="","",IF(J138&lt;&gt;"",J138-D138,Parameter!$B$9-D138))</f>
        <v/>
      </c>
      <c r="N138" s="47" t="str">
        <f aca="false">IF(B138="","",IF(AND(I138="Selesai",G138=""),"Selesai tanpa jejak audit",IF(AND(F138="Klasifikasi ulang transaksi",G138=""),"Lengkapi dasar reklasifikasi","OK")))</f>
        <v/>
      </c>
    </row>
    <row r="139" customFormat="false" ht="15" hidden="false" customHeight="false" outlineLevel="0" collapsed="false">
      <c r="A139" s="42"/>
      <c r="B139" s="43"/>
      <c r="C139" s="42"/>
      <c r="D139" s="44"/>
      <c r="E139" s="42"/>
      <c r="F139" s="42"/>
      <c r="G139" s="42"/>
      <c r="H139" s="42"/>
      <c r="I139" s="42"/>
      <c r="J139" s="44"/>
      <c r="K139" s="45" t="str">
        <f aca="false">IF(B139="","",IFERROR(INDEX('Register Faktur'!$P$5:$P$2005,MATCH(B139,'Register Faktur'!$D$5:$D$2005,0)),"Tidak ditemukan di Register"))</f>
        <v/>
      </c>
      <c r="L139" s="46" t="str">
        <f aca="false">IF(OR(B139="",I139="Selesai",NOT(ISNUMBER(K139))),"",K139-Parameter!$B$9)</f>
        <v/>
      </c>
      <c r="M139" s="46" t="str">
        <f aca="false">IF(D139="","",IF(J139&lt;&gt;"",J139-D139,Parameter!$B$9-D139))</f>
        <v/>
      </c>
      <c r="N139" s="47" t="str">
        <f aca="false">IF(B139="","",IF(AND(I139="Selesai",G139=""),"Selesai tanpa jejak audit",IF(AND(F139="Klasifikasi ulang transaksi",G139=""),"Lengkapi dasar reklasifikasi","OK")))</f>
        <v/>
      </c>
    </row>
    <row r="140" customFormat="false" ht="15" hidden="false" customHeight="false" outlineLevel="0" collapsed="false">
      <c r="A140" s="42"/>
      <c r="B140" s="43"/>
      <c r="C140" s="42"/>
      <c r="D140" s="44"/>
      <c r="E140" s="42"/>
      <c r="F140" s="42"/>
      <c r="G140" s="42"/>
      <c r="H140" s="42"/>
      <c r="I140" s="42"/>
      <c r="J140" s="44"/>
      <c r="K140" s="45" t="str">
        <f aca="false">IF(B140="","",IFERROR(INDEX('Register Faktur'!$P$5:$P$2005,MATCH(B140,'Register Faktur'!$D$5:$D$2005,0)),"Tidak ditemukan di Register"))</f>
        <v/>
      </c>
      <c r="L140" s="46" t="str">
        <f aca="false">IF(OR(B140="",I140="Selesai",NOT(ISNUMBER(K140))),"",K140-Parameter!$B$9)</f>
        <v/>
      </c>
      <c r="M140" s="46" t="str">
        <f aca="false">IF(D140="","",IF(J140&lt;&gt;"",J140-D140,Parameter!$B$9-D140))</f>
        <v/>
      </c>
      <c r="N140" s="47" t="str">
        <f aca="false">IF(B140="","",IF(AND(I140="Selesai",G140=""),"Selesai tanpa jejak audit",IF(AND(F140="Klasifikasi ulang transaksi",G140=""),"Lengkapi dasar reklasifikasi","OK")))</f>
        <v/>
      </c>
    </row>
    <row r="141" customFormat="false" ht="15" hidden="false" customHeight="false" outlineLevel="0" collapsed="false">
      <c r="A141" s="42"/>
      <c r="B141" s="43"/>
      <c r="C141" s="42"/>
      <c r="D141" s="44"/>
      <c r="E141" s="42"/>
      <c r="F141" s="42"/>
      <c r="G141" s="42"/>
      <c r="H141" s="42"/>
      <c r="I141" s="42"/>
      <c r="J141" s="44"/>
      <c r="K141" s="45" t="str">
        <f aca="false">IF(B141="","",IFERROR(INDEX('Register Faktur'!$P$5:$P$2005,MATCH(B141,'Register Faktur'!$D$5:$D$2005,0)),"Tidak ditemukan di Register"))</f>
        <v/>
      </c>
      <c r="L141" s="46" t="str">
        <f aca="false">IF(OR(B141="",I141="Selesai",NOT(ISNUMBER(K141))),"",K141-Parameter!$B$9)</f>
        <v/>
      </c>
      <c r="M141" s="46" t="str">
        <f aca="false">IF(D141="","",IF(J141&lt;&gt;"",J141-D141,Parameter!$B$9-D141))</f>
        <v/>
      </c>
      <c r="N141" s="47" t="str">
        <f aca="false">IF(B141="","",IF(AND(I141="Selesai",G141=""),"Selesai tanpa jejak audit",IF(AND(F141="Klasifikasi ulang transaksi",G141=""),"Lengkapi dasar reklasifikasi","OK")))</f>
        <v/>
      </c>
    </row>
    <row r="142" customFormat="false" ht="15" hidden="false" customHeight="false" outlineLevel="0" collapsed="false">
      <c r="A142" s="42"/>
      <c r="B142" s="43"/>
      <c r="C142" s="42"/>
      <c r="D142" s="44"/>
      <c r="E142" s="42"/>
      <c r="F142" s="42"/>
      <c r="G142" s="42"/>
      <c r="H142" s="42"/>
      <c r="I142" s="42"/>
      <c r="J142" s="44"/>
      <c r="K142" s="45" t="str">
        <f aca="false">IF(B142="","",IFERROR(INDEX('Register Faktur'!$P$5:$P$2005,MATCH(B142,'Register Faktur'!$D$5:$D$2005,0)),"Tidak ditemukan di Register"))</f>
        <v/>
      </c>
      <c r="L142" s="46" t="str">
        <f aca="false">IF(OR(B142="",I142="Selesai",NOT(ISNUMBER(K142))),"",K142-Parameter!$B$9)</f>
        <v/>
      </c>
      <c r="M142" s="46" t="str">
        <f aca="false">IF(D142="","",IF(J142&lt;&gt;"",J142-D142,Parameter!$B$9-D142))</f>
        <v/>
      </c>
      <c r="N142" s="47" t="str">
        <f aca="false">IF(B142="","",IF(AND(I142="Selesai",G142=""),"Selesai tanpa jejak audit",IF(AND(F142="Klasifikasi ulang transaksi",G142=""),"Lengkapi dasar reklasifikasi","OK")))</f>
        <v/>
      </c>
    </row>
    <row r="143" customFormat="false" ht="15" hidden="false" customHeight="false" outlineLevel="0" collapsed="false">
      <c r="A143" s="42"/>
      <c r="B143" s="43"/>
      <c r="C143" s="42"/>
      <c r="D143" s="44"/>
      <c r="E143" s="42"/>
      <c r="F143" s="42"/>
      <c r="G143" s="42"/>
      <c r="H143" s="42"/>
      <c r="I143" s="42"/>
      <c r="J143" s="44"/>
      <c r="K143" s="45" t="str">
        <f aca="false">IF(B143="","",IFERROR(INDEX('Register Faktur'!$P$5:$P$2005,MATCH(B143,'Register Faktur'!$D$5:$D$2005,0)),"Tidak ditemukan di Register"))</f>
        <v/>
      </c>
      <c r="L143" s="46" t="str">
        <f aca="false">IF(OR(B143="",I143="Selesai",NOT(ISNUMBER(K143))),"",K143-Parameter!$B$9)</f>
        <v/>
      </c>
      <c r="M143" s="46" t="str">
        <f aca="false">IF(D143="","",IF(J143&lt;&gt;"",J143-D143,Parameter!$B$9-D143))</f>
        <v/>
      </c>
      <c r="N143" s="47" t="str">
        <f aca="false">IF(B143="","",IF(AND(I143="Selesai",G143=""),"Selesai tanpa jejak audit",IF(AND(F143="Klasifikasi ulang transaksi",G143=""),"Lengkapi dasar reklasifikasi","OK")))</f>
        <v/>
      </c>
    </row>
    <row r="144" customFormat="false" ht="15" hidden="false" customHeight="false" outlineLevel="0" collapsed="false">
      <c r="A144" s="42"/>
      <c r="B144" s="43"/>
      <c r="C144" s="42"/>
      <c r="D144" s="44"/>
      <c r="E144" s="42"/>
      <c r="F144" s="42"/>
      <c r="G144" s="42"/>
      <c r="H144" s="42"/>
      <c r="I144" s="42"/>
      <c r="J144" s="44"/>
      <c r="K144" s="45" t="str">
        <f aca="false">IF(B144="","",IFERROR(INDEX('Register Faktur'!$P$5:$P$2005,MATCH(B144,'Register Faktur'!$D$5:$D$2005,0)),"Tidak ditemukan di Register"))</f>
        <v/>
      </c>
      <c r="L144" s="46" t="str">
        <f aca="false">IF(OR(B144="",I144="Selesai",NOT(ISNUMBER(K144))),"",K144-Parameter!$B$9)</f>
        <v/>
      </c>
      <c r="M144" s="46" t="str">
        <f aca="false">IF(D144="","",IF(J144&lt;&gt;"",J144-D144,Parameter!$B$9-D144))</f>
        <v/>
      </c>
      <c r="N144" s="47" t="str">
        <f aca="false">IF(B144="","",IF(AND(I144="Selesai",G144=""),"Selesai tanpa jejak audit",IF(AND(F144="Klasifikasi ulang transaksi",G144=""),"Lengkapi dasar reklasifikasi","OK")))</f>
        <v/>
      </c>
    </row>
    <row r="145" customFormat="false" ht="15" hidden="false" customHeight="false" outlineLevel="0" collapsed="false">
      <c r="A145" s="42"/>
      <c r="B145" s="43"/>
      <c r="C145" s="42"/>
      <c r="D145" s="44"/>
      <c r="E145" s="42"/>
      <c r="F145" s="42"/>
      <c r="G145" s="42"/>
      <c r="H145" s="42"/>
      <c r="I145" s="42"/>
      <c r="J145" s="44"/>
      <c r="K145" s="45" t="str">
        <f aca="false">IF(B145="","",IFERROR(INDEX('Register Faktur'!$P$5:$P$2005,MATCH(B145,'Register Faktur'!$D$5:$D$2005,0)),"Tidak ditemukan di Register"))</f>
        <v/>
      </c>
      <c r="L145" s="46" t="str">
        <f aca="false">IF(OR(B145="",I145="Selesai",NOT(ISNUMBER(K145))),"",K145-Parameter!$B$9)</f>
        <v/>
      </c>
      <c r="M145" s="46" t="str">
        <f aca="false">IF(D145="","",IF(J145&lt;&gt;"",J145-D145,Parameter!$B$9-D145))</f>
        <v/>
      </c>
      <c r="N145" s="47" t="str">
        <f aca="false">IF(B145="","",IF(AND(I145="Selesai",G145=""),"Selesai tanpa jejak audit",IF(AND(F145="Klasifikasi ulang transaksi",G145=""),"Lengkapi dasar reklasifikasi","OK")))</f>
        <v/>
      </c>
    </row>
    <row r="146" customFormat="false" ht="15" hidden="false" customHeight="false" outlineLevel="0" collapsed="false">
      <c r="A146" s="42"/>
      <c r="B146" s="43"/>
      <c r="C146" s="42"/>
      <c r="D146" s="44"/>
      <c r="E146" s="42"/>
      <c r="F146" s="42"/>
      <c r="G146" s="42"/>
      <c r="H146" s="42"/>
      <c r="I146" s="42"/>
      <c r="J146" s="44"/>
      <c r="K146" s="45" t="str">
        <f aca="false">IF(B146="","",IFERROR(INDEX('Register Faktur'!$P$5:$P$2005,MATCH(B146,'Register Faktur'!$D$5:$D$2005,0)),"Tidak ditemukan di Register"))</f>
        <v/>
      </c>
      <c r="L146" s="46" t="str">
        <f aca="false">IF(OR(B146="",I146="Selesai",NOT(ISNUMBER(K146))),"",K146-Parameter!$B$9)</f>
        <v/>
      </c>
      <c r="M146" s="46" t="str">
        <f aca="false">IF(D146="","",IF(J146&lt;&gt;"",J146-D146,Parameter!$B$9-D146))</f>
        <v/>
      </c>
      <c r="N146" s="47" t="str">
        <f aca="false">IF(B146="","",IF(AND(I146="Selesai",G146=""),"Selesai tanpa jejak audit",IF(AND(F146="Klasifikasi ulang transaksi",G146=""),"Lengkapi dasar reklasifikasi","OK")))</f>
        <v/>
      </c>
    </row>
    <row r="147" customFormat="false" ht="15" hidden="false" customHeight="false" outlineLevel="0" collapsed="false">
      <c r="A147" s="42"/>
      <c r="B147" s="43"/>
      <c r="C147" s="42"/>
      <c r="D147" s="44"/>
      <c r="E147" s="42"/>
      <c r="F147" s="42"/>
      <c r="G147" s="42"/>
      <c r="H147" s="42"/>
      <c r="I147" s="42"/>
      <c r="J147" s="44"/>
      <c r="K147" s="45" t="str">
        <f aca="false">IF(B147="","",IFERROR(INDEX('Register Faktur'!$P$5:$P$2005,MATCH(B147,'Register Faktur'!$D$5:$D$2005,0)),"Tidak ditemukan di Register"))</f>
        <v/>
      </c>
      <c r="L147" s="46" t="str">
        <f aca="false">IF(OR(B147="",I147="Selesai",NOT(ISNUMBER(K147))),"",K147-Parameter!$B$9)</f>
        <v/>
      </c>
      <c r="M147" s="46" t="str">
        <f aca="false">IF(D147="","",IF(J147&lt;&gt;"",J147-D147,Parameter!$B$9-D147))</f>
        <v/>
      </c>
      <c r="N147" s="47" t="str">
        <f aca="false">IF(B147="","",IF(AND(I147="Selesai",G147=""),"Selesai tanpa jejak audit",IF(AND(F147="Klasifikasi ulang transaksi",G147=""),"Lengkapi dasar reklasifikasi","OK")))</f>
        <v/>
      </c>
    </row>
    <row r="148" customFormat="false" ht="15" hidden="false" customHeight="false" outlineLevel="0" collapsed="false">
      <c r="A148" s="42"/>
      <c r="B148" s="43"/>
      <c r="C148" s="42"/>
      <c r="D148" s="44"/>
      <c r="E148" s="42"/>
      <c r="F148" s="42"/>
      <c r="G148" s="42"/>
      <c r="H148" s="42"/>
      <c r="I148" s="42"/>
      <c r="J148" s="44"/>
      <c r="K148" s="45" t="str">
        <f aca="false">IF(B148="","",IFERROR(INDEX('Register Faktur'!$P$5:$P$2005,MATCH(B148,'Register Faktur'!$D$5:$D$2005,0)),"Tidak ditemukan di Register"))</f>
        <v/>
      </c>
      <c r="L148" s="46" t="str">
        <f aca="false">IF(OR(B148="",I148="Selesai",NOT(ISNUMBER(K148))),"",K148-Parameter!$B$9)</f>
        <v/>
      </c>
      <c r="M148" s="46" t="str">
        <f aca="false">IF(D148="","",IF(J148&lt;&gt;"",J148-D148,Parameter!$B$9-D148))</f>
        <v/>
      </c>
      <c r="N148" s="47" t="str">
        <f aca="false">IF(B148="","",IF(AND(I148="Selesai",G148=""),"Selesai tanpa jejak audit",IF(AND(F148="Klasifikasi ulang transaksi",G148=""),"Lengkapi dasar reklasifikasi","OK")))</f>
        <v/>
      </c>
    </row>
    <row r="149" customFormat="false" ht="15" hidden="false" customHeight="false" outlineLevel="0" collapsed="false">
      <c r="A149" s="42"/>
      <c r="B149" s="43"/>
      <c r="C149" s="42"/>
      <c r="D149" s="44"/>
      <c r="E149" s="42"/>
      <c r="F149" s="42"/>
      <c r="G149" s="42"/>
      <c r="H149" s="42"/>
      <c r="I149" s="42"/>
      <c r="J149" s="44"/>
      <c r="K149" s="45" t="str">
        <f aca="false">IF(B149="","",IFERROR(INDEX('Register Faktur'!$P$5:$P$2005,MATCH(B149,'Register Faktur'!$D$5:$D$2005,0)),"Tidak ditemukan di Register"))</f>
        <v/>
      </c>
      <c r="L149" s="46" t="str">
        <f aca="false">IF(OR(B149="",I149="Selesai",NOT(ISNUMBER(K149))),"",K149-Parameter!$B$9)</f>
        <v/>
      </c>
      <c r="M149" s="46" t="str">
        <f aca="false">IF(D149="","",IF(J149&lt;&gt;"",J149-D149,Parameter!$B$9-D149))</f>
        <v/>
      </c>
      <c r="N149" s="47" t="str">
        <f aca="false">IF(B149="","",IF(AND(I149="Selesai",G149=""),"Selesai tanpa jejak audit",IF(AND(F149="Klasifikasi ulang transaksi",G149=""),"Lengkapi dasar reklasifikasi","OK")))</f>
        <v/>
      </c>
    </row>
    <row r="150" customFormat="false" ht="15" hidden="false" customHeight="false" outlineLevel="0" collapsed="false">
      <c r="A150" s="42"/>
      <c r="B150" s="43"/>
      <c r="C150" s="42"/>
      <c r="D150" s="44"/>
      <c r="E150" s="42"/>
      <c r="F150" s="42"/>
      <c r="G150" s="42"/>
      <c r="H150" s="42"/>
      <c r="I150" s="42"/>
      <c r="J150" s="44"/>
      <c r="K150" s="45" t="str">
        <f aca="false">IF(B150="","",IFERROR(INDEX('Register Faktur'!$P$5:$P$2005,MATCH(B150,'Register Faktur'!$D$5:$D$2005,0)),"Tidak ditemukan di Register"))</f>
        <v/>
      </c>
      <c r="L150" s="46" t="str">
        <f aca="false">IF(OR(B150="",I150="Selesai",NOT(ISNUMBER(K150))),"",K150-Parameter!$B$9)</f>
        <v/>
      </c>
      <c r="M150" s="46" t="str">
        <f aca="false">IF(D150="","",IF(J150&lt;&gt;"",J150-D150,Parameter!$B$9-D150))</f>
        <v/>
      </c>
      <c r="N150" s="47" t="str">
        <f aca="false">IF(B150="","",IF(AND(I150="Selesai",G150=""),"Selesai tanpa jejak audit",IF(AND(F150="Klasifikasi ulang transaksi",G150=""),"Lengkapi dasar reklasifikasi","OK")))</f>
        <v/>
      </c>
    </row>
    <row r="151" customFormat="false" ht="15" hidden="false" customHeight="false" outlineLevel="0" collapsed="false">
      <c r="A151" s="42"/>
      <c r="B151" s="43"/>
      <c r="C151" s="42"/>
      <c r="D151" s="44"/>
      <c r="E151" s="42"/>
      <c r="F151" s="42"/>
      <c r="G151" s="42"/>
      <c r="H151" s="42"/>
      <c r="I151" s="42"/>
      <c r="J151" s="44"/>
      <c r="K151" s="45" t="str">
        <f aca="false">IF(B151="","",IFERROR(INDEX('Register Faktur'!$P$5:$P$2005,MATCH(B151,'Register Faktur'!$D$5:$D$2005,0)),"Tidak ditemukan di Register"))</f>
        <v/>
      </c>
      <c r="L151" s="46" t="str">
        <f aca="false">IF(OR(B151="",I151="Selesai",NOT(ISNUMBER(K151))),"",K151-Parameter!$B$9)</f>
        <v/>
      </c>
      <c r="M151" s="46" t="str">
        <f aca="false">IF(D151="","",IF(J151&lt;&gt;"",J151-D151,Parameter!$B$9-D151))</f>
        <v/>
      </c>
      <c r="N151" s="47" t="str">
        <f aca="false">IF(B151="","",IF(AND(I151="Selesai",G151=""),"Selesai tanpa jejak audit",IF(AND(F151="Klasifikasi ulang transaksi",G151=""),"Lengkapi dasar reklasifikasi","OK")))</f>
        <v/>
      </c>
    </row>
    <row r="152" customFormat="false" ht="15" hidden="false" customHeight="false" outlineLevel="0" collapsed="false">
      <c r="A152" s="42"/>
      <c r="B152" s="43"/>
      <c r="C152" s="42"/>
      <c r="D152" s="44"/>
      <c r="E152" s="42"/>
      <c r="F152" s="42"/>
      <c r="G152" s="42"/>
      <c r="H152" s="42"/>
      <c r="I152" s="42"/>
      <c r="J152" s="44"/>
      <c r="K152" s="45" t="str">
        <f aca="false">IF(B152="","",IFERROR(INDEX('Register Faktur'!$P$5:$P$2005,MATCH(B152,'Register Faktur'!$D$5:$D$2005,0)),"Tidak ditemukan di Register"))</f>
        <v/>
      </c>
      <c r="L152" s="46" t="str">
        <f aca="false">IF(OR(B152="",I152="Selesai",NOT(ISNUMBER(K152))),"",K152-Parameter!$B$9)</f>
        <v/>
      </c>
      <c r="M152" s="46" t="str">
        <f aca="false">IF(D152="","",IF(J152&lt;&gt;"",J152-D152,Parameter!$B$9-D152))</f>
        <v/>
      </c>
      <c r="N152" s="47" t="str">
        <f aca="false">IF(B152="","",IF(AND(I152="Selesai",G152=""),"Selesai tanpa jejak audit",IF(AND(F152="Klasifikasi ulang transaksi",G152=""),"Lengkapi dasar reklasifikasi","OK")))</f>
        <v/>
      </c>
    </row>
    <row r="153" customFormat="false" ht="15" hidden="false" customHeight="false" outlineLevel="0" collapsed="false">
      <c r="A153" s="42"/>
      <c r="B153" s="43"/>
      <c r="C153" s="42"/>
      <c r="D153" s="44"/>
      <c r="E153" s="42"/>
      <c r="F153" s="42"/>
      <c r="G153" s="42"/>
      <c r="H153" s="42"/>
      <c r="I153" s="42"/>
      <c r="J153" s="44"/>
      <c r="K153" s="45" t="str">
        <f aca="false">IF(B153="","",IFERROR(INDEX('Register Faktur'!$P$5:$P$2005,MATCH(B153,'Register Faktur'!$D$5:$D$2005,0)),"Tidak ditemukan di Register"))</f>
        <v/>
      </c>
      <c r="L153" s="46" t="str">
        <f aca="false">IF(OR(B153="",I153="Selesai",NOT(ISNUMBER(K153))),"",K153-Parameter!$B$9)</f>
        <v/>
      </c>
      <c r="M153" s="46" t="str">
        <f aca="false">IF(D153="","",IF(J153&lt;&gt;"",J153-D153,Parameter!$B$9-D153))</f>
        <v/>
      </c>
      <c r="N153" s="47" t="str">
        <f aca="false">IF(B153="","",IF(AND(I153="Selesai",G153=""),"Selesai tanpa jejak audit",IF(AND(F153="Klasifikasi ulang transaksi",G153=""),"Lengkapi dasar reklasifikasi","OK")))</f>
        <v/>
      </c>
    </row>
    <row r="154" customFormat="false" ht="15" hidden="false" customHeight="false" outlineLevel="0" collapsed="false">
      <c r="A154" s="42"/>
      <c r="B154" s="43"/>
      <c r="C154" s="42"/>
      <c r="D154" s="44"/>
      <c r="E154" s="42"/>
      <c r="F154" s="42"/>
      <c r="G154" s="42"/>
      <c r="H154" s="42"/>
      <c r="I154" s="42"/>
      <c r="J154" s="44"/>
      <c r="K154" s="45" t="str">
        <f aca="false">IF(B154="","",IFERROR(INDEX('Register Faktur'!$P$5:$P$2005,MATCH(B154,'Register Faktur'!$D$5:$D$2005,0)),"Tidak ditemukan di Register"))</f>
        <v/>
      </c>
      <c r="L154" s="46" t="str">
        <f aca="false">IF(OR(B154="",I154="Selesai",NOT(ISNUMBER(K154))),"",K154-Parameter!$B$9)</f>
        <v/>
      </c>
      <c r="M154" s="46" t="str">
        <f aca="false">IF(D154="","",IF(J154&lt;&gt;"",J154-D154,Parameter!$B$9-D154))</f>
        <v/>
      </c>
      <c r="N154" s="47" t="str">
        <f aca="false">IF(B154="","",IF(AND(I154="Selesai",G154=""),"Selesai tanpa jejak audit",IF(AND(F154="Klasifikasi ulang transaksi",G154=""),"Lengkapi dasar reklasifikasi","OK")))</f>
        <v/>
      </c>
    </row>
    <row r="155" customFormat="false" ht="15" hidden="false" customHeight="false" outlineLevel="0" collapsed="false">
      <c r="A155" s="42"/>
      <c r="B155" s="43"/>
      <c r="C155" s="42"/>
      <c r="D155" s="44"/>
      <c r="E155" s="42"/>
      <c r="F155" s="42"/>
      <c r="G155" s="42"/>
      <c r="H155" s="42"/>
      <c r="I155" s="42"/>
      <c r="J155" s="44"/>
      <c r="K155" s="45" t="str">
        <f aca="false">IF(B155="","",IFERROR(INDEX('Register Faktur'!$P$5:$P$2005,MATCH(B155,'Register Faktur'!$D$5:$D$2005,0)),"Tidak ditemukan di Register"))</f>
        <v/>
      </c>
      <c r="L155" s="46" t="str">
        <f aca="false">IF(OR(B155="",I155="Selesai",NOT(ISNUMBER(K155))),"",K155-Parameter!$B$9)</f>
        <v/>
      </c>
      <c r="M155" s="46" t="str">
        <f aca="false">IF(D155="","",IF(J155&lt;&gt;"",J155-D155,Parameter!$B$9-D155))</f>
        <v/>
      </c>
      <c r="N155" s="47" t="str">
        <f aca="false">IF(B155="","",IF(AND(I155="Selesai",G155=""),"Selesai tanpa jejak audit",IF(AND(F155="Klasifikasi ulang transaksi",G155=""),"Lengkapi dasar reklasifikasi","OK")))</f>
        <v/>
      </c>
    </row>
    <row r="156" customFormat="false" ht="15" hidden="false" customHeight="false" outlineLevel="0" collapsed="false">
      <c r="A156" s="42"/>
      <c r="B156" s="43"/>
      <c r="C156" s="42"/>
      <c r="D156" s="44"/>
      <c r="E156" s="42"/>
      <c r="F156" s="42"/>
      <c r="G156" s="42"/>
      <c r="H156" s="42"/>
      <c r="I156" s="42"/>
      <c r="J156" s="44"/>
      <c r="K156" s="45" t="str">
        <f aca="false">IF(B156="","",IFERROR(INDEX('Register Faktur'!$P$5:$P$2005,MATCH(B156,'Register Faktur'!$D$5:$D$2005,0)),"Tidak ditemukan di Register"))</f>
        <v/>
      </c>
      <c r="L156" s="46" t="str">
        <f aca="false">IF(OR(B156="",I156="Selesai",NOT(ISNUMBER(K156))),"",K156-Parameter!$B$9)</f>
        <v/>
      </c>
      <c r="M156" s="46" t="str">
        <f aca="false">IF(D156="","",IF(J156&lt;&gt;"",J156-D156,Parameter!$B$9-D156))</f>
        <v/>
      </c>
      <c r="N156" s="47" t="str">
        <f aca="false">IF(B156="","",IF(AND(I156="Selesai",G156=""),"Selesai tanpa jejak audit",IF(AND(F156="Klasifikasi ulang transaksi",G156=""),"Lengkapi dasar reklasifikasi","OK")))</f>
        <v/>
      </c>
    </row>
    <row r="157" customFormat="false" ht="15" hidden="false" customHeight="false" outlineLevel="0" collapsed="false">
      <c r="A157" s="42"/>
      <c r="B157" s="43"/>
      <c r="C157" s="42"/>
      <c r="D157" s="44"/>
      <c r="E157" s="42"/>
      <c r="F157" s="42"/>
      <c r="G157" s="42"/>
      <c r="H157" s="42"/>
      <c r="I157" s="42"/>
      <c r="J157" s="44"/>
      <c r="K157" s="45" t="str">
        <f aca="false">IF(B157="","",IFERROR(INDEX('Register Faktur'!$P$5:$P$2005,MATCH(B157,'Register Faktur'!$D$5:$D$2005,0)),"Tidak ditemukan di Register"))</f>
        <v/>
      </c>
      <c r="L157" s="46" t="str">
        <f aca="false">IF(OR(B157="",I157="Selesai",NOT(ISNUMBER(K157))),"",K157-Parameter!$B$9)</f>
        <v/>
      </c>
      <c r="M157" s="46" t="str">
        <f aca="false">IF(D157="","",IF(J157&lt;&gt;"",J157-D157,Parameter!$B$9-D157))</f>
        <v/>
      </c>
      <c r="N157" s="47" t="str">
        <f aca="false">IF(B157="","",IF(AND(I157="Selesai",G157=""),"Selesai tanpa jejak audit",IF(AND(F157="Klasifikasi ulang transaksi",G157=""),"Lengkapi dasar reklasifikasi","OK")))</f>
        <v/>
      </c>
    </row>
    <row r="158" customFormat="false" ht="15" hidden="false" customHeight="false" outlineLevel="0" collapsed="false">
      <c r="A158" s="42"/>
      <c r="B158" s="43"/>
      <c r="C158" s="42"/>
      <c r="D158" s="44"/>
      <c r="E158" s="42"/>
      <c r="F158" s="42"/>
      <c r="G158" s="42"/>
      <c r="H158" s="42"/>
      <c r="I158" s="42"/>
      <c r="J158" s="44"/>
      <c r="K158" s="45" t="str">
        <f aca="false">IF(B158="","",IFERROR(INDEX('Register Faktur'!$P$5:$P$2005,MATCH(B158,'Register Faktur'!$D$5:$D$2005,0)),"Tidak ditemukan di Register"))</f>
        <v/>
      </c>
      <c r="L158" s="46" t="str">
        <f aca="false">IF(OR(B158="",I158="Selesai",NOT(ISNUMBER(K158))),"",K158-Parameter!$B$9)</f>
        <v/>
      </c>
      <c r="M158" s="46" t="str">
        <f aca="false">IF(D158="","",IF(J158&lt;&gt;"",J158-D158,Parameter!$B$9-D158))</f>
        <v/>
      </c>
      <c r="N158" s="47" t="str">
        <f aca="false">IF(B158="","",IF(AND(I158="Selesai",G158=""),"Selesai tanpa jejak audit",IF(AND(F158="Klasifikasi ulang transaksi",G158=""),"Lengkapi dasar reklasifikasi","OK")))</f>
        <v/>
      </c>
    </row>
    <row r="159" customFormat="false" ht="15" hidden="false" customHeight="false" outlineLevel="0" collapsed="false">
      <c r="A159" s="42"/>
      <c r="B159" s="43"/>
      <c r="C159" s="42"/>
      <c r="D159" s="44"/>
      <c r="E159" s="42"/>
      <c r="F159" s="42"/>
      <c r="G159" s="42"/>
      <c r="H159" s="42"/>
      <c r="I159" s="42"/>
      <c r="J159" s="44"/>
      <c r="K159" s="45" t="str">
        <f aca="false">IF(B159="","",IFERROR(INDEX('Register Faktur'!$P$5:$P$2005,MATCH(B159,'Register Faktur'!$D$5:$D$2005,0)),"Tidak ditemukan di Register"))</f>
        <v/>
      </c>
      <c r="L159" s="46" t="str">
        <f aca="false">IF(OR(B159="",I159="Selesai",NOT(ISNUMBER(K159))),"",K159-Parameter!$B$9)</f>
        <v/>
      </c>
      <c r="M159" s="46" t="str">
        <f aca="false">IF(D159="","",IF(J159&lt;&gt;"",J159-D159,Parameter!$B$9-D159))</f>
        <v/>
      </c>
      <c r="N159" s="47" t="str">
        <f aca="false">IF(B159="","",IF(AND(I159="Selesai",G159=""),"Selesai tanpa jejak audit",IF(AND(F159="Klasifikasi ulang transaksi",G159=""),"Lengkapi dasar reklasifikasi","OK")))</f>
        <v/>
      </c>
    </row>
    <row r="160" customFormat="false" ht="15" hidden="false" customHeight="false" outlineLevel="0" collapsed="false">
      <c r="A160" s="42"/>
      <c r="B160" s="43"/>
      <c r="C160" s="42"/>
      <c r="D160" s="44"/>
      <c r="E160" s="42"/>
      <c r="F160" s="42"/>
      <c r="G160" s="42"/>
      <c r="H160" s="42"/>
      <c r="I160" s="42"/>
      <c r="J160" s="44"/>
      <c r="K160" s="45" t="str">
        <f aca="false">IF(B160="","",IFERROR(INDEX('Register Faktur'!$P$5:$P$2005,MATCH(B160,'Register Faktur'!$D$5:$D$2005,0)),"Tidak ditemukan di Register"))</f>
        <v/>
      </c>
      <c r="L160" s="46" t="str">
        <f aca="false">IF(OR(B160="",I160="Selesai",NOT(ISNUMBER(K160))),"",K160-Parameter!$B$9)</f>
        <v/>
      </c>
      <c r="M160" s="46" t="str">
        <f aca="false">IF(D160="","",IF(J160&lt;&gt;"",J160-D160,Parameter!$B$9-D160))</f>
        <v/>
      </c>
      <c r="N160" s="47" t="str">
        <f aca="false">IF(B160="","",IF(AND(I160="Selesai",G160=""),"Selesai tanpa jejak audit",IF(AND(F160="Klasifikasi ulang transaksi",G160=""),"Lengkapi dasar reklasifikasi","OK")))</f>
        <v/>
      </c>
    </row>
    <row r="161" customFormat="false" ht="15" hidden="false" customHeight="false" outlineLevel="0" collapsed="false">
      <c r="A161" s="42"/>
      <c r="B161" s="43"/>
      <c r="C161" s="42"/>
      <c r="D161" s="44"/>
      <c r="E161" s="42"/>
      <c r="F161" s="42"/>
      <c r="G161" s="42"/>
      <c r="H161" s="42"/>
      <c r="I161" s="42"/>
      <c r="J161" s="44"/>
      <c r="K161" s="45" t="str">
        <f aca="false">IF(B161="","",IFERROR(INDEX('Register Faktur'!$P$5:$P$2005,MATCH(B161,'Register Faktur'!$D$5:$D$2005,0)),"Tidak ditemukan di Register"))</f>
        <v/>
      </c>
      <c r="L161" s="46" t="str">
        <f aca="false">IF(OR(B161="",I161="Selesai",NOT(ISNUMBER(K161))),"",K161-Parameter!$B$9)</f>
        <v/>
      </c>
      <c r="M161" s="46" t="str">
        <f aca="false">IF(D161="","",IF(J161&lt;&gt;"",J161-D161,Parameter!$B$9-D161))</f>
        <v/>
      </c>
      <c r="N161" s="47" t="str">
        <f aca="false">IF(B161="","",IF(AND(I161="Selesai",G161=""),"Selesai tanpa jejak audit",IF(AND(F161="Klasifikasi ulang transaksi",G161=""),"Lengkapi dasar reklasifikasi","OK")))</f>
        <v/>
      </c>
    </row>
    <row r="162" customFormat="false" ht="15" hidden="false" customHeight="false" outlineLevel="0" collapsed="false">
      <c r="A162" s="42"/>
      <c r="B162" s="43"/>
      <c r="C162" s="42"/>
      <c r="D162" s="44"/>
      <c r="E162" s="42"/>
      <c r="F162" s="42"/>
      <c r="G162" s="42"/>
      <c r="H162" s="42"/>
      <c r="I162" s="42"/>
      <c r="J162" s="44"/>
      <c r="K162" s="45" t="str">
        <f aca="false">IF(B162="","",IFERROR(INDEX('Register Faktur'!$P$5:$P$2005,MATCH(B162,'Register Faktur'!$D$5:$D$2005,0)),"Tidak ditemukan di Register"))</f>
        <v/>
      </c>
      <c r="L162" s="46" t="str">
        <f aca="false">IF(OR(B162="",I162="Selesai",NOT(ISNUMBER(K162))),"",K162-Parameter!$B$9)</f>
        <v/>
      </c>
      <c r="M162" s="46" t="str">
        <f aca="false">IF(D162="","",IF(J162&lt;&gt;"",J162-D162,Parameter!$B$9-D162))</f>
        <v/>
      </c>
      <c r="N162" s="47" t="str">
        <f aca="false">IF(B162="","",IF(AND(I162="Selesai",G162=""),"Selesai tanpa jejak audit",IF(AND(F162="Klasifikasi ulang transaksi",G162=""),"Lengkapi dasar reklasifikasi","OK")))</f>
        <v/>
      </c>
    </row>
    <row r="163" customFormat="false" ht="15" hidden="false" customHeight="false" outlineLevel="0" collapsed="false">
      <c r="A163" s="42"/>
      <c r="B163" s="43"/>
      <c r="C163" s="42"/>
      <c r="D163" s="44"/>
      <c r="E163" s="42"/>
      <c r="F163" s="42"/>
      <c r="G163" s="42"/>
      <c r="H163" s="42"/>
      <c r="I163" s="42"/>
      <c r="J163" s="44"/>
      <c r="K163" s="45" t="str">
        <f aca="false">IF(B163="","",IFERROR(INDEX('Register Faktur'!$P$5:$P$2005,MATCH(B163,'Register Faktur'!$D$5:$D$2005,0)),"Tidak ditemukan di Register"))</f>
        <v/>
      </c>
      <c r="L163" s="46" t="str">
        <f aca="false">IF(OR(B163="",I163="Selesai",NOT(ISNUMBER(K163))),"",K163-Parameter!$B$9)</f>
        <v/>
      </c>
      <c r="M163" s="46" t="str">
        <f aca="false">IF(D163="","",IF(J163&lt;&gt;"",J163-D163,Parameter!$B$9-D163))</f>
        <v/>
      </c>
      <c r="N163" s="47" t="str">
        <f aca="false">IF(B163="","",IF(AND(I163="Selesai",G163=""),"Selesai tanpa jejak audit",IF(AND(F163="Klasifikasi ulang transaksi",G163=""),"Lengkapi dasar reklasifikasi","OK")))</f>
        <v/>
      </c>
    </row>
    <row r="164" customFormat="false" ht="15" hidden="false" customHeight="false" outlineLevel="0" collapsed="false">
      <c r="A164" s="42"/>
      <c r="B164" s="43"/>
      <c r="C164" s="42"/>
      <c r="D164" s="44"/>
      <c r="E164" s="42"/>
      <c r="F164" s="42"/>
      <c r="G164" s="42"/>
      <c r="H164" s="42"/>
      <c r="I164" s="42"/>
      <c r="J164" s="44"/>
      <c r="K164" s="45" t="str">
        <f aca="false">IF(B164="","",IFERROR(INDEX('Register Faktur'!$P$5:$P$2005,MATCH(B164,'Register Faktur'!$D$5:$D$2005,0)),"Tidak ditemukan di Register"))</f>
        <v/>
      </c>
      <c r="L164" s="46" t="str">
        <f aca="false">IF(OR(B164="",I164="Selesai",NOT(ISNUMBER(K164))),"",K164-Parameter!$B$9)</f>
        <v/>
      </c>
      <c r="M164" s="46" t="str">
        <f aca="false">IF(D164="","",IF(J164&lt;&gt;"",J164-D164,Parameter!$B$9-D164))</f>
        <v/>
      </c>
      <c r="N164" s="47" t="str">
        <f aca="false">IF(B164="","",IF(AND(I164="Selesai",G164=""),"Selesai tanpa jejak audit",IF(AND(F164="Klasifikasi ulang transaksi",G164=""),"Lengkapi dasar reklasifikasi","OK")))</f>
        <v/>
      </c>
    </row>
    <row r="165" customFormat="false" ht="15" hidden="false" customHeight="false" outlineLevel="0" collapsed="false">
      <c r="A165" s="42"/>
      <c r="B165" s="43"/>
      <c r="C165" s="42"/>
      <c r="D165" s="44"/>
      <c r="E165" s="42"/>
      <c r="F165" s="42"/>
      <c r="G165" s="42"/>
      <c r="H165" s="42"/>
      <c r="I165" s="42"/>
      <c r="J165" s="44"/>
      <c r="K165" s="45" t="str">
        <f aca="false">IF(B165="","",IFERROR(INDEX('Register Faktur'!$P$5:$P$2005,MATCH(B165,'Register Faktur'!$D$5:$D$2005,0)),"Tidak ditemukan di Register"))</f>
        <v/>
      </c>
      <c r="L165" s="46" t="str">
        <f aca="false">IF(OR(B165="",I165="Selesai",NOT(ISNUMBER(K165))),"",K165-Parameter!$B$9)</f>
        <v/>
      </c>
      <c r="M165" s="46" t="str">
        <f aca="false">IF(D165="","",IF(J165&lt;&gt;"",J165-D165,Parameter!$B$9-D165))</f>
        <v/>
      </c>
      <c r="N165" s="47" t="str">
        <f aca="false">IF(B165="","",IF(AND(I165="Selesai",G165=""),"Selesai tanpa jejak audit",IF(AND(F165="Klasifikasi ulang transaksi",G165=""),"Lengkapi dasar reklasifikasi","OK")))</f>
        <v/>
      </c>
    </row>
    <row r="166" customFormat="false" ht="15" hidden="false" customHeight="false" outlineLevel="0" collapsed="false">
      <c r="A166" s="42"/>
      <c r="B166" s="43"/>
      <c r="C166" s="42"/>
      <c r="D166" s="44"/>
      <c r="E166" s="42"/>
      <c r="F166" s="42"/>
      <c r="G166" s="42"/>
      <c r="H166" s="42"/>
      <c r="I166" s="42"/>
      <c r="J166" s="44"/>
      <c r="K166" s="45" t="str">
        <f aca="false">IF(B166="","",IFERROR(INDEX('Register Faktur'!$P$5:$P$2005,MATCH(B166,'Register Faktur'!$D$5:$D$2005,0)),"Tidak ditemukan di Register"))</f>
        <v/>
      </c>
      <c r="L166" s="46" t="str">
        <f aca="false">IF(OR(B166="",I166="Selesai",NOT(ISNUMBER(K166))),"",K166-Parameter!$B$9)</f>
        <v/>
      </c>
      <c r="M166" s="46" t="str">
        <f aca="false">IF(D166="","",IF(J166&lt;&gt;"",J166-D166,Parameter!$B$9-D166))</f>
        <v/>
      </c>
      <c r="N166" s="47" t="str">
        <f aca="false">IF(B166="","",IF(AND(I166="Selesai",G166=""),"Selesai tanpa jejak audit",IF(AND(F166="Klasifikasi ulang transaksi",G166=""),"Lengkapi dasar reklasifikasi","OK")))</f>
        <v/>
      </c>
    </row>
    <row r="167" customFormat="false" ht="15" hidden="false" customHeight="false" outlineLevel="0" collapsed="false">
      <c r="A167" s="42"/>
      <c r="B167" s="43"/>
      <c r="C167" s="42"/>
      <c r="D167" s="44"/>
      <c r="E167" s="42"/>
      <c r="F167" s="42"/>
      <c r="G167" s="42"/>
      <c r="H167" s="42"/>
      <c r="I167" s="42"/>
      <c r="J167" s="44"/>
      <c r="K167" s="45" t="str">
        <f aca="false">IF(B167="","",IFERROR(INDEX('Register Faktur'!$P$5:$P$2005,MATCH(B167,'Register Faktur'!$D$5:$D$2005,0)),"Tidak ditemukan di Register"))</f>
        <v/>
      </c>
      <c r="L167" s="46" t="str">
        <f aca="false">IF(OR(B167="",I167="Selesai",NOT(ISNUMBER(K167))),"",K167-Parameter!$B$9)</f>
        <v/>
      </c>
      <c r="M167" s="46" t="str">
        <f aca="false">IF(D167="","",IF(J167&lt;&gt;"",J167-D167,Parameter!$B$9-D167))</f>
        <v/>
      </c>
      <c r="N167" s="47" t="str">
        <f aca="false">IF(B167="","",IF(AND(I167="Selesai",G167=""),"Selesai tanpa jejak audit",IF(AND(F167="Klasifikasi ulang transaksi",G167=""),"Lengkapi dasar reklasifikasi","OK")))</f>
        <v/>
      </c>
    </row>
    <row r="168" customFormat="false" ht="15" hidden="false" customHeight="false" outlineLevel="0" collapsed="false">
      <c r="A168" s="42"/>
      <c r="B168" s="43"/>
      <c r="C168" s="42"/>
      <c r="D168" s="44"/>
      <c r="E168" s="42"/>
      <c r="F168" s="42"/>
      <c r="G168" s="42"/>
      <c r="H168" s="42"/>
      <c r="I168" s="42"/>
      <c r="J168" s="44"/>
      <c r="K168" s="45" t="str">
        <f aca="false">IF(B168="","",IFERROR(INDEX('Register Faktur'!$P$5:$P$2005,MATCH(B168,'Register Faktur'!$D$5:$D$2005,0)),"Tidak ditemukan di Register"))</f>
        <v/>
      </c>
      <c r="L168" s="46" t="str">
        <f aca="false">IF(OR(B168="",I168="Selesai",NOT(ISNUMBER(K168))),"",K168-Parameter!$B$9)</f>
        <v/>
      </c>
      <c r="M168" s="46" t="str">
        <f aca="false">IF(D168="","",IF(J168&lt;&gt;"",J168-D168,Parameter!$B$9-D168))</f>
        <v/>
      </c>
      <c r="N168" s="47" t="str">
        <f aca="false">IF(B168="","",IF(AND(I168="Selesai",G168=""),"Selesai tanpa jejak audit",IF(AND(F168="Klasifikasi ulang transaksi",G168=""),"Lengkapi dasar reklasifikasi","OK")))</f>
        <v/>
      </c>
    </row>
    <row r="169" customFormat="false" ht="15" hidden="false" customHeight="false" outlineLevel="0" collapsed="false">
      <c r="A169" s="42"/>
      <c r="B169" s="43"/>
      <c r="C169" s="42"/>
      <c r="D169" s="44"/>
      <c r="E169" s="42"/>
      <c r="F169" s="42"/>
      <c r="G169" s="42"/>
      <c r="H169" s="42"/>
      <c r="I169" s="42"/>
      <c r="J169" s="44"/>
      <c r="K169" s="45" t="str">
        <f aca="false">IF(B169="","",IFERROR(INDEX('Register Faktur'!$P$5:$P$2005,MATCH(B169,'Register Faktur'!$D$5:$D$2005,0)),"Tidak ditemukan di Register"))</f>
        <v/>
      </c>
      <c r="L169" s="46" t="str">
        <f aca="false">IF(OR(B169="",I169="Selesai",NOT(ISNUMBER(K169))),"",K169-Parameter!$B$9)</f>
        <v/>
      </c>
      <c r="M169" s="46" t="str">
        <f aca="false">IF(D169="","",IF(J169&lt;&gt;"",J169-D169,Parameter!$B$9-D169))</f>
        <v/>
      </c>
      <c r="N169" s="47" t="str">
        <f aca="false">IF(B169="","",IF(AND(I169="Selesai",G169=""),"Selesai tanpa jejak audit",IF(AND(F169="Klasifikasi ulang transaksi",G169=""),"Lengkapi dasar reklasifikasi","OK")))</f>
        <v/>
      </c>
    </row>
    <row r="170" customFormat="false" ht="15" hidden="false" customHeight="false" outlineLevel="0" collapsed="false">
      <c r="A170" s="42"/>
      <c r="B170" s="43"/>
      <c r="C170" s="42"/>
      <c r="D170" s="44"/>
      <c r="E170" s="42"/>
      <c r="F170" s="42"/>
      <c r="G170" s="42"/>
      <c r="H170" s="42"/>
      <c r="I170" s="42"/>
      <c r="J170" s="44"/>
      <c r="K170" s="45" t="str">
        <f aca="false">IF(B170="","",IFERROR(INDEX('Register Faktur'!$P$5:$P$2005,MATCH(B170,'Register Faktur'!$D$5:$D$2005,0)),"Tidak ditemukan di Register"))</f>
        <v/>
      </c>
      <c r="L170" s="46" t="str">
        <f aca="false">IF(OR(B170="",I170="Selesai",NOT(ISNUMBER(K170))),"",K170-Parameter!$B$9)</f>
        <v/>
      </c>
      <c r="M170" s="46" t="str">
        <f aca="false">IF(D170="","",IF(J170&lt;&gt;"",J170-D170,Parameter!$B$9-D170))</f>
        <v/>
      </c>
      <c r="N170" s="47" t="str">
        <f aca="false">IF(B170="","",IF(AND(I170="Selesai",G170=""),"Selesai tanpa jejak audit",IF(AND(F170="Klasifikasi ulang transaksi",G170=""),"Lengkapi dasar reklasifikasi","OK")))</f>
        <v/>
      </c>
    </row>
    <row r="171" customFormat="false" ht="15" hidden="false" customHeight="false" outlineLevel="0" collapsed="false">
      <c r="A171" s="42"/>
      <c r="B171" s="43"/>
      <c r="C171" s="42"/>
      <c r="D171" s="44"/>
      <c r="E171" s="42"/>
      <c r="F171" s="42"/>
      <c r="G171" s="42"/>
      <c r="H171" s="42"/>
      <c r="I171" s="42"/>
      <c r="J171" s="44"/>
      <c r="K171" s="45" t="str">
        <f aca="false">IF(B171="","",IFERROR(INDEX('Register Faktur'!$P$5:$P$2005,MATCH(B171,'Register Faktur'!$D$5:$D$2005,0)),"Tidak ditemukan di Register"))</f>
        <v/>
      </c>
      <c r="L171" s="46" t="str">
        <f aca="false">IF(OR(B171="",I171="Selesai",NOT(ISNUMBER(K171))),"",K171-Parameter!$B$9)</f>
        <v/>
      </c>
      <c r="M171" s="46" t="str">
        <f aca="false">IF(D171="","",IF(J171&lt;&gt;"",J171-D171,Parameter!$B$9-D171))</f>
        <v/>
      </c>
      <c r="N171" s="47" t="str">
        <f aca="false">IF(B171="","",IF(AND(I171="Selesai",G171=""),"Selesai tanpa jejak audit",IF(AND(F171="Klasifikasi ulang transaksi",G171=""),"Lengkapi dasar reklasifikasi","OK")))</f>
        <v/>
      </c>
    </row>
    <row r="172" customFormat="false" ht="15" hidden="false" customHeight="false" outlineLevel="0" collapsed="false">
      <c r="A172" s="42"/>
      <c r="B172" s="43"/>
      <c r="C172" s="42"/>
      <c r="D172" s="44"/>
      <c r="E172" s="42"/>
      <c r="F172" s="42"/>
      <c r="G172" s="42"/>
      <c r="H172" s="42"/>
      <c r="I172" s="42"/>
      <c r="J172" s="44"/>
      <c r="K172" s="45" t="str">
        <f aca="false">IF(B172="","",IFERROR(INDEX('Register Faktur'!$P$5:$P$2005,MATCH(B172,'Register Faktur'!$D$5:$D$2005,0)),"Tidak ditemukan di Register"))</f>
        <v/>
      </c>
      <c r="L172" s="46" t="str">
        <f aca="false">IF(OR(B172="",I172="Selesai",NOT(ISNUMBER(K172))),"",K172-Parameter!$B$9)</f>
        <v/>
      </c>
      <c r="M172" s="46" t="str">
        <f aca="false">IF(D172="","",IF(J172&lt;&gt;"",J172-D172,Parameter!$B$9-D172))</f>
        <v/>
      </c>
      <c r="N172" s="47" t="str">
        <f aca="false">IF(B172="","",IF(AND(I172="Selesai",G172=""),"Selesai tanpa jejak audit",IF(AND(F172="Klasifikasi ulang transaksi",G172=""),"Lengkapi dasar reklasifikasi","OK")))</f>
        <v/>
      </c>
    </row>
    <row r="173" customFormat="false" ht="15" hidden="false" customHeight="false" outlineLevel="0" collapsed="false">
      <c r="A173" s="42"/>
      <c r="B173" s="43"/>
      <c r="C173" s="42"/>
      <c r="D173" s="44"/>
      <c r="E173" s="42"/>
      <c r="F173" s="42"/>
      <c r="G173" s="42"/>
      <c r="H173" s="42"/>
      <c r="I173" s="42"/>
      <c r="J173" s="44"/>
      <c r="K173" s="45" t="str">
        <f aca="false">IF(B173="","",IFERROR(INDEX('Register Faktur'!$P$5:$P$2005,MATCH(B173,'Register Faktur'!$D$5:$D$2005,0)),"Tidak ditemukan di Register"))</f>
        <v/>
      </c>
      <c r="L173" s="46" t="str">
        <f aca="false">IF(OR(B173="",I173="Selesai",NOT(ISNUMBER(K173))),"",K173-Parameter!$B$9)</f>
        <v/>
      </c>
      <c r="M173" s="46" t="str">
        <f aca="false">IF(D173="","",IF(J173&lt;&gt;"",J173-D173,Parameter!$B$9-D173))</f>
        <v/>
      </c>
      <c r="N173" s="47" t="str">
        <f aca="false">IF(B173="","",IF(AND(I173="Selesai",G173=""),"Selesai tanpa jejak audit",IF(AND(F173="Klasifikasi ulang transaksi",G173=""),"Lengkapi dasar reklasifikasi","OK")))</f>
        <v/>
      </c>
    </row>
    <row r="174" customFormat="false" ht="15" hidden="false" customHeight="false" outlineLevel="0" collapsed="false">
      <c r="A174" s="42"/>
      <c r="B174" s="43"/>
      <c r="C174" s="42"/>
      <c r="D174" s="44"/>
      <c r="E174" s="42"/>
      <c r="F174" s="42"/>
      <c r="G174" s="42"/>
      <c r="H174" s="42"/>
      <c r="I174" s="42"/>
      <c r="J174" s="44"/>
      <c r="K174" s="45" t="str">
        <f aca="false">IF(B174="","",IFERROR(INDEX('Register Faktur'!$P$5:$P$2005,MATCH(B174,'Register Faktur'!$D$5:$D$2005,0)),"Tidak ditemukan di Register"))</f>
        <v/>
      </c>
      <c r="L174" s="46" t="str">
        <f aca="false">IF(OR(B174="",I174="Selesai",NOT(ISNUMBER(K174))),"",K174-Parameter!$B$9)</f>
        <v/>
      </c>
      <c r="M174" s="46" t="str">
        <f aca="false">IF(D174="","",IF(J174&lt;&gt;"",J174-D174,Parameter!$B$9-D174))</f>
        <v/>
      </c>
      <c r="N174" s="47" t="str">
        <f aca="false">IF(B174="","",IF(AND(I174="Selesai",G174=""),"Selesai tanpa jejak audit",IF(AND(F174="Klasifikasi ulang transaksi",G174=""),"Lengkapi dasar reklasifikasi","OK")))</f>
        <v/>
      </c>
    </row>
    <row r="175" customFormat="false" ht="15" hidden="false" customHeight="false" outlineLevel="0" collapsed="false">
      <c r="A175" s="42"/>
      <c r="B175" s="43"/>
      <c r="C175" s="42"/>
      <c r="D175" s="44"/>
      <c r="E175" s="42"/>
      <c r="F175" s="42"/>
      <c r="G175" s="42"/>
      <c r="H175" s="42"/>
      <c r="I175" s="42"/>
      <c r="J175" s="44"/>
      <c r="K175" s="45" t="str">
        <f aca="false">IF(B175="","",IFERROR(INDEX('Register Faktur'!$P$5:$P$2005,MATCH(B175,'Register Faktur'!$D$5:$D$2005,0)),"Tidak ditemukan di Register"))</f>
        <v/>
      </c>
      <c r="L175" s="46" t="str">
        <f aca="false">IF(OR(B175="",I175="Selesai",NOT(ISNUMBER(K175))),"",K175-Parameter!$B$9)</f>
        <v/>
      </c>
      <c r="M175" s="46" t="str">
        <f aca="false">IF(D175="","",IF(J175&lt;&gt;"",J175-D175,Parameter!$B$9-D175))</f>
        <v/>
      </c>
      <c r="N175" s="47" t="str">
        <f aca="false">IF(B175="","",IF(AND(I175="Selesai",G175=""),"Selesai tanpa jejak audit",IF(AND(F175="Klasifikasi ulang transaksi",G175=""),"Lengkapi dasar reklasifikasi","OK")))</f>
        <v/>
      </c>
    </row>
    <row r="176" customFormat="false" ht="15" hidden="false" customHeight="false" outlineLevel="0" collapsed="false">
      <c r="A176" s="42"/>
      <c r="B176" s="43"/>
      <c r="C176" s="42"/>
      <c r="D176" s="44"/>
      <c r="E176" s="42"/>
      <c r="F176" s="42"/>
      <c r="G176" s="42"/>
      <c r="H176" s="42"/>
      <c r="I176" s="42"/>
      <c r="J176" s="44"/>
      <c r="K176" s="45" t="str">
        <f aca="false">IF(B176="","",IFERROR(INDEX('Register Faktur'!$P$5:$P$2005,MATCH(B176,'Register Faktur'!$D$5:$D$2005,0)),"Tidak ditemukan di Register"))</f>
        <v/>
      </c>
      <c r="L176" s="46" t="str">
        <f aca="false">IF(OR(B176="",I176="Selesai",NOT(ISNUMBER(K176))),"",K176-Parameter!$B$9)</f>
        <v/>
      </c>
      <c r="M176" s="46" t="str">
        <f aca="false">IF(D176="","",IF(J176&lt;&gt;"",J176-D176,Parameter!$B$9-D176))</f>
        <v/>
      </c>
      <c r="N176" s="47" t="str">
        <f aca="false">IF(B176="","",IF(AND(I176="Selesai",G176=""),"Selesai tanpa jejak audit",IF(AND(F176="Klasifikasi ulang transaksi",G176=""),"Lengkapi dasar reklasifikasi","OK")))</f>
        <v/>
      </c>
    </row>
    <row r="177" customFormat="false" ht="15" hidden="false" customHeight="false" outlineLevel="0" collapsed="false">
      <c r="A177" s="42"/>
      <c r="B177" s="43"/>
      <c r="C177" s="42"/>
      <c r="D177" s="44"/>
      <c r="E177" s="42"/>
      <c r="F177" s="42"/>
      <c r="G177" s="42"/>
      <c r="H177" s="42"/>
      <c r="I177" s="42"/>
      <c r="J177" s="44"/>
      <c r="K177" s="45" t="str">
        <f aca="false">IF(B177="","",IFERROR(INDEX('Register Faktur'!$P$5:$P$2005,MATCH(B177,'Register Faktur'!$D$5:$D$2005,0)),"Tidak ditemukan di Register"))</f>
        <v/>
      </c>
      <c r="L177" s="46" t="str">
        <f aca="false">IF(OR(B177="",I177="Selesai",NOT(ISNUMBER(K177))),"",K177-Parameter!$B$9)</f>
        <v/>
      </c>
      <c r="M177" s="46" t="str">
        <f aca="false">IF(D177="","",IF(J177&lt;&gt;"",J177-D177,Parameter!$B$9-D177))</f>
        <v/>
      </c>
      <c r="N177" s="47" t="str">
        <f aca="false">IF(B177="","",IF(AND(I177="Selesai",G177=""),"Selesai tanpa jejak audit",IF(AND(F177="Klasifikasi ulang transaksi",G177=""),"Lengkapi dasar reklasifikasi","OK")))</f>
        <v/>
      </c>
    </row>
    <row r="178" customFormat="false" ht="15" hidden="false" customHeight="false" outlineLevel="0" collapsed="false">
      <c r="A178" s="42"/>
      <c r="B178" s="43"/>
      <c r="C178" s="42"/>
      <c r="D178" s="44"/>
      <c r="E178" s="42"/>
      <c r="F178" s="42"/>
      <c r="G178" s="42"/>
      <c r="H178" s="42"/>
      <c r="I178" s="42"/>
      <c r="J178" s="44"/>
      <c r="K178" s="45" t="str">
        <f aca="false">IF(B178="","",IFERROR(INDEX('Register Faktur'!$P$5:$P$2005,MATCH(B178,'Register Faktur'!$D$5:$D$2005,0)),"Tidak ditemukan di Register"))</f>
        <v/>
      </c>
      <c r="L178" s="46" t="str">
        <f aca="false">IF(OR(B178="",I178="Selesai",NOT(ISNUMBER(K178))),"",K178-Parameter!$B$9)</f>
        <v/>
      </c>
      <c r="M178" s="46" t="str">
        <f aca="false">IF(D178="","",IF(J178&lt;&gt;"",J178-D178,Parameter!$B$9-D178))</f>
        <v/>
      </c>
      <c r="N178" s="47" t="str">
        <f aca="false">IF(B178="","",IF(AND(I178="Selesai",G178=""),"Selesai tanpa jejak audit",IF(AND(F178="Klasifikasi ulang transaksi",G178=""),"Lengkapi dasar reklasifikasi","OK")))</f>
        <v/>
      </c>
    </row>
    <row r="179" customFormat="false" ht="15" hidden="false" customHeight="false" outlineLevel="0" collapsed="false">
      <c r="A179" s="42"/>
      <c r="B179" s="43"/>
      <c r="C179" s="42"/>
      <c r="D179" s="44"/>
      <c r="E179" s="42"/>
      <c r="F179" s="42"/>
      <c r="G179" s="42"/>
      <c r="H179" s="42"/>
      <c r="I179" s="42"/>
      <c r="J179" s="44"/>
      <c r="K179" s="45" t="str">
        <f aca="false">IF(B179="","",IFERROR(INDEX('Register Faktur'!$P$5:$P$2005,MATCH(B179,'Register Faktur'!$D$5:$D$2005,0)),"Tidak ditemukan di Register"))</f>
        <v/>
      </c>
      <c r="L179" s="46" t="str">
        <f aca="false">IF(OR(B179="",I179="Selesai",NOT(ISNUMBER(K179))),"",K179-Parameter!$B$9)</f>
        <v/>
      </c>
      <c r="M179" s="46" t="str">
        <f aca="false">IF(D179="","",IF(J179&lt;&gt;"",J179-D179,Parameter!$B$9-D179))</f>
        <v/>
      </c>
      <c r="N179" s="47" t="str">
        <f aca="false">IF(B179="","",IF(AND(I179="Selesai",G179=""),"Selesai tanpa jejak audit",IF(AND(F179="Klasifikasi ulang transaksi",G179=""),"Lengkapi dasar reklasifikasi","OK")))</f>
        <v/>
      </c>
    </row>
    <row r="180" customFormat="false" ht="15" hidden="false" customHeight="false" outlineLevel="0" collapsed="false">
      <c r="A180" s="42"/>
      <c r="B180" s="43"/>
      <c r="C180" s="42"/>
      <c r="D180" s="44"/>
      <c r="E180" s="42"/>
      <c r="F180" s="42"/>
      <c r="G180" s="42"/>
      <c r="H180" s="42"/>
      <c r="I180" s="42"/>
      <c r="J180" s="44"/>
      <c r="K180" s="45" t="str">
        <f aca="false">IF(B180="","",IFERROR(INDEX('Register Faktur'!$P$5:$P$2005,MATCH(B180,'Register Faktur'!$D$5:$D$2005,0)),"Tidak ditemukan di Register"))</f>
        <v/>
      </c>
      <c r="L180" s="46" t="str">
        <f aca="false">IF(OR(B180="",I180="Selesai",NOT(ISNUMBER(K180))),"",K180-Parameter!$B$9)</f>
        <v/>
      </c>
      <c r="M180" s="46" t="str">
        <f aca="false">IF(D180="","",IF(J180&lt;&gt;"",J180-D180,Parameter!$B$9-D180))</f>
        <v/>
      </c>
      <c r="N180" s="47" t="str">
        <f aca="false">IF(B180="","",IF(AND(I180="Selesai",G180=""),"Selesai tanpa jejak audit",IF(AND(F180="Klasifikasi ulang transaksi",G180=""),"Lengkapi dasar reklasifikasi","OK")))</f>
        <v/>
      </c>
    </row>
    <row r="181" customFormat="false" ht="15" hidden="false" customHeight="false" outlineLevel="0" collapsed="false">
      <c r="A181" s="42"/>
      <c r="B181" s="43"/>
      <c r="C181" s="42"/>
      <c r="D181" s="44"/>
      <c r="E181" s="42"/>
      <c r="F181" s="42"/>
      <c r="G181" s="42"/>
      <c r="H181" s="42"/>
      <c r="I181" s="42"/>
      <c r="J181" s="44"/>
      <c r="K181" s="45" t="str">
        <f aca="false">IF(B181="","",IFERROR(INDEX('Register Faktur'!$P$5:$P$2005,MATCH(B181,'Register Faktur'!$D$5:$D$2005,0)),"Tidak ditemukan di Register"))</f>
        <v/>
      </c>
      <c r="L181" s="46" t="str">
        <f aca="false">IF(OR(B181="",I181="Selesai",NOT(ISNUMBER(K181))),"",K181-Parameter!$B$9)</f>
        <v/>
      </c>
      <c r="M181" s="46" t="str">
        <f aca="false">IF(D181="","",IF(J181&lt;&gt;"",J181-D181,Parameter!$B$9-D181))</f>
        <v/>
      </c>
      <c r="N181" s="47" t="str">
        <f aca="false">IF(B181="","",IF(AND(I181="Selesai",G181=""),"Selesai tanpa jejak audit",IF(AND(F181="Klasifikasi ulang transaksi",G181=""),"Lengkapi dasar reklasifikasi","OK")))</f>
        <v/>
      </c>
    </row>
    <row r="182" customFormat="false" ht="15" hidden="false" customHeight="false" outlineLevel="0" collapsed="false">
      <c r="A182" s="42"/>
      <c r="B182" s="43"/>
      <c r="C182" s="42"/>
      <c r="D182" s="44"/>
      <c r="E182" s="42"/>
      <c r="F182" s="42"/>
      <c r="G182" s="42"/>
      <c r="H182" s="42"/>
      <c r="I182" s="42"/>
      <c r="J182" s="44"/>
      <c r="K182" s="45" t="str">
        <f aca="false">IF(B182="","",IFERROR(INDEX('Register Faktur'!$P$5:$P$2005,MATCH(B182,'Register Faktur'!$D$5:$D$2005,0)),"Tidak ditemukan di Register"))</f>
        <v/>
      </c>
      <c r="L182" s="46" t="str">
        <f aca="false">IF(OR(B182="",I182="Selesai",NOT(ISNUMBER(K182))),"",K182-Parameter!$B$9)</f>
        <v/>
      </c>
      <c r="M182" s="46" t="str">
        <f aca="false">IF(D182="","",IF(J182&lt;&gt;"",J182-D182,Parameter!$B$9-D182))</f>
        <v/>
      </c>
      <c r="N182" s="47" t="str">
        <f aca="false">IF(B182="","",IF(AND(I182="Selesai",G182=""),"Selesai tanpa jejak audit",IF(AND(F182="Klasifikasi ulang transaksi",G182=""),"Lengkapi dasar reklasifikasi","OK")))</f>
        <v/>
      </c>
    </row>
    <row r="183" customFormat="false" ht="15" hidden="false" customHeight="false" outlineLevel="0" collapsed="false">
      <c r="A183" s="42"/>
      <c r="B183" s="43"/>
      <c r="C183" s="42"/>
      <c r="D183" s="44"/>
      <c r="E183" s="42"/>
      <c r="F183" s="42"/>
      <c r="G183" s="42"/>
      <c r="H183" s="42"/>
      <c r="I183" s="42"/>
      <c r="J183" s="44"/>
      <c r="K183" s="45" t="str">
        <f aca="false">IF(B183="","",IFERROR(INDEX('Register Faktur'!$P$5:$P$2005,MATCH(B183,'Register Faktur'!$D$5:$D$2005,0)),"Tidak ditemukan di Register"))</f>
        <v/>
      </c>
      <c r="L183" s="46" t="str">
        <f aca="false">IF(OR(B183="",I183="Selesai",NOT(ISNUMBER(K183))),"",K183-Parameter!$B$9)</f>
        <v/>
      </c>
      <c r="M183" s="46" t="str">
        <f aca="false">IF(D183="","",IF(J183&lt;&gt;"",J183-D183,Parameter!$B$9-D183))</f>
        <v/>
      </c>
      <c r="N183" s="47" t="str">
        <f aca="false">IF(B183="","",IF(AND(I183="Selesai",G183=""),"Selesai tanpa jejak audit",IF(AND(F183="Klasifikasi ulang transaksi",G183=""),"Lengkapi dasar reklasifikasi","OK")))</f>
        <v/>
      </c>
    </row>
    <row r="184" customFormat="false" ht="15" hidden="false" customHeight="false" outlineLevel="0" collapsed="false">
      <c r="A184" s="42"/>
      <c r="B184" s="43"/>
      <c r="C184" s="42"/>
      <c r="D184" s="44"/>
      <c r="E184" s="42"/>
      <c r="F184" s="42"/>
      <c r="G184" s="42"/>
      <c r="H184" s="42"/>
      <c r="I184" s="42"/>
      <c r="J184" s="44"/>
      <c r="K184" s="45" t="str">
        <f aca="false">IF(B184="","",IFERROR(INDEX('Register Faktur'!$P$5:$P$2005,MATCH(B184,'Register Faktur'!$D$5:$D$2005,0)),"Tidak ditemukan di Register"))</f>
        <v/>
      </c>
      <c r="L184" s="46" t="str">
        <f aca="false">IF(OR(B184="",I184="Selesai",NOT(ISNUMBER(K184))),"",K184-Parameter!$B$9)</f>
        <v/>
      </c>
      <c r="M184" s="46" t="str">
        <f aca="false">IF(D184="","",IF(J184&lt;&gt;"",J184-D184,Parameter!$B$9-D184))</f>
        <v/>
      </c>
      <c r="N184" s="47" t="str">
        <f aca="false">IF(B184="","",IF(AND(I184="Selesai",G184=""),"Selesai tanpa jejak audit",IF(AND(F184="Klasifikasi ulang transaksi",G184=""),"Lengkapi dasar reklasifikasi","OK")))</f>
        <v/>
      </c>
    </row>
    <row r="185" customFormat="false" ht="15" hidden="false" customHeight="false" outlineLevel="0" collapsed="false">
      <c r="A185" s="42"/>
      <c r="B185" s="43"/>
      <c r="C185" s="42"/>
      <c r="D185" s="44"/>
      <c r="E185" s="42"/>
      <c r="F185" s="42"/>
      <c r="G185" s="42"/>
      <c r="H185" s="42"/>
      <c r="I185" s="42"/>
      <c r="J185" s="44"/>
      <c r="K185" s="45" t="str">
        <f aca="false">IF(B185="","",IFERROR(INDEX('Register Faktur'!$P$5:$P$2005,MATCH(B185,'Register Faktur'!$D$5:$D$2005,0)),"Tidak ditemukan di Register"))</f>
        <v/>
      </c>
      <c r="L185" s="46" t="str">
        <f aca="false">IF(OR(B185="",I185="Selesai",NOT(ISNUMBER(K185))),"",K185-Parameter!$B$9)</f>
        <v/>
      </c>
      <c r="M185" s="46" t="str">
        <f aca="false">IF(D185="","",IF(J185&lt;&gt;"",J185-D185,Parameter!$B$9-D185))</f>
        <v/>
      </c>
      <c r="N185" s="47" t="str">
        <f aca="false">IF(B185="","",IF(AND(I185="Selesai",G185=""),"Selesai tanpa jejak audit",IF(AND(F185="Klasifikasi ulang transaksi",G185=""),"Lengkapi dasar reklasifikasi","OK")))</f>
        <v/>
      </c>
    </row>
    <row r="186" customFormat="false" ht="15" hidden="false" customHeight="false" outlineLevel="0" collapsed="false">
      <c r="A186" s="42"/>
      <c r="B186" s="43"/>
      <c r="C186" s="42"/>
      <c r="D186" s="44"/>
      <c r="E186" s="42"/>
      <c r="F186" s="42"/>
      <c r="G186" s="42"/>
      <c r="H186" s="42"/>
      <c r="I186" s="42"/>
      <c r="J186" s="44"/>
      <c r="K186" s="45" t="str">
        <f aca="false">IF(B186="","",IFERROR(INDEX('Register Faktur'!$P$5:$P$2005,MATCH(B186,'Register Faktur'!$D$5:$D$2005,0)),"Tidak ditemukan di Register"))</f>
        <v/>
      </c>
      <c r="L186" s="46" t="str">
        <f aca="false">IF(OR(B186="",I186="Selesai",NOT(ISNUMBER(K186))),"",K186-Parameter!$B$9)</f>
        <v/>
      </c>
      <c r="M186" s="46" t="str">
        <f aca="false">IF(D186="","",IF(J186&lt;&gt;"",J186-D186,Parameter!$B$9-D186))</f>
        <v/>
      </c>
      <c r="N186" s="47" t="str">
        <f aca="false">IF(B186="","",IF(AND(I186="Selesai",G186=""),"Selesai tanpa jejak audit",IF(AND(F186="Klasifikasi ulang transaksi",G186=""),"Lengkapi dasar reklasifikasi","OK")))</f>
        <v/>
      </c>
    </row>
    <row r="187" customFormat="false" ht="15" hidden="false" customHeight="false" outlineLevel="0" collapsed="false">
      <c r="A187" s="42"/>
      <c r="B187" s="43"/>
      <c r="C187" s="42"/>
      <c r="D187" s="44"/>
      <c r="E187" s="42"/>
      <c r="F187" s="42"/>
      <c r="G187" s="42"/>
      <c r="H187" s="42"/>
      <c r="I187" s="42"/>
      <c r="J187" s="44"/>
      <c r="K187" s="45" t="str">
        <f aca="false">IF(B187="","",IFERROR(INDEX('Register Faktur'!$P$5:$P$2005,MATCH(B187,'Register Faktur'!$D$5:$D$2005,0)),"Tidak ditemukan di Register"))</f>
        <v/>
      </c>
      <c r="L187" s="46" t="str">
        <f aca="false">IF(OR(B187="",I187="Selesai",NOT(ISNUMBER(K187))),"",K187-Parameter!$B$9)</f>
        <v/>
      </c>
      <c r="M187" s="46" t="str">
        <f aca="false">IF(D187="","",IF(J187&lt;&gt;"",J187-D187,Parameter!$B$9-D187))</f>
        <v/>
      </c>
      <c r="N187" s="47" t="str">
        <f aca="false">IF(B187="","",IF(AND(I187="Selesai",G187=""),"Selesai tanpa jejak audit",IF(AND(F187="Klasifikasi ulang transaksi",G187=""),"Lengkapi dasar reklasifikasi","OK")))</f>
        <v/>
      </c>
    </row>
    <row r="188" customFormat="false" ht="15" hidden="false" customHeight="false" outlineLevel="0" collapsed="false">
      <c r="A188" s="42"/>
      <c r="B188" s="43"/>
      <c r="C188" s="42"/>
      <c r="D188" s="44"/>
      <c r="E188" s="42"/>
      <c r="F188" s="42"/>
      <c r="G188" s="42"/>
      <c r="H188" s="42"/>
      <c r="I188" s="42"/>
      <c r="J188" s="44"/>
      <c r="K188" s="45" t="str">
        <f aca="false">IF(B188="","",IFERROR(INDEX('Register Faktur'!$P$5:$P$2005,MATCH(B188,'Register Faktur'!$D$5:$D$2005,0)),"Tidak ditemukan di Register"))</f>
        <v/>
      </c>
      <c r="L188" s="46" t="str">
        <f aca="false">IF(OR(B188="",I188="Selesai",NOT(ISNUMBER(K188))),"",K188-Parameter!$B$9)</f>
        <v/>
      </c>
      <c r="M188" s="46" t="str">
        <f aca="false">IF(D188="","",IF(J188&lt;&gt;"",J188-D188,Parameter!$B$9-D188))</f>
        <v/>
      </c>
      <c r="N188" s="47" t="str">
        <f aca="false">IF(B188="","",IF(AND(I188="Selesai",G188=""),"Selesai tanpa jejak audit",IF(AND(F188="Klasifikasi ulang transaksi",G188=""),"Lengkapi dasar reklasifikasi","OK")))</f>
        <v/>
      </c>
    </row>
    <row r="189" customFormat="false" ht="15" hidden="false" customHeight="false" outlineLevel="0" collapsed="false">
      <c r="A189" s="42"/>
      <c r="B189" s="43"/>
      <c r="C189" s="42"/>
      <c r="D189" s="44"/>
      <c r="E189" s="42"/>
      <c r="F189" s="42"/>
      <c r="G189" s="42"/>
      <c r="H189" s="42"/>
      <c r="I189" s="42"/>
      <c r="J189" s="44"/>
      <c r="K189" s="45" t="str">
        <f aca="false">IF(B189="","",IFERROR(INDEX('Register Faktur'!$P$5:$P$2005,MATCH(B189,'Register Faktur'!$D$5:$D$2005,0)),"Tidak ditemukan di Register"))</f>
        <v/>
      </c>
      <c r="L189" s="46" t="str">
        <f aca="false">IF(OR(B189="",I189="Selesai",NOT(ISNUMBER(K189))),"",K189-Parameter!$B$9)</f>
        <v/>
      </c>
      <c r="M189" s="46" t="str">
        <f aca="false">IF(D189="","",IF(J189&lt;&gt;"",J189-D189,Parameter!$B$9-D189))</f>
        <v/>
      </c>
      <c r="N189" s="47" t="str">
        <f aca="false">IF(B189="","",IF(AND(I189="Selesai",G189=""),"Selesai tanpa jejak audit",IF(AND(F189="Klasifikasi ulang transaksi",G189=""),"Lengkapi dasar reklasifikasi","OK")))</f>
        <v/>
      </c>
    </row>
    <row r="190" customFormat="false" ht="15" hidden="false" customHeight="false" outlineLevel="0" collapsed="false">
      <c r="A190" s="42"/>
      <c r="B190" s="43"/>
      <c r="C190" s="42"/>
      <c r="D190" s="44"/>
      <c r="E190" s="42"/>
      <c r="F190" s="42"/>
      <c r="G190" s="42"/>
      <c r="H190" s="42"/>
      <c r="I190" s="42"/>
      <c r="J190" s="44"/>
      <c r="K190" s="45" t="str">
        <f aca="false">IF(B190="","",IFERROR(INDEX('Register Faktur'!$P$5:$P$2005,MATCH(B190,'Register Faktur'!$D$5:$D$2005,0)),"Tidak ditemukan di Register"))</f>
        <v/>
      </c>
      <c r="L190" s="46" t="str">
        <f aca="false">IF(OR(B190="",I190="Selesai",NOT(ISNUMBER(K190))),"",K190-Parameter!$B$9)</f>
        <v/>
      </c>
      <c r="M190" s="46" t="str">
        <f aca="false">IF(D190="","",IF(J190&lt;&gt;"",J190-D190,Parameter!$B$9-D190))</f>
        <v/>
      </c>
      <c r="N190" s="47" t="str">
        <f aca="false">IF(B190="","",IF(AND(I190="Selesai",G190=""),"Selesai tanpa jejak audit",IF(AND(F190="Klasifikasi ulang transaksi",G190=""),"Lengkapi dasar reklasifikasi","OK")))</f>
        <v/>
      </c>
    </row>
    <row r="191" customFormat="false" ht="15" hidden="false" customHeight="false" outlineLevel="0" collapsed="false">
      <c r="A191" s="42"/>
      <c r="B191" s="43"/>
      <c r="C191" s="42"/>
      <c r="D191" s="44"/>
      <c r="E191" s="42"/>
      <c r="F191" s="42"/>
      <c r="G191" s="42"/>
      <c r="H191" s="42"/>
      <c r="I191" s="42"/>
      <c r="J191" s="44"/>
      <c r="K191" s="45" t="str">
        <f aca="false">IF(B191="","",IFERROR(INDEX('Register Faktur'!$P$5:$P$2005,MATCH(B191,'Register Faktur'!$D$5:$D$2005,0)),"Tidak ditemukan di Register"))</f>
        <v/>
      </c>
      <c r="L191" s="46" t="str">
        <f aca="false">IF(OR(B191="",I191="Selesai",NOT(ISNUMBER(K191))),"",K191-Parameter!$B$9)</f>
        <v/>
      </c>
      <c r="M191" s="46" t="str">
        <f aca="false">IF(D191="","",IF(J191&lt;&gt;"",J191-D191,Parameter!$B$9-D191))</f>
        <v/>
      </c>
      <c r="N191" s="47" t="str">
        <f aca="false">IF(B191="","",IF(AND(I191="Selesai",G191=""),"Selesai tanpa jejak audit",IF(AND(F191="Klasifikasi ulang transaksi",G191=""),"Lengkapi dasar reklasifikasi","OK")))</f>
        <v/>
      </c>
    </row>
    <row r="192" customFormat="false" ht="15" hidden="false" customHeight="false" outlineLevel="0" collapsed="false">
      <c r="A192" s="42"/>
      <c r="B192" s="43"/>
      <c r="C192" s="42"/>
      <c r="D192" s="44"/>
      <c r="E192" s="42"/>
      <c r="F192" s="42"/>
      <c r="G192" s="42"/>
      <c r="H192" s="42"/>
      <c r="I192" s="42"/>
      <c r="J192" s="44"/>
      <c r="K192" s="45" t="str">
        <f aca="false">IF(B192="","",IFERROR(INDEX('Register Faktur'!$P$5:$P$2005,MATCH(B192,'Register Faktur'!$D$5:$D$2005,0)),"Tidak ditemukan di Register"))</f>
        <v/>
      </c>
      <c r="L192" s="46" t="str">
        <f aca="false">IF(OR(B192="",I192="Selesai",NOT(ISNUMBER(K192))),"",K192-Parameter!$B$9)</f>
        <v/>
      </c>
      <c r="M192" s="46" t="str">
        <f aca="false">IF(D192="","",IF(J192&lt;&gt;"",J192-D192,Parameter!$B$9-D192))</f>
        <v/>
      </c>
      <c r="N192" s="47" t="str">
        <f aca="false">IF(B192="","",IF(AND(I192="Selesai",G192=""),"Selesai tanpa jejak audit",IF(AND(F192="Klasifikasi ulang transaksi",G192=""),"Lengkapi dasar reklasifikasi","OK")))</f>
        <v/>
      </c>
    </row>
    <row r="193" customFormat="false" ht="15" hidden="false" customHeight="false" outlineLevel="0" collapsed="false">
      <c r="A193" s="42"/>
      <c r="B193" s="43"/>
      <c r="C193" s="42"/>
      <c r="D193" s="44"/>
      <c r="E193" s="42"/>
      <c r="F193" s="42"/>
      <c r="G193" s="42"/>
      <c r="H193" s="42"/>
      <c r="I193" s="42"/>
      <c r="J193" s="44"/>
      <c r="K193" s="45" t="str">
        <f aca="false">IF(B193="","",IFERROR(INDEX('Register Faktur'!$P$5:$P$2005,MATCH(B193,'Register Faktur'!$D$5:$D$2005,0)),"Tidak ditemukan di Register"))</f>
        <v/>
      </c>
      <c r="L193" s="46" t="str">
        <f aca="false">IF(OR(B193="",I193="Selesai",NOT(ISNUMBER(K193))),"",K193-Parameter!$B$9)</f>
        <v/>
      </c>
      <c r="M193" s="46" t="str">
        <f aca="false">IF(D193="","",IF(J193&lt;&gt;"",J193-D193,Parameter!$B$9-D193))</f>
        <v/>
      </c>
      <c r="N193" s="47" t="str">
        <f aca="false">IF(B193="","",IF(AND(I193="Selesai",G193=""),"Selesai tanpa jejak audit",IF(AND(F193="Klasifikasi ulang transaksi",G193=""),"Lengkapi dasar reklasifikasi","OK")))</f>
        <v/>
      </c>
    </row>
    <row r="194" customFormat="false" ht="15" hidden="false" customHeight="false" outlineLevel="0" collapsed="false">
      <c r="A194" s="42"/>
      <c r="B194" s="43"/>
      <c r="C194" s="42"/>
      <c r="D194" s="44"/>
      <c r="E194" s="42"/>
      <c r="F194" s="42"/>
      <c r="G194" s="42"/>
      <c r="H194" s="42"/>
      <c r="I194" s="42"/>
      <c r="J194" s="44"/>
      <c r="K194" s="45" t="str">
        <f aca="false">IF(B194="","",IFERROR(INDEX('Register Faktur'!$P$5:$P$2005,MATCH(B194,'Register Faktur'!$D$5:$D$2005,0)),"Tidak ditemukan di Register"))</f>
        <v/>
      </c>
      <c r="L194" s="46" t="str">
        <f aca="false">IF(OR(B194="",I194="Selesai",NOT(ISNUMBER(K194))),"",K194-Parameter!$B$9)</f>
        <v/>
      </c>
      <c r="M194" s="46" t="str">
        <f aca="false">IF(D194="","",IF(J194&lt;&gt;"",J194-D194,Parameter!$B$9-D194))</f>
        <v/>
      </c>
      <c r="N194" s="47" t="str">
        <f aca="false">IF(B194="","",IF(AND(I194="Selesai",G194=""),"Selesai tanpa jejak audit",IF(AND(F194="Klasifikasi ulang transaksi",G194=""),"Lengkapi dasar reklasifikasi","OK")))</f>
        <v/>
      </c>
    </row>
    <row r="195" customFormat="false" ht="15" hidden="false" customHeight="false" outlineLevel="0" collapsed="false">
      <c r="A195" s="42"/>
      <c r="B195" s="43"/>
      <c r="C195" s="42"/>
      <c r="D195" s="44"/>
      <c r="E195" s="42"/>
      <c r="F195" s="42"/>
      <c r="G195" s="42"/>
      <c r="H195" s="42"/>
      <c r="I195" s="42"/>
      <c r="J195" s="44"/>
      <c r="K195" s="45" t="str">
        <f aca="false">IF(B195="","",IFERROR(INDEX('Register Faktur'!$P$5:$P$2005,MATCH(B195,'Register Faktur'!$D$5:$D$2005,0)),"Tidak ditemukan di Register"))</f>
        <v/>
      </c>
      <c r="L195" s="46" t="str">
        <f aca="false">IF(OR(B195="",I195="Selesai",NOT(ISNUMBER(K195))),"",K195-Parameter!$B$9)</f>
        <v/>
      </c>
      <c r="M195" s="46" t="str">
        <f aca="false">IF(D195="","",IF(J195&lt;&gt;"",J195-D195,Parameter!$B$9-D195))</f>
        <v/>
      </c>
      <c r="N195" s="47" t="str">
        <f aca="false">IF(B195="","",IF(AND(I195="Selesai",G195=""),"Selesai tanpa jejak audit",IF(AND(F195="Klasifikasi ulang transaksi",G195=""),"Lengkapi dasar reklasifikasi","OK")))</f>
        <v/>
      </c>
    </row>
    <row r="196" customFormat="false" ht="15" hidden="false" customHeight="false" outlineLevel="0" collapsed="false">
      <c r="A196" s="42"/>
      <c r="B196" s="43"/>
      <c r="C196" s="42"/>
      <c r="D196" s="44"/>
      <c r="E196" s="42"/>
      <c r="F196" s="42"/>
      <c r="G196" s="42"/>
      <c r="H196" s="42"/>
      <c r="I196" s="42"/>
      <c r="J196" s="44"/>
      <c r="K196" s="45" t="str">
        <f aca="false">IF(B196="","",IFERROR(INDEX('Register Faktur'!$P$5:$P$2005,MATCH(B196,'Register Faktur'!$D$5:$D$2005,0)),"Tidak ditemukan di Register"))</f>
        <v/>
      </c>
      <c r="L196" s="46" t="str">
        <f aca="false">IF(OR(B196="",I196="Selesai",NOT(ISNUMBER(K196))),"",K196-Parameter!$B$9)</f>
        <v/>
      </c>
      <c r="M196" s="46" t="str">
        <f aca="false">IF(D196="","",IF(J196&lt;&gt;"",J196-D196,Parameter!$B$9-D196))</f>
        <v/>
      </c>
      <c r="N196" s="47" t="str">
        <f aca="false">IF(B196="","",IF(AND(I196="Selesai",G196=""),"Selesai tanpa jejak audit",IF(AND(F196="Klasifikasi ulang transaksi",G196=""),"Lengkapi dasar reklasifikasi","OK")))</f>
        <v/>
      </c>
    </row>
    <row r="197" customFormat="false" ht="15" hidden="false" customHeight="false" outlineLevel="0" collapsed="false">
      <c r="A197" s="42"/>
      <c r="B197" s="43"/>
      <c r="C197" s="42"/>
      <c r="D197" s="44"/>
      <c r="E197" s="42"/>
      <c r="F197" s="42"/>
      <c r="G197" s="42"/>
      <c r="H197" s="42"/>
      <c r="I197" s="42"/>
      <c r="J197" s="44"/>
      <c r="K197" s="45" t="str">
        <f aca="false">IF(B197="","",IFERROR(INDEX('Register Faktur'!$P$5:$P$2005,MATCH(B197,'Register Faktur'!$D$5:$D$2005,0)),"Tidak ditemukan di Register"))</f>
        <v/>
      </c>
      <c r="L197" s="46" t="str">
        <f aca="false">IF(OR(B197="",I197="Selesai",NOT(ISNUMBER(K197))),"",K197-Parameter!$B$9)</f>
        <v/>
      </c>
      <c r="M197" s="46" t="str">
        <f aca="false">IF(D197="","",IF(J197&lt;&gt;"",J197-D197,Parameter!$B$9-D197))</f>
        <v/>
      </c>
      <c r="N197" s="47" t="str">
        <f aca="false">IF(B197="","",IF(AND(I197="Selesai",G197=""),"Selesai tanpa jejak audit",IF(AND(F197="Klasifikasi ulang transaksi",G197=""),"Lengkapi dasar reklasifikasi","OK")))</f>
        <v/>
      </c>
    </row>
    <row r="198" customFormat="false" ht="15" hidden="false" customHeight="false" outlineLevel="0" collapsed="false">
      <c r="A198" s="42"/>
      <c r="B198" s="43"/>
      <c r="C198" s="42"/>
      <c r="D198" s="44"/>
      <c r="E198" s="42"/>
      <c r="F198" s="42"/>
      <c r="G198" s="42"/>
      <c r="H198" s="42"/>
      <c r="I198" s="42"/>
      <c r="J198" s="44"/>
      <c r="K198" s="45" t="str">
        <f aca="false">IF(B198="","",IFERROR(INDEX('Register Faktur'!$P$5:$P$2005,MATCH(B198,'Register Faktur'!$D$5:$D$2005,0)),"Tidak ditemukan di Register"))</f>
        <v/>
      </c>
      <c r="L198" s="46" t="str">
        <f aca="false">IF(OR(B198="",I198="Selesai",NOT(ISNUMBER(K198))),"",K198-Parameter!$B$9)</f>
        <v/>
      </c>
      <c r="M198" s="46" t="str">
        <f aca="false">IF(D198="","",IF(J198&lt;&gt;"",J198-D198,Parameter!$B$9-D198))</f>
        <v/>
      </c>
      <c r="N198" s="47" t="str">
        <f aca="false">IF(B198="","",IF(AND(I198="Selesai",G198=""),"Selesai tanpa jejak audit",IF(AND(F198="Klasifikasi ulang transaksi",G198=""),"Lengkapi dasar reklasifikasi","OK")))</f>
        <v/>
      </c>
    </row>
    <row r="199" customFormat="false" ht="15" hidden="false" customHeight="false" outlineLevel="0" collapsed="false">
      <c r="A199" s="42"/>
      <c r="B199" s="43"/>
      <c r="C199" s="42"/>
      <c r="D199" s="44"/>
      <c r="E199" s="42"/>
      <c r="F199" s="42"/>
      <c r="G199" s="42"/>
      <c r="H199" s="42"/>
      <c r="I199" s="42"/>
      <c r="J199" s="44"/>
      <c r="K199" s="45" t="str">
        <f aca="false">IF(B199="","",IFERROR(INDEX('Register Faktur'!$P$5:$P$2005,MATCH(B199,'Register Faktur'!$D$5:$D$2005,0)),"Tidak ditemukan di Register"))</f>
        <v/>
      </c>
      <c r="L199" s="46" t="str">
        <f aca="false">IF(OR(B199="",I199="Selesai",NOT(ISNUMBER(K199))),"",K199-Parameter!$B$9)</f>
        <v/>
      </c>
      <c r="M199" s="46" t="str">
        <f aca="false">IF(D199="","",IF(J199&lt;&gt;"",J199-D199,Parameter!$B$9-D199))</f>
        <v/>
      </c>
      <c r="N199" s="47" t="str">
        <f aca="false">IF(B199="","",IF(AND(I199="Selesai",G199=""),"Selesai tanpa jejak audit",IF(AND(F199="Klasifikasi ulang transaksi",G199=""),"Lengkapi dasar reklasifikasi","OK")))</f>
        <v/>
      </c>
    </row>
    <row r="200" customFormat="false" ht="15" hidden="false" customHeight="false" outlineLevel="0" collapsed="false">
      <c r="A200" s="42"/>
      <c r="B200" s="43"/>
      <c r="C200" s="42"/>
      <c r="D200" s="44"/>
      <c r="E200" s="42"/>
      <c r="F200" s="42"/>
      <c r="G200" s="42"/>
      <c r="H200" s="42"/>
      <c r="I200" s="42"/>
      <c r="J200" s="44"/>
      <c r="K200" s="45" t="str">
        <f aca="false">IF(B200="","",IFERROR(INDEX('Register Faktur'!$P$5:$P$2005,MATCH(B200,'Register Faktur'!$D$5:$D$2005,0)),"Tidak ditemukan di Register"))</f>
        <v/>
      </c>
      <c r="L200" s="46" t="str">
        <f aca="false">IF(OR(B200="",I200="Selesai",NOT(ISNUMBER(K200))),"",K200-Parameter!$B$9)</f>
        <v/>
      </c>
      <c r="M200" s="46" t="str">
        <f aca="false">IF(D200="","",IF(J200&lt;&gt;"",J200-D200,Parameter!$B$9-D200))</f>
        <v/>
      </c>
      <c r="N200" s="47" t="str">
        <f aca="false">IF(B200="","",IF(AND(I200="Selesai",G200=""),"Selesai tanpa jejak audit",IF(AND(F200="Klasifikasi ulang transaksi",G200=""),"Lengkapi dasar reklasifikasi","OK")))</f>
        <v/>
      </c>
    </row>
    <row r="201" customFormat="false" ht="15" hidden="false" customHeight="false" outlineLevel="0" collapsed="false">
      <c r="A201" s="42"/>
      <c r="B201" s="43"/>
      <c r="C201" s="42"/>
      <c r="D201" s="44"/>
      <c r="E201" s="42"/>
      <c r="F201" s="42"/>
      <c r="G201" s="42"/>
      <c r="H201" s="42"/>
      <c r="I201" s="42"/>
      <c r="J201" s="44"/>
      <c r="K201" s="45" t="str">
        <f aca="false">IF(B201="","",IFERROR(INDEX('Register Faktur'!$P$5:$P$2005,MATCH(B201,'Register Faktur'!$D$5:$D$2005,0)),"Tidak ditemukan di Register"))</f>
        <v/>
      </c>
      <c r="L201" s="46" t="str">
        <f aca="false">IF(OR(B201="",I201="Selesai",NOT(ISNUMBER(K201))),"",K201-Parameter!$B$9)</f>
        <v/>
      </c>
      <c r="M201" s="46" t="str">
        <f aca="false">IF(D201="","",IF(J201&lt;&gt;"",J201-D201,Parameter!$B$9-D201))</f>
        <v/>
      </c>
      <c r="N201" s="47" t="str">
        <f aca="false">IF(B201="","",IF(AND(I201="Selesai",G201=""),"Selesai tanpa jejak audit",IF(AND(F201="Klasifikasi ulang transaksi",G201=""),"Lengkapi dasar reklasifikasi","OK")))</f>
        <v/>
      </c>
    </row>
    <row r="202" customFormat="false" ht="15" hidden="false" customHeight="false" outlineLevel="0" collapsed="false">
      <c r="A202" s="42"/>
      <c r="B202" s="43"/>
      <c r="C202" s="42"/>
      <c r="D202" s="44"/>
      <c r="E202" s="42"/>
      <c r="F202" s="42"/>
      <c r="G202" s="42"/>
      <c r="H202" s="42"/>
      <c r="I202" s="42"/>
      <c r="J202" s="44"/>
      <c r="K202" s="45" t="str">
        <f aca="false">IF(B202="","",IFERROR(INDEX('Register Faktur'!$P$5:$P$2005,MATCH(B202,'Register Faktur'!$D$5:$D$2005,0)),"Tidak ditemukan di Register"))</f>
        <v/>
      </c>
      <c r="L202" s="46" t="str">
        <f aca="false">IF(OR(B202="",I202="Selesai",NOT(ISNUMBER(K202))),"",K202-Parameter!$B$9)</f>
        <v/>
      </c>
      <c r="M202" s="46" t="str">
        <f aca="false">IF(D202="","",IF(J202&lt;&gt;"",J202-D202,Parameter!$B$9-D202))</f>
        <v/>
      </c>
      <c r="N202" s="47" t="str">
        <f aca="false">IF(B202="","",IF(AND(I202="Selesai",G202=""),"Selesai tanpa jejak audit",IF(AND(F202="Klasifikasi ulang transaksi",G202=""),"Lengkapi dasar reklasifikasi","OK")))</f>
        <v/>
      </c>
    </row>
    <row r="203" customFormat="false" ht="15" hidden="false" customHeight="false" outlineLevel="0" collapsed="false">
      <c r="A203" s="42"/>
      <c r="B203" s="43"/>
      <c r="C203" s="42"/>
      <c r="D203" s="44"/>
      <c r="E203" s="42"/>
      <c r="F203" s="42"/>
      <c r="G203" s="42"/>
      <c r="H203" s="42"/>
      <c r="I203" s="42"/>
      <c r="J203" s="44"/>
      <c r="K203" s="45" t="str">
        <f aca="false">IF(B203="","",IFERROR(INDEX('Register Faktur'!$P$5:$P$2005,MATCH(B203,'Register Faktur'!$D$5:$D$2005,0)),"Tidak ditemukan di Register"))</f>
        <v/>
      </c>
      <c r="L203" s="46" t="str">
        <f aca="false">IF(OR(B203="",I203="Selesai",NOT(ISNUMBER(K203))),"",K203-Parameter!$B$9)</f>
        <v/>
      </c>
      <c r="M203" s="46" t="str">
        <f aca="false">IF(D203="","",IF(J203&lt;&gt;"",J203-D203,Parameter!$B$9-D203))</f>
        <v/>
      </c>
      <c r="N203" s="47" t="str">
        <f aca="false">IF(B203="","",IF(AND(I203="Selesai",G203=""),"Selesai tanpa jejak audit",IF(AND(F203="Klasifikasi ulang transaksi",G203=""),"Lengkapi dasar reklasifikasi","OK")))</f>
        <v/>
      </c>
    </row>
    <row r="204" customFormat="false" ht="15" hidden="false" customHeight="false" outlineLevel="0" collapsed="false">
      <c r="A204" s="42"/>
      <c r="B204" s="43"/>
      <c r="C204" s="42"/>
      <c r="D204" s="44"/>
      <c r="E204" s="42"/>
      <c r="F204" s="42"/>
      <c r="G204" s="42"/>
      <c r="H204" s="42"/>
      <c r="I204" s="42"/>
      <c r="J204" s="44"/>
      <c r="K204" s="45" t="str">
        <f aca="false">IF(B204="","",IFERROR(INDEX('Register Faktur'!$P$5:$P$2005,MATCH(B204,'Register Faktur'!$D$5:$D$2005,0)),"Tidak ditemukan di Register"))</f>
        <v/>
      </c>
      <c r="L204" s="46" t="str">
        <f aca="false">IF(OR(B204="",I204="Selesai",NOT(ISNUMBER(K204))),"",K204-Parameter!$B$9)</f>
        <v/>
      </c>
      <c r="M204" s="46" t="str">
        <f aca="false">IF(D204="","",IF(J204&lt;&gt;"",J204-D204,Parameter!$B$9-D204))</f>
        <v/>
      </c>
      <c r="N204" s="47" t="str">
        <f aca="false">IF(B204="","",IF(AND(I204="Selesai",G204=""),"Selesai tanpa jejak audit",IF(AND(F204="Klasifikasi ulang transaksi",G204=""),"Lengkapi dasar reklasifikasi","OK")))</f>
        <v/>
      </c>
    </row>
    <row r="205" customFormat="false" ht="15" hidden="false" customHeight="false" outlineLevel="0" collapsed="false">
      <c r="A205" s="42"/>
      <c r="B205" s="43"/>
      <c r="C205" s="42"/>
      <c r="D205" s="44"/>
      <c r="E205" s="42"/>
      <c r="F205" s="42"/>
      <c r="G205" s="42"/>
      <c r="H205" s="42"/>
      <c r="I205" s="42"/>
      <c r="J205" s="44"/>
      <c r="K205" s="45" t="str">
        <f aca="false">IF(B205="","",IFERROR(INDEX('Register Faktur'!$P$5:$P$2005,MATCH(B205,'Register Faktur'!$D$5:$D$2005,0)),"Tidak ditemukan di Register"))</f>
        <v/>
      </c>
      <c r="L205" s="46" t="str">
        <f aca="false">IF(OR(B205="",I205="Selesai",NOT(ISNUMBER(K205))),"",K205-Parameter!$B$9)</f>
        <v/>
      </c>
      <c r="M205" s="46" t="str">
        <f aca="false">IF(D205="","",IF(J205&lt;&gt;"",J205-D205,Parameter!$B$9-D205))</f>
        <v/>
      </c>
      <c r="N205" s="47" t="str">
        <f aca="false">IF(B205="","",IF(AND(I205="Selesai",G205=""),"Selesai tanpa jejak audit",IF(AND(F205="Klasifikasi ulang transaksi",G205=""),"Lengkapi dasar reklasifikasi","OK")))</f>
        <v/>
      </c>
    </row>
    <row r="206" customFormat="false" ht="15" hidden="false" customHeight="false" outlineLevel="0" collapsed="false">
      <c r="A206" s="42"/>
      <c r="B206" s="43"/>
      <c r="C206" s="42"/>
      <c r="D206" s="44"/>
      <c r="E206" s="42"/>
      <c r="F206" s="42"/>
      <c r="G206" s="42"/>
      <c r="H206" s="42"/>
      <c r="I206" s="42"/>
      <c r="J206" s="44"/>
      <c r="K206" s="45" t="str">
        <f aca="false">IF(B206="","",IFERROR(INDEX('Register Faktur'!$P$5:$P$2005,MATCH(B206,'Register Faktur'!$D$5:$D$2005,0)),"Tidak ditemukan di Register"))</f>
        <v/>
      </c>
      <c r="L206" s="46" t="str">
        <f aca="false">IF(OR(B206="",I206="Selesai",NOT(ISNUMBER(K206))),"",K206-Parameter!$B$9)</f>
        <v/>
      </c>
      <c r="M206" s="46" t="str">
        <f aca="false">IF(D206="","",IF(J206&lt;&gt;"",J206-D206,Parameter!$B$9-D206))</f>
        <v/>
      </c>
      <c r="N206" s="47" t="str">
        <f aca="false">IF(B206="","",IF(AND(I206="Selesai",G206=""),"Selesai tanpa jejak audit",IF(AND(F206="Klasifikasi ulang transaksi",G206=""),"Lengkapi dasar reklasifikasi","OK")))</f>
        <v/>
      </c>
    </row>
    <row r="207" customFormat="false" ht="15" hidden="false" customHeight="false" outlineLevel="0" collapsed="false">
      <c r="A207" s="42"/>
      <c r="B207" s="43"/>
      <c r="C207" s="42"/>
      <c r="D207" s="44"/>
      <c r="E207" s="42"/>
      <c r="F207" s="42"/>
      <c r="G207" s="42"/>
      <c r="H207" s="42"/>
      <c r="I207" s="42"/>
      <c r="J207" s="44"/>
      <c r="K207" s="45" t="str">
        <f aca="false">IF(B207="","",IFERROR(INDEX('Register Faktur'!$P$5:$P$2005,MATCH(B207,'Register Faktur'!$D$5:$D$2005,0)),"Tidak ditemukan di Register"))</f>
        <v/>
      </c>
      <c r="L207" s="46" t="str">
        <f aca="false">IF(OR(B207="",I207="Selesai",NOT(ISNUMBER(K207))),"",K207-Parameter!$B$9)</f>
        <v/>
      </c>
      <c r="M207" s="46" t="str">
        <f aca="false">IF(D207="","",IF(J207&lt;&gt;"",J207-D207,Parameter!$B$9-D207))</f>
        <v/>
      </c>
      <c r="N207" s="47" t="str">
        <f aca="false">IF(B207="","",IF(AND(I207="Selesai",G207=""),"Selesai tanpa jejak audit",IF(AND(F207="Klasifikasi ulang transaksi",G207=""),"Lengkapi dasar reklasifikasi","OK")))</f>
        <v/>
      </c>
    </row>
    <row r="208" customFormat="false" ht="15" hidden="false" customHeight="false" outlineLevel="0" collapsed="false">
      <c r="A208" s="42"/>
      <c r="B208" s="43"/>
      <c r="C208" s="42"/>
      <c r="D208" s="44"/>
      <c r="E208" s="42"/>
      <c r="F208" s="42"/>
      <c r="G208" s="42"/>
      <c r="H208" s="42"/>
      <c r="I208" s="42"/>
      <c r="J208" s="44"/>
      <c r="K208" s="45" t="str">
        <f aca="false">IF(B208="","",IFERROR(INDEX('Register Faktur'!$P$5:$P$2005,MATCH(B208,'Register Faktur'!$D$5:$D$2005,0)),"Tidak ditemukan di Register"))</f>
        <v/>
      </c>
      <c r="L208" s="46" t="str">
        <f aca="false">IF(OR(B208="",I208="Selesai",NOT(ISNUMBER(K208))),"",K208-Parameter!$B$9)</f>
        <v/>
      </c>
      <c r="M208" s="46" t="str">
        <f aca="false">IF(D208="","",IF(J208&lt;&gt;"",J208-D208,Parameter!$B$9-D208))</f>
        <v/>
      </c>
      <c r="N208" s="47" t="str">
        <f aca="false">IF(B208="","",IF(AND(I208="Selesai",G208=""),"Selesai tanpa jejak audit",IF(AND(F208="Klasifikasi ulang transaksi",G208=""),"Lengkapi dasar reklasifikasi","OK")))</f>
        <v/>
      </c>
    </row>
    <row r="209" customFormat="false" ht="15" hidden="false" customHeight="false" outlineLevel="0" collapsed="false">
      <c r="A209" s="42"/>
      <c r="B209" s="43"/>
      <c r="C209" s="42"/>
      <c r="D209" s="44"/>
      <c r="E209" s="42"/>
      <c r="F209" s="42"/>
      <c r="G209" s="42"/>
      <c r="H209" s="42"/>
      <c r="I209" s="42"/>
      <c r="J209" s="44"/>
      <c r="K209" s="45" t="str">
        <f aca="false">IF(B209="","",IFERROR(INDEX('Register Faktur'!$P$5:$P$2005,MATCH(B209,'Register Faktur'!$D$5:$D$2005,0)),"Tidak ditemukan di Register"))</f>
        <v/>
      </c>
      <c r="L209" s="46" t="str">
        <f aca="false">IF(OR(B209="",I209="Selesai",NOT(ISNUMBER(K209))),"",K209-Parameter!$B$9)</f>
        <v/>
      </c>
      <c r="M209" s="46" t="str">
        <f aca="false">IF(D209="","",IF(J209&lt;&gt;"",J209-D209,Parameter!$B$9-D209))</f>
        <v/>
      </c>
      <c r="N209" s="47" t="str">
        <f aca="false">IF(B209="","",IF(AND(I209="Selesai",G209=""),"Selesai tanpa jejak audit",IF(AND(F209="Klasifikasi ulang transaksi",G209=""),"Lengkapi dasar reklasifikasi","OK")))</f>
        <v/>
      </c>
    </row>
    <row r="210" customFormat="false" ht="15" hidden="false" customHeight="false" outlineLevel="0" collapsed="false">
      <c r="A210" s="42"/>
      <c r="B210" s="43"/>
      <c r="C210" s="42"/>
      <c r="D210" s="44"/>
      <c r="E210" s="42"/>
      <c r="F210" s="42"/>
      <c r="G210" s="42"/>
      <c r="H210" s="42"/>
      <c r="I210" s="42"/>
      <c r="J210" s="44"/>
      <c r="K210" s="45" t="str">
        <f aca="false">IF(B210="","",IFERROR(INDEX('Register Faktur'!$P$5:$P$2005,MATCH(B210,'Register Faktur'!$D$5:$D$2005,0)),"Tidak ditemukan di Register"))</f>
        <v/>
      </c>
      <c r="L210" s="46" t="str">
        <f aca="false">IF(OR(B210="",I210="Selesai",NOT(ISNUMBER(K210))),"",K210-Parameter!$B$9)</f>
        <v/>
      </c>
      <c r="M210" s="46" t="str">
        <f aca="false">IF(D210="","",IF(J210&lt;&gt;"",J210-D210,Parameter!$B$9-D210))</f>
        <v/>
      </c>
      <c r="N210" s="47" t="str">
        <f aca="false">IF(B210="","",IF(AND(I210="Selesai",G210=""),"Selesai tanpa jejak audit",IF(AND(F210="Klasifikasi ulang transaksi",G210=""),"Lengkapi dasar reklasifikasi","OK")))</f>
        <v/>
      </c>
    </row>
    <row r="211" customFormat="false" ht="15" hidden="false" customHeight="false" outlineLevel="0" collapsed="false">
      <c r="A211" s="42"/>
      <c r="B211" s="43"/>
      <c r="C211" s="42"/>
      <c r="D211" s="44"/>
      <c r="E211" s="42"/>
      <c r="F211" s="42"/>
      <c r="G211" s="42"/>
      <c r="H211" s="42"/>
      <c r="I211" s="42"/>
      <c r="J211" s="44"/>
      <c r="K211" s="45" t="str">
        <f aca="false">IF(B211="","",IFERROR(INDEX('Register Faktur'!$P$5:$P$2005,MATCH(B211,'Register Faktur'!$D$5:$D$2005,0)),"Tidak ditemukan di Register"))</f>
        <v/>
      </c>
      <c r="L211" s="46" t="str">
        <f aca="false">IF(OR(B211="",I211="Selesai",NOT(ISNUMBER(K211))),"",K211-Parameter!$B$9)</f>
        <v/>
      </c>
      <c r="M211" s="46" t="str">
        <f aca="false">IF(D211="","",IF(J211&lt;&gt;"",J211-D211,Parameter!$B$9-D211))</f>
        <v/>
      </c>
      <c r="N211" s="47" t="str">
        <f aca="false">IF(B211="","",IF(AND(I211="Selesai",G211=""),"Selesai tanpa jejak audit",IF(AND(F211="Klasifikasi ulang transaksi",G211=""),"Lengkapi dasar reklasifikasi","OK")))</f>
        <v/>
      </c>
    </row>
    <row r="212" customFormat="false" ht="15" hidden="false" customHeight="false" outlineLevel="0" collapsed="false">
      <c r="A212" s="42"/>
      <c r="B212" s="43"/>
      <c r="C212" s="42"/>
      <c r="D212" s="44"/>
      <c r="E212" s="42"/>
      <c r="F212" s="42"/>
      <c r="G212" s="42"/>
      <c r="H212" s="42"/>
      <c r="I212" s="42"/>
      <c r="J212" s="44"/>
      <c r="K212" s="45" t="str">
        <f aca="false">IF(B212="","",IFERROR(INDEX('Register Faktur'!$P$5:$P$2005,MATCH(B212,'Register Faktur'!$D$5:$D$2005,0)),"Tidak ditemukan di Register"))</f>
        <v/>
      </c>
      <c r="L212" s="46" t="str">
        <f aca="false">IF(OR(B212="",I212="Selesai",NOT(ISNUMBER(K212))),"",K212-Parameter!$B$9)</f>
        <v/>
      </c>
      <c r="M212" s="46" t="str">
        <f aca="false">IF(D212="","",IF(J212&lt;&gt;"",J212-D212,Parameter!$B$9-D212))</f>
        <v/>
      </c>
      <c r="N212" s="47" t="str">
        <f aca="false">IF(B212="","",IF(AND(I212="Selesai",G212=""),"Selesai tanpa jejak audit",IF(AND(F212="Klasifikasi ulang transaksi",G212=""),"Lengkapi dasar reklasifikasi","OK")))</f>
        <v/>
      </c>
    </row>
    <row r="213" customFormat="false" ht="15" hidden="false" customHeight="false" outlineLevel="0" collapsed="false">
      <c r="A213" s="42"/>
      <c r="B213" s="43"/>
      <c r="C213" s="42"/>
      <c r="D213" s="44"/>
      <c r="E213" s="42"/>
      <c r="F213" s="42"/>
      <c r="G213" s="42"/>
      <c r="H213" s="42"/>
      <c r="I213" s="42"/>
      <c r="J213" s="44"/>
      <c r="K213" s="45" t="str">
        <f aca="false">IF(B213="","",IFERROR(INDEX('Register Faktur'!$P$5:$P$2005,MATCH(B213,'Register Faktur'!$D$5:$D$2005,0)),"Tidak ditemukan di Register"))</f>
        <v/>
      </c>
      <c r="L213" s="46" t="str">
        <f aca="false">IF(OR(B213="",I213="Selesai",NOT(ISNUMBER(K213))),"",K213-Parameter!$B$9)</f>
        <v/>
      </c>
      <c r="M213" s="46" t="str">
        <f aca="false">IF(D213="","",IF(J213&lt;&gt;"",J213-D213,Parameter!$B$9-D213))</f>
        <v/>
      </c>
      <c r="N213" s="47" t="str">
        <f aca="false">IF(B213="","",IF(AND(I213="Selesai",G213=""),"Selesai tanpa jejak audit",IF(AND(F213="Klasifikasi ulang transaksi",G213=""),"Lengkapi dasar reklasifikasi","OK")))</f>
        <v/>
      </c>
    </row>
    <row r="214" customFormat="false" ht="15" hidden="false" customHeight="false" outlineLevel="0" collapsed="false">
      <c r="A214" s="42"/>
      <c r="B214" s="43"/>
      <c r="C214" s="42"/>
      <c r="D214" s="44"/>
      <c r="E214" s="42"/>
      <c r="F214" s="42"/>
      <c r="G214" s="42"/>
      <c r="H214" s="42"/>
      <c r="I214" s="42"/>
      <c r="J214" s="44"/>
      <c r="K214" s="45" t="str">
        <f aca="false">IF(B214="","",IFERROR(INDEX('Register Faktur'!$P$5:$P$2005,MATCH(B214,'Register Faktur'!$D$5:$D$2005,0)),"Tidak ditemukan di Register"))</f>
        <v/>
      </c>
      <c r="L214" s="46" t="str">
        <f aca="false">IF(OR(B214="",I214="Selesai",NOT(ISNUMBER(K214))),"",K214-Parameter!$B$9)</f>
        <v/>
      </c>
      <c r="M214" s="46" t="str">
        <f aca="false">IF(D214="","",IF(J214&lt;&gt;"",J214-D214,Parameter!$B$9-D214))</f>
        <v/>
      </c>
      <c r="N214" s="47" t="str">
        <f aca="false">IF(B214="","",IF(AND(I214="Selesai",G214=""),"Selesai tanpa jejak audit",IF(AND(F214="Klasifikasi ulang transaksi",G214=""),"Lengkapi dasar reklasifikasi","OK")))</f>
        <v/>
      </c>
    </row>
    <row r="215" customFormat="false" ht="15" hidden="false" customHeight="false" outlineLevel="0" collapsed="false">
      <c r="A215" s="42"/>
      <c r="B215" s="43"/>
      <c r="C215" s="42"/>
      <c r="D215" s="44"/>
      <c r="E215" s="42"/>
      <c r="F215" s="42"/>
      <c r="G215" s="42"/>
      <c r="H215" s="42"/>
      <c r="I215" s="42"/>
      <c r="J215" s="44"/>
      <c r="K215" s="45" t="str">
        <f aca="false">IF(B215="","",IFERROR(INDEX('Register Faktur'!$P$5:$P$2005,MATCH(B215,'Register Faktur'!$D$5:$D$2005,0)),"Tidak ditemukan di Register"))</f>
        <v/>
      </c>
      <c r="L215" s="46" t="str">
        <f aca="false">IF(OR(B215="",I215="Selesai",NOT(ISNUMBER(K215))),"",K215-Parameter!$B$9)</f>
        <v/>
      </c>
      <c r="M215" s="46" t="str">
        <f aca="false">IF(D215="","",IF(J215&lt;&gt;"",J215-D215,Parameter!$B$9-D215))</f>
        <v/>
      </c>
      <c r="N215" s="47" t="str">
        <f aca="false">IF(B215="","",IF(AND(I215="Selesai",G215=""),"Selesai tanpa jejak audit",IF(AND(F215="Klasifikasi ulang transaksi",G215=""),"Lengkapi dasar reklasifikasi","OK")))</f>
        <v/>
      </c>
    </row>
    <row r="216" customFormat="false" ht="15" hidden="false" customHeight="false" outlineLevel="0" collapsed="false">
      <c r="A216" s="42"/>
      <c r="B216" s="43"/>
      <c r="C216" s="42"/>
      <c r="D216" s="44"/>
      <c r="E216" s="42"/>
      <c r="F216" s="42"/>
      <c r="G216" s="42"/>
      <c r="H216" s="42"/>
      <c r="I216" s="42"/>
      <c r="J216" s="44"/>
      <c r="K216" s="45" t="str">
        <f aca="false">IF(B216="","",IFERROR(INDEX('Register Faktur'!$P$5:$P$2005,MATCH(B216,'Register Faktur'!$D$5:$D$2005,0)),"Tidak ditemukan di Register"))</f>
        <v/>
      </c>
      <c r="L216" s="46" t="str">
        <f aca="false">IF(OR(B216="",I216="Selesai",NOT(ISNUMBER(K216))),"",K216-Parameter!$B$9)</f>
        <v/>
      </c>
      <c r="M216" s="46" t="str">
        <f aca="false">IF(D216="","",IF(J216&lt;&gt;"",J216-D216,Parameter!$B$9-D216))</f>
        <v/>
      </c>
      <c r="N216" s="47" t="str">
        <f aca="false">IF(B216="","",IF(AND(I216="Selesai",G216=""),"Selesai tanpa jejak audit",IF(AND(F216="Klasifikasi ulang transaksi",G216=""),"Lengkapi dasar reklasifikasi","OK")))</f>
        <v/>
      </c>
    </row>
    <row r="217" customFormat="false" ht="15" hidden="false" customHeight="false" outlineLevel="0" collapsed="false">
      <c r="A217" s="42"/>
      <c r="B217" s="43"/>
      <c r="C217" s="42"/>
      <c r="D217" s="44"/>
      <c r="E217" s="42"/>
      <c r="F217" s="42"/>
      <c r="G217" s="42"/>
      <c r="H217" s="42"/>
      <c r="I217" s="42"/>
      <c r="J217" s="44"/>
      <c r="K217" s="45" t="str">
        <f aca="false">IF(B217="","",IFERROR(INDEX('Register Faktur'!$P$5:$P$2005,MATCH(B217,'Register Faktur'!$D$5:$D$2005,0)),"Tidak ditemukan di Register"))</f>
        <v/>
      </c>
      <c r="L217" s="46" t="str">
        <f aca="false">IF(OR(B217="",I217="Selesai",NOT(ISNUMBER(K217))),"",K217-Parameter!$B$9)</f>
        <v/>
      </c>
      <c r="M217" s="46" t="str">
        <f aca="false">IF(D217="","",IF(J217&lt;&gt;"",J217-D217,Parameter!$B$9-D217))</f>
        <v/>
      </c>
      <c r="N217" s="47" t="str">
        <f aca="false">IF(B217="","",IF(AND(I217="Selesai",G217=""),"Selesai tanpa jejak audit",IF(AND(F217="Klasifikasi ulang transaksi",G217=""),"Lengkapi dasar reklasifikasi","OK")))</f>
        <v/>
      </c>
    </row>
    <row r="218" customFormat="false" ht="15" hidden="false" customHeight="false" outlineLevel="0" collapsed="false">
      <c r="A218" s="42"/>
      <c r="B218" s="43"/>
      <c r="C218" s="42"/>
      <c r="D218" s="44"/>
      <c r="E218" s="42"/>
      <c r="F218" s="42"/>
      <c r="G218" s="42"/>
      <c r="H218" s="42"/>
      <c r="I218" s="42"/>
      <c r="J218" s="44"/>
      <c r="K218" s="45" t="str">
        <f aca="false">IF(B218="","",IFERROR(INDEX('Register Faktur'!$P$5:$P$2005,MATCH(B218,'Register Faktur'!$D$5:$D$2005,0)),"Tidak ditemukan di Register"))</f>
        <v/>
      </c>
      <c r="L218" s="46" t="str">
        <f aca="false">IF(OR(B218="",I218="Selesai",NOT(ISNUMBER(K218))),"",K218-Parameter!$B$9)</f>
        <v/>
      </c>
      <c r="M218" s="46" t="str">
        <f aca="false">IF(D218="","",IF(J218&lt;&gt;"",J218-D218,Parameter!$B$9-D218))</f>
        <v/>
      </c>
      <c r="N218" s="47" t="str">
        <f aca="false">IF(B218="","",IF(AND(I218="Selesai",G218=""),"Selesai tanpa jejak audit",IF(AND(F218="Klasifikasi ulang transaksi",G218=""),"Lengkapi dasar reklasifikasi","OK")))</f>
        <v/>
      </c>
    </row>
    <row r="219" customFormat="false" ht="15" hidden="false" customHeight="false" outlineLevel="0" collapsed="false">
      <c r="A219" s="42"/>
      <c r="B219" s="43"/>
      <c r="C219" s="42"/>
      <c r="D219" s="44"/>
      <c r="E219" s="42"/>
      <c r="F219" s="42"/>
      <c r="G219" s="42"/>
      <c r="H219" s="42"/>
      <c r="I219" s="42"/>
      <c r="J219" s="44"/>
      <c r="K219" s="45" t="str">
        <f aca="false">IF(B219="","",IFERROR(INDEX('Register Faktur'!$P$5:$P$2005,MATCH(B219,'Register Faktur'!$D$5:$D$2005,0)),"Tidak ditemukan di Register"))</f>
        <v/>
      </c>
      <c r="L219" s="46" t="str">
        <f aca="false">IF(OR(B219="",I219="Selesai",NOT(ISNUMBER(K219))),"",K219-Parameter!$B$9)</f>
        <v/>
      </c>
      <c r="M219" s="46" t="str">
        <f aca="false">IF(D219="","",IF(J219&lt;&gt;"",J219-D219,Parameter!$B$9-D219))</f>
        <v/>
      </c>
      <c r="N219" s="47" t="str">
        <f aca="false">IF(B219="","",IF(AND(I219="Selesai",G219=""),"Selesai tanpa jejak audit",IF(AND(F219="Klasifikasi ulang transaksi",G219=""),"Lengkapi dasar reklasifikasi","OK")))</f>
        <v/>
      </c>
    </row>
    <row r="220" customFormat="false" ht="15" hidden="false" customHeight="false" outlineLevel="0" collapsed="false">
      <c r="A220" s="42"/>
      <c r="B220" s="43"/>
      <c r="C220" s="42"/>
      <c r="D220" s="44"/>
      <c r="E220" s="42"/>
      <c r="F220" s="42"/>
      <c r="G220" s="42"/>
      <c r="H220" s="42"/>
      <c r="I220" s="42"/>
      <c r="J220" s="44"/>
      <c r="K220" s="45" t="str">
        <f aca="false">IF(B220="","",IFERROR(INDEX('Register Faktur'!$P$5:$P$2005,MATCH(B220,'Register Faktur'!$D$5:$D$2005,0)),"Tidak ditemukan di Register"))</f>
        <v/>
      </c>
      <c r="L220" s="46" t="str">
        <f aca="false">IF(OR(B220="",I220="Selesai",NOT(ISNUMBER(K220))),"",K220-Parameter!$B$9)</f>
        <v/>
      </c>
      <c r="M220" s="46" t="str">
        <f aca="false">IF(D220="","",IF(J220&lt;&gt;"",J220-D220,Parameter!$B$9-D220))</f>
        <v/>
      </c>
      <c r="N220" s="47" t="str">
        <f aca="false">IF(B220="","",IF(AND(I220="Selesai",G220=""),"Selesai tanpa jejak audit",IF(AND(F220="Klasifikasi ulang transaksi",G220=""),"Lengkapi dasar reklasifikasi","OK")))</f>
        <v/>
      </c>
    </row>
    <row r="221" customFormat="false" ht="15" hidden="false" customHeight="false" outlineLevel="0" collapsed="false">
      <c r="A221" s="42"/>
      <c r="B221" s="43"/>
      <c r="C221" s="42"/>
      <c r="D221" s="44"/>
      <c r="E221" s="42"/>
      <c r="F221" s="42"/>
      <c r="G221" s="42"/>
      <c r="H221" s="42"/>
      <c r="I221" s="42"/>
      <c r="J221" s="44"/>
      <c r="K221" s="45" t="str">
        <f aca="false">IF(B221="","",IFERROR(INDEX('Register Faktur'!$P$5:$P$2005,MATCH(B221,'Register Faktur'!$D$5:$D$2005,0)),"Tidak ditemukan di Register"))</f>
        <v/>
      </c>
      <c r="L221" s="46" t="str">
        <f aca="false">IF(OR(B221="",I221="Selesai",NOT(ISNUMBER(K221))),"",K221-Parameter!$B$9)</f>
        <v/>
      </c>
      <c r="M221" s="46" t="str">
        <f aca="false">IF(D221="","",IF(J221&lt;&gt;"",J221-D221,Parameter!$B$9-D221))</f>
        <v/>
      </c>
      <c r="N221" s="47" t="str">
        <f aca="false">IF(B221="","",IF(AND(I221="Selesai",G221=""),"Selesai tanpa jejak audit",IF(AND(F221="Klasifikasi ulang transaksi",G221=""),"Lengkapi dasar reklasifikasi","OK")))</f>
        <v/>
      </c>
    </row>
    <row r="222" customFormat="false" ht="15" hidden="false" customHeight="false" outlineLevel="0" collapsed="false">
      <c r="A222" s="42"/>
      <c r="B222" s="43"/>
      <c r="C222" s="42"/>
      <c r="D222" s="44"/>
      <c r="E222" s="42"/>
      <c r="F222" s="42"/>
      <c r="G222" s="42"/>
      <c r="H222" s="42"/>
      <c r="I222" s="42"/>
      <c r="J222" s="44"/>
      <c r="K222" s="45" t="str">
        <f aca="false">IF(B222="","",IFERROR(INDEX('Register Faktur'!$P$5:$P$2005,MATCH(B222,'Register Faktur'!$D$5:$D$2005,0)),"Tidak ditemukan di Register"))</f>
        <v/>
      </c>
      <c r="L222" s="46" t="str">
        <f aca="false">IF(OR(B222="",I222="Selesai",NOT(ISNUMBER(K222))),"",K222-Parameter!$B$9)</f>
        <v/>
      </c>
      <c r="M222" s="46" t="str">
        <f aca="false">IF(D222="","",IF(J222&lt;&gt;"",J222-D222,Parameter!$B$9-D222))</f>
        <v/>
      </c>
      <c r="N222" s="47" t="str">
        <f aca="false">IF(B222="","",IF(AND(I222="Selesai",G222=""),"Selesai tanpa jejak audit",IF(AND(F222="Klasifikasi ulang transaksi",G222=""),"Lengkapi dasar reklasifikasi","OK")))</f>
        <v/>
      </c>
    </row>
    <row r="223" customFormat="false" ht="15" hidden="false" customHeight="false" outlineLevel="0" collapsed="false">
      <c r="A223" s="42"/>
      <c r="B223" s="43"/>
      <c r="C223" s="42"/>
      <c r="D223" s="44"/>
      <c r="E223" s="42"/>
      <c r="F223" s="42"/>
      <c r="G223" s="42"/>
      <c r="H223" s="42"/>
      <c r="I223" s="42"/>
      <c r="J223" s="44"/>
      <c r="K223" s="45" t="str">
        <f aca="false">IF(B223="","",IFERROR(INDEX('Register Faktur'!$P$5:$P$2005,MATCH(B223,'Register Faktur'!$D$5:$D$2005,0)),"Tidak ditemukan di Register"))</f>
        <v/>
      </c>
      <c r="L223" s="46" t="str">
        <f aca="false">IF(OR(B223="",I223="Selesai",NOT(ISNUMBER(K223))),"",K223-Parameter!$B$9)</f>
        <v/>
      </c>
      <c r="M223" s="46" t="str">
        <f aca="false">IF(D223="","",IF(J223&lt;&gt;"",J223-D223,Parameter!$B$9-D223))</f>
        <v/>
      </c>
      <c r="N223" s="47" t="str">
        <f aca="false">IF(B223="","",IF(AND(I223="Selesai",G223=""),"Selesai tanpa jejak audit",IF(AND(F223="Klasifikasi ulang transaksi",G223=""),"Lengkapi dasar reklasifikasi","OK")))</f>
        <v/>
      </c>
    </row>
    <row r="224" customFormat="false" ht="15" hidden="false" customHeight="false" outlineLevel="0" collapsed="false">
      <c r="A224" s="42"/>
      <c r="B224" s="43"/>
      <c r="C224" s="42"/>
      <c r="D224" s="44"/>
      <c r="E224" s="42"/>
      <c r="F224" s="42"/>
      <c r="G224" s="42"/>
      <c r="H224" s="42"/>
      <c r="I224" s="42"/>
      <c r="J224" s="44"/>
      <c r="K224" s="45" t="str">
        <f aca="false">IF(B224="","",IFERROR(INDEX('Register Faktur'!$P$5:$P$2005,MATCH(B224,'Register Faktur'!$D$5:$D$2005,0)),"Tidak ditemukan di Register"))</f>
        <v/>
      </c>
      <c r="L224" s="46" t="str">
        <f aca="false">IF(OR(B224="",I224="Selesai",NOT(ISNUMBER(K224))),"",K224-Parameter!$B$9)</f>
        <v/>
      </c>
      <c r="M224" s="46" t="str">
        <f aca="false">IF(D224="","",IF(J224&lt;&gt;"",J224-D224,Parameter!$B$9-D224))</f>
        <v/>
      </c>
      <c r="N224" s="47" t="str">
        <f aca="false">IF(B224="","",IF(AND(I224="Selesai",G224=""),"Selesai tanpa jejak audit",IF(AND(F224="Klasifikasi ulang transaksi",G224=""),"Lengkapi dasar reklasifikasi","OK")))</f>
        <v/>
      </c>
    </row>
    <row r="225" customFormat="false" ht="15" hidden="false" customHeight="false" outlineLevel="0" collapsed="false">
      <c r="A225" s="42"/>
      <c r="B225" s="43"/>
      <c r="C225" s="42"/>
      <c r="D225" s="44"/>
      <c r="E225" s="42"/>
      <c r="F225" s="42"/>
      <c r="G225" s="42"/>
      <c r="H225" s="42"/>
      <c r="I225" s="42"/>
      <c r="J225" s="44"/>
      <c r="K225" s="45" t="str">
        <f aca="false">IF(B225="","",IFERROR(INDEX('Register Faktur'!$P$5:$P$2005,MATCH(B225,'Register Faktur'!$D$5:$D$2005,0)),"Tidak ditemukan di Register"))</f>
        <v/>
      </c>
      <c r="L225" s="46" t="str">
        <f aca="false">IF(OR(B225="",I225="Selesai",NOT(ISNUMBER(K225))),"",K225-Parameter!$B$9)</f>
        <v/>
      </c>
      <c r="M225" s="46" t="str">
        <f aca="false">IF(D225="","",IF(J225&lt;&gt;"",J225-D225,Parameter!$B$9-D225))</f>
        <v/>
      </c>
      <c r="N225" s="47" t="str">
        <f aca="false">IF(B225="","",IF(AND(I225="Selesai",G225=""),"Selesai tanpa jejak audit",IF(AND(F225="Klasifikasi ulang transaksi",G225=""),"Lengkapi dasar reklasifikasi","OK")))</f>
        <v/>
      </c>
    </row>
    <row r="226" customFormat="false" ht="15" hidden="false" customHeight="false" outlineLevel="0" collapsed="false">
      <c r="A226" s="42"/>
      <c r="B226" s="43"/>
      <c r="C226" s="42"/>
      <c r="D226" s="44"/>
      <c r="E226" s="42"/>
      <c r="F226" s="42"/>
      <c r="G226" s="42"/>
      <c r="H226" s="42"/>
      <c r="I226" s="42"/>
      <c r="J226" s="44"/>
      <c r="K226" s="45" t="str">
        <f aca="false">IF(B226="","",IFERROR(INDEX('Register Faktur'!$P$5:$P$2005,MATCH(B226,'Register Faktur'!$D$5:$D$2005,0)),"Tidak ditemukan di Register"))</f>
        <v/>
      </c>
      <c r="L226" s="46" t="str">
        <f aca="false">IF(OR(B226="",I226="Selesai",NOT(ISNUMBER(K226))),"",K226-Parameter!$B$9)</f>
        <v/>
      </c>
      <c r="M226" s="46" t="str">
        <f aca="false">IF(D226="","",IF(J226&lt;&gt;"",J226-D226,Parameter!$B$9-D226))</f>
        <v/>
      </c>
      <c r="N226" s="47" t="str">
        <f aca="false">IF(B226="","",IF(AND(I226="Selesai",G226=""),"Selesai tanpa jejak audit",IF(AND(F226="Klasifikasi ulang transaksi",G226=""),"Lengkapi dasar reklasifikasi","OK")))</f>
        <v/>
      </c>
    </row>
    <row r="227" customFormat="false" ht="15" hidden="false" customHeight="false" outlineLevel="0" collapsed="false">
      <c r="A227" s="42"/>
      <c r="B227" s="43"/>
      <c r="C227" s="42"/>
      <c r="D227" s="44"/>
      <c r="E227" s="42"/>
      <c r="F227" s="42"/>
      <c r="G227" s="42"/>
      <c r="H227" s="42"/>
      <c r="I227" s="42"/>
      <c r="J227" s="44"/>
      <c r="K227" s="45" t="str">
        <f aca="false">IF(B227="","",IFERROR(INDEX('Register Faktur'!$P$5:$P$2005,MATCH(B227,'Register Faktur'!$D$5:$D$2005,0)),"Tidak ditemukan di Register"))</f>
        <v/>
      </c>
      <c r="L227" s="46" t="str">
        <f aca="false">IF(OR(B227="",I227="Selesai",NOT(ISNUMBER(K227))),"",K227-Parameter!$B$9)</f>
        <v/>
      </c>
      <c r="M227" s="46" t="str">
        <f aca="false">IF(D227="","",IF(J227&lt;&gt;"",J227-D227,Parameter!$B$9-D227))</f>
        <v/>
      </c>
      <c r="N227" s="47" t="str">
        <f aca="false">IF(B227="","",IF(AND(I227="Selesai",G227=""),"Selesai tanpa jejak audit",IF(AND(F227="Klasifikasi ulang transaksi",G227=""),"Lengkapi dasar reklasifikasi","OK")))</f>
        <v/>
      </c>
    </row>
    <row r="228" customFormat="false" ht="15" hidden="false" customHeight="false" outlineLevel="0" collapsed="false">
      <c r="A228" s="42"/>
      <c r="B228" s="43"/>
      <c r="C228" s="42"/>
      <c r="D228" s="44"/>
      <c r="E228" s="42"/>
      <c r="F228" s="42"/>
      <c r="G228" s="42"/>
      <c r="H228" s="42"/>
      <c r="I228" s="42"/>
      <c r="J228" s="44"/>
      <c r="K228" s="45" t="str">
        <f aca="false">IF(B228="","",IFERROR(INDEX('Register Faktur'!$P$5:$P$2005,MATCH(B228,'Register Faktur'!$D$5:$D$2005,0)),"Tidak ditemukan di Register"))</f>
        <v/>
      </c>
      <c r="L228" s="46" t="str">
        <f aca="false">IF(OR(B228="",I228="Selesai",NOT(ISNUMBER(K228))),"",K228-Parameter!$B$9)</f>
        <v/>
      </c>
      <c r="M228" s="46" t="str">
        <f aca="false">IF(D228="","",IF(J228&lt;&gt;"",J228-D228,Parameter!$B$9-D228))</f>
        <v/>
      </c>
      <c r="N228" s="47" t="str">
        <f aca="false">IF(B228="","",IF(AND(I228="Selesai",G228=""),"Selesai tanpa jejak audit",IF(AND(F228="Klasifikasi ulang transaksi",G228=""),"Lengkapi dasar reklasifikasi","OK")))</f>
        <v/>
      </c>
    </row>
    <row r="229" customFormat="false" ht="15" hidden="false" customHeight="false" outlineLevel="0" collapsed="false">
      <c r="A229" s="42"/>
      <c r="B229" s="43"/>
      <c r="C229" s="42"/>
      <c r="D229" s="44"/>
      <c r="E229" s="42"/>
      <c r="F229" s="42"/>
      <c r="G229" s="42"/>
      <c r="H229" s="42"/>
      <c r="I229" s="42"/>
      <c r="J229" s="44"/>
      <c r="K229" s="45" t="str">
        <f aca="false">IF(B229="","",IFERROR(INDEX('Register Faktur'!$P$5:$P$2005,MATCH(B229,'Register Faktur'!$D$5:$D$2005,0)),"Tidak ditemukan di Register"))</f>
        <v/>
      </c>
      <c r="L229" s="46" t="str">
        <f aca="false">IF(OR(B229="",I229="Selesai",NOT(ISNUMBER(K229))),"",K229-Parameter!$B$9)</f>
        <v/>
      </c>
      <c r="M229" s="46" t="str">
        <f aca="false">IF(D229="","",IF(J229&lt;&gt;"",J229-D229,Parameter!$B$9-D229))</f>
        <v/>
      </c>
      <c r="N229" s="47" t="str">
        <f aca="false">IF(B229="","",IF(AND(I229="Selesai",G229=""),"Selesai tanpa jejak audit",IF(AND(F229="Klasifikasi ulang transaksi",G229=""),"Lengkapi dasar reklasifikasi","OK")))</f>
        <v/>
      </c>
    </row>
    <row r="230" customFormat="false" ht="15" hidden="false" customHeight="false" outlineLevel="0" collapsed="false">
      <c r="A230" s="42"/>
      <c r="B230" s="43"/>
      <c r="C230" s="42"/>
      <c r="D230" s="44"/>
      <c r="E230" s="42"/>
      <c r="F230" s="42"/>
      <c r="G230" s="42"/>
      <c r="H230" s="42"/>
      <c r="I230" s="42"/>
      <c r="J230" s="44"/>
      <c r="K230" s="45" t="str">
        <f aca="false">IF(B230="","",IFERROR(INDEX('Register Faktur'!$P$5:$P$2005,MATCH(B230,'Register Faktur'!$D$5:$D$2005,0)),"Tidak ditemukan di Register"))</f>
        <v/>
      </c>
      <c r="L230" s="46" t="str">
        <f aca="false">IF(OR(B230="",I230="Selesai",NOT(ISNUMBER(K230))),"",K230-Parameter!$B$9)</f>
        <v/>
      </c>
      <c r="M230" s="46" t="str">
        <f aca="false">IF(D230="","",IF(J230&lt;&gt;"",J230-D230,Parameter!$B$9-D230))</f>
        <v/>
      </c>
      <c r="N230" s="47" t="str">
        <f aca="false">IF(B230="","",IF(AND(I230="Selesai",G230=""),"Selesai tanpa jejak audit",IF(AND(F230="Klasifikasi ulang transaksi",G230=""),"Lengkapi dasar reklasifikasi","OK")))</f>
        <v/>
      </c>
    </row>
    <row r="231" customFormat="false" ht="15" hidden="false" customHeight="false" outlineLevel="0" collapsed="false">
      <c r="A231" s="42"/>
      <c r="B231" s="43"/>
      <c r="C231" s="42"/>
      <c r="D231" s="44"/>
      <c r="E231" s="42"/>
      <c r="F231" s="42"/>
      <c r="G231" s="42"/>
      <c r="H231" s="42"/>
      <c r="I231" s="42"/>
      <c r="J231" s="44"/>
      <c r="K231" s="45" t="str">
        <f aca="false">IF(B231="","",IFERROR(INDEX('Register Faktur'!$P$5:$P$2005,MATCH(B231,'Register Faktur'!$D$5:$D$2005,0)),"Tidak ditemukan di Register"))</f>
        <v/>
      </c>
      <c r="L231" s="46" t="str">
        <f aca="false">IF(OR(B231="",I231="Selesai",NOT(ISNUMBER(K231))),"",K231-Parameter!$B$9)</f>
        <v/>
      </c>
      <c r="M231" s="46" t="str">
        <f aca="false">IF(D231="","",IF(J231&lt;&gt;"",J231-D231,Parameter!$B$9-D231))</f>
        <v/>
      </c>
      <c r="N231" s="47" t="str">
        <f aca="false">IF(B231="","",IF(AND(I231="Selesai",G231=""),"Selesai tanpa jejak audit",IF(AND(F231="Klasifikasi ulang transaksi",G231=""),"Lengkapi dasar reklasifikasi","OK")))</f>
        <v/>
      </c>
    </row>
    <row r="232" customFormat="false" ht="15" hidden="false" customHeight="false" outlineLevel="0" collapsed="false">
      <c r="A232" s="42"/>
      <c r="B232" s="43"/>
      <c r="C232" s="42"/>
      <c r="D232" s="44"/>
      <c r="E232" s="42"/>
      <c r="F232" s="42"/>
      <c r="G232" s="42"/>
      <c r="H232" s="42"/>
      <c r="I232" s="42"/>
      <c r="J232" s="44"/>
      <c r="K232" s="45" t="str">
        <f aca="false">IF(B232="","",IFERROR(INDEX('Register Faktur'!$P$5:$P$2005,MATCH(B232,'Register Faktur'!$D$5:$D$2005,0)),"Tidak ditemukan di Register"))</f>
        <v/>
      </c>
      <c r="L232" s="46" t="str">
        <f aca="false">IF(OR(B232="",I232="Selesai",NOT(ISNUMBER(K232))),"",K232-Parameter!$B$9)</f>
        <v/>
      </c>
      <c r="M232" s="46" t="str">
        <f aca="false">IF(D232="","",IF(J232&lt;&gt;"",J232-D232,Parameter!$B$9-D232))</f>
        <v/>
      </c>
      <c r="N232" s="47" t="str">
        <f aca="false">IF(B232="","",IF(AND(I232="Selesai",G232=""),"Selesai tanpa jejak audit",IF(AND(F232="Klasifikasi ulang transaksi",G232=""),"Lengkapi dasar reklasifikasi","OK")))</f>
        <v/>
      </c>
    </row>
    <row r="233" customFormat="false" ht="15" hidden="false" customHeight="false" outlineLevel="0" collapsed="false">
      <c r="A233" s="42"/>
      <c r="B233" s="43"/>
      <c r="C233" s="42"/>
      <c r="D233" s="44"/>
      <c r="E233" s="42"/>
      <c r="F233" s="42"/>
      <c r="G233" s="42"/>
      <c r="H233" s="42"/>
      <c r="I233" s="42"/>
      <c r="J233" s="44"/>
      <c r="K233" s="45" t="str">
        <f aca="false">IF(B233="","",IFERROR(INDEX('Register Faktur'!$P$5:$P$2005,MATCH(B233,'Register Faktur'!$D$5:$D$2005,0)),"Tidak ditemukan di Register"))</f>
        <v/>
      </c>
      <c r="L233" s="46" t="str">
        <f aca="false">IF(OR(B233="",I233="Selesai",NOT(ISNUMBER(K233))),"",K233-Parameter!$B$9)</f>
        <v/>
      </c>
      <c r="M233" s="46" t="str">
        <f aca="false">IF(D233="","",IF(J233&lt;&gt;"",J233-D233,Parameter!$B$9-D233))</f>
        <v/>
      </c>
      <c r="N233" s="47" t="str">
        <f aca="false">IF(B233="","",IF(AND(I233="Selesai",G233=""),"Selesai tanpa jejak audit",IF(AND(F233="Klasifikasi ulang transaksi",G233=""),"Lengkapi dasar reklasifikasi","OK")))</f>
        <v/>
      </c>
    </row>
    <row r="234" customFormat="false" ht="15" hidden="false" customHeight="false" outlineLevel="0" collapsed="false">
      <c r="A234" s="42"/>
      <c r="B234" s="43"/>
      <c r="C234" s="42"/>
      <c r="D234" s="44"/>
      <c r="E234" s="42"/>
      <c r="F234" s="42"/>
      <c r="G234" s="42"/>
      <c r="H234" s="42"/>
      <c r="I234" s="42"/>
      <c r="J234" s="44"/>
      <c r="K234" s="45" t="str">
        <f aca="false">IF(B234="","",IFERROR(INDEX('Register Faktur'!$P$5:$P$2005,MATCH(B234,'Register Faktur'!$D$5:$D$2005,0)),"Tidak ditemukan di Register"))</f>
        <v/>
      </c>
      <c r="L234" s="46" t="str">
        <f aca="false">IF(OR(B234="",I234="Selesai",NOT(ISNUMBER(K234))),"",K234-Parameter!$B$9)</f>
        <v/>
      </c>
      <c r="M234" s="46" t="str">
        <f aca="false">IF(D234="","",IF(J234&lt;&gt;"",J234-D234,Parameter!$B$9-D234))</f>
        <v/>
      </c>
      <c r="N234" s="47" t="str">
        <f aca="false">IF(B234="","",IF(AND(I234="Selesai",G234=""),"Selesai tanpa jejak audit",IF(AND(F234="Klasifikasi ulang transaksi",G234=""),"Lengkapi dasar reklasifikasi","OK")))</f>
        <v/>
      </c>
    </row>
    <row r="235" customFormat="false" ht="15" hidden="false" customHeight="false" outlineLevel="0" collapsed="false">
      <c r="A235" s="42"/>
      <c r="B235" s="43"/>
      <c r="C235" s="42"/>
      <c r="D235" s="44"/>
      <c r="E235" s="42"/>
      <c r="F235" s="42"/>
      <c r="G235" s="42"/>
      <c r="H235" s="42"/>
      <c r="I235" s="42"/>
      <c r="J235" s="44"/>
      <c r="K235" s="45" t="str">
        <f aca="false">IF(B235="","",IFERROR(INDEX('Register Faktur'!$P$5:$P$2005,MATCH(B235,'Register Faktur'!$D$5:$D$2005,0)),"Tidak ditemukan di Register"))</f>
        <v/>
      </c>
      <c r="L235" s="46" t="str">
        <f aca="false">IF(OR(B235="",I235="Selesai",NOT(ISNUMBER(K235))),"",K235-Parameter!$B$9)</f>
        <v/>
      </c>
      <c r="M235" s="46" t="str">
        <f aca="false">IF(D235="","",IF(J235&lt;&gt;"",J235-D235,Parameter!$B$9-D235))</f>
        <v/>
      </c>
      <c r="N235" s="47" t="str">
        <f aca="false">IF(B235="","",IF(AND(I235="Selesai",G235=""),"Selesai tanpa jejak audit",IF(AND(F235="Klasifikasi ulang transaksi",G235=""),"Lengkapi dasar reklasifikasi","OK")))</f>
        <v/>
      </c>
    </row>
    <row r="236" customFormat="false" ht="15" hidden="false" customHeight="false" outlineLevel="0" collapsed="false">
      <c r="A236" s="42"/>
      <c r="B236" s="43"/>
      <c r="C236" s="42"/>
      <c r="D236" s="44"/>
      <c r="E236" s="42"/>
      <c r="F236" s="42"/>
      <c r="G236" s="42"/>
      <c r="H236" s="42"/>
      <c r="I236" s="42"/>
      <c r="J236" s="44"/>
      <c r="K236" s="45" t="str">
        <f aca="false">IF(B236="","",IFERROR(INDEX('Register Faktur'!$P$5:$P$2005,MATCH(B236,'Register Faktur'!$D$5:$D$2005,0)),"Tidak ditemukan di Register"))</f>
        <v/>
      </c>
      <c r="L236" s="46" t="str">
        <f aca="false">IF(OR(B236="",I236="Selesai",NOT(ISNUMBER(K236))),"",K236-Parameter!$B$9)</f>
        <v/>
      </c>
      <c r="M236" s="46" t="str">
        <f aca="false">IF(D236="","",IF(J236&lt;&gt;"",J236-D236,Parameter!$B$9-D236))</f>
        <v/>
      </c>
      <c r="N236" s="47" t="str">
        <f aca="false">IF(B236="","",IF(AND(I236="Selesai",G236=""),"Selesai tanpa jejak audit",IF(AND(F236="Klasifikasi ulang transaksi",G236=""),"Lengkapi dasar reklasifikasi","OK")))</f>
        <v/>
      </c>
    </row>
    <row r="237" customFormat="false" ht="15" hidden="false" customHeight="false" outlineLevel="0" collapsed="false">
      <c r="A237" s="42"/>
      <c r="B237" s="43"/>
      <c r="C237" s="42"/>
      <c r="D237" s="44"/>
      <c r="E237" s="42"/>
      <c r="F237" s="42"/>
      <c r="G237" s="42"/>
      <c r="H237" s="42"/>
      <c r="I237" s="42"/>
      <c r="J237" s="44"/>
      <c r="K237" s="45" t="str">
        <f aca="false">IF(B237="","",IFERROR(INDEX('Register Faktur'!$P$5:$P$2005,MATCH(B237,'Register Faktur'!$D$5:$D$2005,0)),"Tidak ditemukan di Register"))</f>
        <v/>
      </c>
      <c r="L237" s="46" t="str">
        <f aca="false">IF(OR(B237="",I237="Selesai",NOT(ISNUMBER(K237))),"",K237-Parameter!$B$9)</f>
        <v/>
      </c>
      <c r="M237" s="46" t="str">
        <f aca="false">IF(D237="","",IF(J237&lt;&gt;"",J237-D237,Parameter!$B$9-D237))</f>
        <v/>
      </c>
      <c r="N237" s="47" t="str">
        <f aca="false">IF(B237="","",IF(AND(I237="Selesai",G237=""),"Selesai tanpa jejak audit",IF(AND(F237="Klasifikasi ulang transaksi",G237=""),"Lengkapi dasar reklasifikasi","OK")))</f>
        <v/>
      </c>
    </row>
    <row r="238" customFormat="false" ht="15" hidden="false" customHeight="false" outlineLevel="0" collapsed="false">
      <c r="A238" s="42"/>
      <c r="B238" s="43"/>
      <c r="C238" s="42"/>
      <c r="D238" s="44"/>
      <c r="E238" s="42"/>
      <c r="F238" s="42"/>
      <c r="G238" s="42"/>
      <c r="H238" s="42"/>
      <c r="I238" s="42"/>
      <c r="J238" s="44"/>
      <c r="K238" s="45" t="str">
        <f aca="false">IF(B238="","",IFERROR(INDEX('Register Faktur'!$P$5:$P$2005,MATCH(B238,'Register Faktur'!$D$5:$D$2005,0)),"Tidak ditemukan di Register"))</f>
        <v/>
      </c>
      <c r="L238" s="46" t="str">
        <f aca="false">IF(OR(B238="",I238="Selesai",NOT(ISNUMBER(K238))),"",K238-Parameter!$B$9)</f>
        <v/>
      </c>
      <c r="M238" s="46" t="str">
        <f aca="false">IF(D238="","",IF(J238&lt;&gt;"",J238-D238,Parameter!$B$9-D238))</f>
        <v/>
      </c>
      <c r="N238" s="47" t="str">
        <f aca="false">IF(B238="","",IF(AND(I238="Selesai",G238=""),"Selesai tanpa jejak audit",IF(AND(F238="Klasifikasi ulang transaksi",G238=""),"Lengkapi dasar reklasifikasi","OK")))</f>
        <v/>
      </c>
    </row>
    <row r="239" customFormat="false" ht="15" hidden="false" customHeight="false" outlineLevel="0" collapsed="false">
      <c r="A239" s="42"/>
      <c r="B239" s="43"/>
      <c r="C239" s="42"/>
      <c r="D239" s="44"/>
      <c r="E239" s="42"/>
      <c r="F239" s="42"/>
      <c r="G239" s="42"/>
      <c r="H239" s="42"/>
      <c r="I239" s="42"/>
      <c r="J239" s="44"/>
      <c r="K239" s="45" t="str">
        <f aca="false">IF(B239="","",IFERROR(INDEX('Register Faktur'!$P$5:$P$2005,MATCH(B239,'Register Faktur'!$D$5:$D$2005,0)),"Tidak ditemukan di Register"))</f>
        <v/>
      </c>
      <c r="L239" s="46" t="str">
        <f aca="false">IF(OR(B239="",I239="Selesai",NOT(ISNUMBER(K239))),"",K239-Parameter!$B$9)</f>
        <v/>
      </c>
      <c r="M239" s="46" t="str">
        <f aca="false">IF(D239="","",IF(J239&lt;&gt;"",J239-D239,Parameter!$B$9-D239))</f>
        <v/>
      </c>
      <c r="N239" s="47" t="str">
        <f aca="false">IF(B239="","",IF(AND(I239="Selesai",G239=""),"Selesai tanpa jejak audit",IF(AND(F239="Klasifikasi ulang transaksi",G239=""),"Lengkapi dasar reklasifikasi","OK")))</f>
        <v/>
      </c>
    </row>
    <row r="240" customFormat="false" ht="15" hidden="false" customHeight="false" outlineLevel="0" collapsed="false">
      <c r="A240" s="42"/>
      <c r="B240" s="43"/>
      <c r="C240" s="42"/>
      <c r="D240" s="44"/>
      <c r="E240" s="42"/>
      <c r="F240" s="42"/>
      <c r="G240" s="42"/>
      <c r="H240" s="42"/>
      <c r="I240" s="42"/>
      <c r="J240" s="44"/>
      <c r="K240" s="45" t="str">
        <f aca="false">IF(B240="","",IFERROR(INDEX('Register Faktur'!$P$5:$P$2005,MATCH(B240,'Register Faktur'!$D$5:$D$2005,0)),"Tidak ditemukan di Register"))</f>
        <v/>
      </c>
      <c r="L240" s="46" t="str">
        <f aca="false">IF(OR(B240="",I240="Selesai",NOT(ISNUMBER(K240))),"",K240-Parameter!$B$9)</f>
        <v/>
      </c>
      <c r="M240" s="46" t="str">
        <f aca="false">IF(D240="","",IF(J240&lt;&gt;"",J240-D240,Parameter!$B$9-D240))</f>
        <v/>
      </c>
      <c r="N240" s="47" t="str">
        <f aca="false">IF(B240="","",IF(AND(I240="Selesai",G240=""),"Selesai tanpa jejak audit",IF(AND(F240="Klasifikasi ulang transaksi",G240=""),"Lengkapi dasar reklasifikasi","OK")))</f>
        <v/>
      </c>
    </row>
    <row r="241" customFormat="false" ht="15" hidden="false" customHeight="false" outlineLevel="0" collapsed="false">
      <c r="A241" s="42"/>
      <c r="B241" s="43"/>
      <c r="C241" s="42"/>
      <c r="D241" s="44"/>
      <c r="E241" s="42"/>
      <c r="F241" s="42"/>
      <c r="G241" s="42"/>
      <c r="H241" s="42"/>
      <c r="I241" s="42"/>
      <c r="J241" s="44"/>
      <c r="K241" s="45" t="str">
        <f aca="false">IF(B241="","",IFERROR(INDEX('Register Faktur'!$P$5:$P$2005,MATCH(B241,'Register Faktur'!$D$5:$D$2005,0)),"Tidak ditemukan di Register"))</f>
        <v/>
      </c>
      <c r="L241" s="46" t="str">
        <f aca="false">IF(OR(B241="",I241="Selesai",NOT(ISNUMBER(K241))),"",K241-Parameter!$B$9)</f>
        <v/>
      </c>
      <c r="M241" s="46" t="str">
        <f aca="false">IF(D241="","",IF(J241&lt;&gt;"",J241-D241,Parameter!$B$9-D241))</f>
        <v/>
      </c>
      <c r="N241" s="47" t="str">
        <f aca="false">IF(B241="","",IF(AND(I241="Selesai",G241=""),"Selesai tanpa jejak audit",IF(AND(F241="Klasifikasi ulang transaksi",G241=""),"Lengkapi dasar reklasifikasi","OK")))</f>
        <v/>
      </c>
    </row>
    <row r="242" customFormat="false" ht="15" hidden="false" customHeight="false" outlineLevel="0" collapsed="false">
      <c r="A242" s="42"/>
      <c r="B242" s="43"/>
      <c r="C242" s="42"/>
      <c r="D242" s="44"/>
      <c r="E242" s="42"/>
      <c r="F242" s="42"/>
      <c r="G242" s="42"/>
      <c r="H242" s="42"/>
      <c r="I242" s="42"/>
      <c r="J242" s="44"/>
      <c r="K242" s="45" t="str">
        <f aca="false">IF(B242="","",IFERROR(INDEX('Register Faktur'!$P$5:$P$2005,MATCH(B242,'Register Faktur'!$D$5:$D$2005,0)),"Tidak ditemukan di Register"))</f>
        <v/>
      </c>
      <c r="L242" s="46" t="str">
        <f aca="false">IF(OR(B242="",I242="Selesai",NOT(ISNUMBER(K242))),"",K242-Parameter!$B$9)</f>
        <v/>
      </c>
      <c r="M242" s="46" t="str">
        <f aca="false">IF(D242="","",IF(J242&lt;&gt;"",J242-D242,Parameter!$B$9-D242))</f>
        <v/>
      </c>
      <c r="N242" s="47" t="str">
        <f aca="false">IF(B242="","",IF(AND(I242="Selesai",G242=""),"Selesai tanpa jejak audit",IF(AND(F242="Klasifikasi ulang transaksi",G242=""),"Lengkapi dasar reklasifikasi","OK")))</f>
        <v/>
      </c>
    </row>
    <row r="243" customFormat="false" ht="15" hidden="false" customHeight="false" outlineLevel="0" collapsed="false">
      <c r="A243" s="42"/>
      <c r="B243" s="43"/>
      <c r="C243" s="42"/>
      <c r="D243" s="44"/>
      <c r="E243" s="42"/>
      <c r="F243" s="42"/>
      <c r="G243" s="42"/>
      <c r="H243" s="42"/>
      <c r="I243" s="42"/>
      <c r="J243" s="44"/>
      <c r="K243" s="45" t="str">
        <f aca="false">IF(B243="","",IFERROR(INDEX('Register Faktur'!$P$5:$P$2005,MATCH(B243,'Register Faktur'!$D$5:$D$2005,0)),"Tidak ditemukan di Register"))</f>
        <v/>
      </c>
      <c r="L243" s="46" t="str">
        <f aca="false">IF(OR(B243="",I243="Selesai",NOT(ISNUMBER(K243))),"",K243-Parameter!$B$9)</f>
        <v/>
      </c>
      <c r="M243" s="46" t="str">
        <f aca="false">IF(D243="","",IF(J243&lt;&gt;"",J243-D243,Parameter!$B$9-D243))</f>
        <v/>
      </c>
      <c r="N243" s="47" t="str">
        <f aca="false">IF(B243="","",IF(AND(I243="Selesai",G243=""),"Selesai tanpa jejak audit",IF(AND(F243="Klasifikasi ulang transaksi",G243=""),"Lengkapi dasar reklasifikasi","OK")))</f>
        <v/>
      </c>
    </row>
    <row r="244" customFormat="false" ht="15" hidden="false" customHeight="false" outlineLevel="0" collapsed="false">
      <c r="A244" s="42"/>
      <c r="B244" s="43"/>
      <c r="C244" s="42"/>
      <c r="D244" s="44"/>
      <c r="E244" s="42"/>
      <c r="F244" s="42"/>
      <c r="G244" s="42"/>
      <c r="H244" s="42"/>
      <c r="I244" s="42"/>
      <c r="J244" s="44"/>
      <c r="K244" s="45" t="str">
        <f aca="false">IF(B244="","",IFERROR(INDEX('Register Faktur'!$P$5:$P$2005,MATCH(B244,'Register Faktur'!$D$5:$D$2005,0)),"Tidak ditemukan di Register"))</f>
        <v/>
      </c>
      <c r="L244" s="46" t="str">
        <f aca="false">IF(OR(B244="",I244="Selesai",NOT(ISNUMBER(K244))),"",K244-Parameter!$B$9)</f>
        <v/>
      </c>
      <c r="M244" s="46" t="str">
        <f aca="false">IF(D244="","",IF(J244&lt;&gt;"",J244-D244,Parameter!$B$9-D244))</f>
        <v/>
      </c>
      <c r="N244" s="47" t="str">
        <f aca="false">IF(B244="","",IF(AND(I244="Selesai",G244=""),"Selesai tanpa jejak audit",IF(AND(F244="Klasifikasi ulang transaksi",G244=""),"Lengkapi dasar reklasifikasi","OK")))</f>
        <v/>
      </c>
    </row>
    <row r="245" customFormat="false" ht="15" hidden="false" customHeight="false" outlineLevel="0" collapsed="false">
      <c r="A245" s="42"/>
      <c r="B245" s="43"/>
      <c r="C245" s="42"/>
      <c r="D245" s="44"/>
      <c r="E245" s="42"/>
      <c r="F245" s="42"/>
      <c r="G245" s="42"/>
      <c r="H245" s="42"/>
      <c r="I245" s="42"/>
      <c r="J245" s="44"/>
      <c r="K245" s="45" t="str">
        <f aca="false">IF(B245="","",IFERROR(INDEX('Register Faktur'!$P$5:$P$2005,MATCH(B245,'Register Faktur'!$D$5:$D$2005,0)),"Tidak ditemukan di Register"))</f>
        <v/>
      </c>
      <c r="L245" s="46" t="str">
        <f aca="false">IF(OR(B245="",I245="Selesai",NOT(ISNUMBER(K245))),"",K245-Parameter!$B$9)</f>
        <v/>
      </c>
      <c r="M245" s="46" t="str">
        <f aca="false">IF(D245="","",IF(J245&lt;&gt;"",J245-D245,Parameter!$B$9-D245))</f>
        <v/>
      </c>
      <c r="N245" s="47" t="str">
        <f aca="false">IF(B245="","",IF(AND(I245="Selesai",G245=""),"Selesai tanpa jejak audit",IF(AND(F245="Klasifikasi ulang transaksi",G245=""),"Lengkapi dasar reklasifikasi","OK")))</f>
        <v/>
      </c>
    </row>
    <row r="246" customFormat="false" ht="15" hidden="false" customHeight="false" outlineLevel="0" collapsed="false">
      <c r="A246" s="42"/>
      <c r="B246" s="43"/>
      <c r="C246" s="42"/>
      <c r="D246" s="44"/>
      <c r="E246" s="42"/>
      <c r="F246" s="42"/>
      <c r="G246" s="42"/>
      <c r="H246" s="42"/>
      <c r="I246" s="42"/>
      <c r="J246" s="44"/>
      <c r="K246" s="45" t="str">
        <f aca="false">IF(B246="","",IFERROR(INDEX('Register Faktur'!$P$5:$P$2005,MATCH(B246,'Register Faktur'!$D$5:$D$2005,0)),"Tidak ditemukan di Register"))</f>
        <v/>
      </c>
      <c r="L246" s="46" t="str">
        <f aca="false">IF(OR(B246="",I246="Selesai",NOT(ISNUMBER(K246))),"",K246-Parameter!$B$9)</f>
        <v/>
      </c>
      <c r="M246" s="46" t="str">
        <f aca="false">IF(D246="","",IF(J246&lt;&gt;"",J246-D246,Parameter!$B$9-D246))</f>
        <v/>
      </c>
      <c r="N246" s="47" t="str">
        <f aca="false">IF(B246="","",IF(AND(I246="Selesai",G246=""),"Selesai tanpa jejak audit",IF(AND(F246="Klasifikasi ulang transaksi",G246=""),"Lengkapi dasar reklasifikasi","OK")))</f>
        <v/>
      </c>
    </row>
    <row r="247" customFormat="false" ht="15" hidden="false" customHeight="false" outlineLevel="0" collapsed="false">
      <c r="A247" s="42"/>
      <c r="B247" s="43"/>
      <c r="C247" s="42"/>
      <c r="D247" s="44"/>
      <c r="E247" s="42"/>
      <c r="F247" s="42"/>
      <c r="G247" s="42"/>
      <c r="H247" s="42"/>
      <c r="I247" s="42"/>
      <c r="J247" s="44"/>
      <c r="K247" s="45" t="str">
        <f aca="false">IF(B247="","",IFERROR(INDEX('Register Faktur'!$P$5:$P$2005,MATCH(B247,'Register Faktur'!$D$5:$D$2005,0)),"Tidak ditemukan di Register"))</f>
        <v/>
      </c>
      <c r="L247" s="46" t="str">
        <f aca="false">IF(OR(B247="",I247="Selesai",NOT(ISNUMBER(K247))),"",K247-Parameter!$B$9)</f>
        <v/>
      </c>
      <c r="M247" s="46" t="str">
        <f aca="false">IF(D247="","",IF(J247&lt;&gt;"",J247-D247,Parameter!$B$9-D247))</f>
        <v/>
      </c>
      <c r="N247" s="47" t="str">
        <f aca="false">IF(B247="","",IF(AND(I247="Selesai",G247=""),"Selesai tanpa jejak audit",IF(AND(F247="Klasifikasi ulang transaksi",G247=""),"Lengkapi dasar reklasifikasi","OK")))</f>
        <v/>
      </c>
    </row>
    <row r="248" customFormat="false" ht="15" hidden="false" customHeight="false" outlineLevel="0" collapsed="false">
      <c r="A248" s="42"/>
      <c r="B248" s="43"/>
      <c r="C248" s="42"/>
      <c r="D248" s="44"/>
      <c r="E248" s="42"/>
      <c r="F248" s="42"/>
      <c r="G248" s="42"/>
      <c r="H248" s="42"/>
      <c r="I248" s="42"/>
      <c r="J248" s="44"/>
      <c r="K248" s="45" t="str">
        <f aca="false">IF(B248="","",IFERROR(INDEX('Register Faktur'!$P$5:$P$2005,MATCH(B248,'Register Faktur'!$D$5:$D$2005,0)),"Tidak ditemukan di Register"))</f>
        <v/>
      </c>
      <c r="L248" s="46" t="str">
        <f aca="false">IF(OR(B248="",I248="Selesai",NOT(ISNUMBER(K248))),"",K248-Parameter!$B$9)</f>
        <v/>
      </c>
      <c r="M248" s="46" t="str">
        <f aca="false">IF(D248="","",IF(J248&lt;&gt;"",J248-D248,Parameter!$B$9-D248))</f>
        <v/>
      </c>
      <c r="N248" s="47" t="str">
        <f aca="false">IF(B248="","",IF(AND(I248="Selesai",G248=""),"Selesai tanpa jejak audit",IF(AND(F248="Klasifikasi ulang transaksi",G248=""),"Lengkapi dasar reklasifikasi","OK")))</f>
        <v/>
      </c>
    </row>
    <row r="249" customFormat="false" ht="15" hidden="false" customHeight="false" outlineLevel="0" collapsed="false">
      <c r="A249" s="42"/>
      <c r="B249" s="43"/>
      <c r="C249" s="42"/>
      <c r="D249" s="44"/>
      <c r="E249" s="42"/>
      <c r="F249" s="42"/>
      <c r="G249" s="42"/>
      <c r="H249" s="42"/>
      <c r="I249" s="42"/>
      <c r="J249" s="44"/>
      <c r="K249" s="45" t="str">
        <f aca="false">IF(B249="","",IFERROR(INDEX('Register Faktur'!$P$5:$P$2005,MATCH(B249,'Register Faktur'!$D$5:$D$2005,0)),"Tidak ditemukan di Register"))</f>
        <v/>
      </c>
      <c r="L249" s="46" t="str">
        <f aca="false">IF(OR(B249="",I249="Selesai",NOT(ISNUMBER(K249))),"",K249-Parameter!$B$9)</f>
        <v/>
      </c>
      <c r="M249" s="46" t="str">
        <f aca="false">IF(D249="","",IF(J249&lt;&gt;"",J249-D249,Parameter!$B$9-D249))</f>
        <v/>
      </c>
      <c r="N249" s="47" t="str">
        <f aca="false">IF(B249="","",IF(AND(I249="Selesai",G249=""),"Selesai tanpa jejak audit",IF(AND(F249="Klasifikasi ulang transaksi",G249=""),"Lengkapi dasar reklasifikasi","OK")))</f>
        <v/>
      </c>
    </row>
    <row r="250" customFormat="false" ht="15" hidden="false" customHeight="false" outlineLevel="0" collapsed="false">
      <c r="A250" s="42"/>
      <c r="B250" s="43"/>
      <c r="C250" s="42"/>
      <c r="D250" s="44"/>
      <c r="E250" s="42"/>
      <c r="F250" s="42"/>
      <c r="G250" s="42"/>
      <c r="H250" s="42"/>
      <c r="I250" s="42"/>
      <c r="J250" s="44"/>
      <c r="K250" s="45" t="str">
        <f aca="false">IF(B250="","",IFERROR(INDEX('Register Faktur'!$P$5:$P$2005,MATCH(B250,'Register Faktur'!$D$5:$D$2005,0)),"Tidak ditemukan di Register"))</f>
        <v/>
      </c>
      <c r="L250" s="46" t="str">
        <f aca="false">IF(OR(B250="",I250="Selesai",NOT(ISNUMBER(K250))),"",K250-Parameter!$B$9)</f>
        <v/>
      </c>
      <c r="M250" s="46" t="str">
        <f aca="false">IF(D250="","",IF(J250&lt;&gt;"",J250-D250,Parameter!$B$9-D250))</f>
        <v/>
      </c>
      <c r="N250" s="47" t="str">
        <f aca="false">IF(B250="","",IF(AND(I250="Selesai",G250=""),"Selesai tanpa jejak audit",IF(AND(F250="Klasifikasi ulang transaksi",G250=""),"Lengkapi dasar reklasifikasi","OK")))</f>
        <v/>
      </c>
    </row>
    <row r="251" customFormat="false" ht="15" hidden="false" customHeight="false" outlineLevel="0" collapsed="false">
      <c r="A251" s="42"/>
      <c r="B251" s="43"/>
      <c r="C251" s="42"/>
      <c r="D251" s="44"/>
      <c r="E251" s="42"/>
      <c r="F251" s="42"/>
      <c r="G251" s="42"/>
      <c r="H251" s="42"/>
      <c r="I251" s="42"/>
      <c r="J251" s="44"/>
      <c r="K251" s="45" t="str">
        <f aca="false">IF(B251="","",IFERROR(INDEX('Register Faktur'!$P$5:$P$2005,MATCH(B251,'Register Faktur'!$D$5:$D$2005,0)),"Tidak ditemukan di Register"))</f>
        <v/>
      </c>
      <c r="L251" s="46" t="str">
        <f aca="false">IF(OR(B251="",I251="Selesai",NOT(ISNUMBER(K251))),"",K251-Parameter!$B$9)</f>
        <v/>
      </c>
      <c r="M251" s="46" t="str">
        <f aca="false">IF(D251="","",IF(J251&lt;&gt;"",J251-D251,Parameter!$B$9-D251))</f>
        <v/>
      </c>
      <c r="N251" s="47" t="str">
        <f aca="false">IF(B251="","",IF(AND(I251="Selesai",G251=""),"Selesai tanpa jejak audit",IF(AND(F251="Klasifikasi ulang transaksi",G251=""),"Lengkapi dasar reklasifikasi","OK")))</f>
        <v/>
      </c>
    </row>
    <row r="252" customFormat="false" ht="15" hidden="false" customHeight="false" outlineLevel="0" collapsed="false">
      <c r="A252" s="42"/>
      <c r="B252" s="43"/>
      <c r="C252" s="42"/>
      <c r="D252" s="44"/>
      <c r="E252" s="42"/>
      <c r="F252" s="42"/>
      <c r="G252" s="42"/>
      <c r="H252" s="42"/>
      <c r="I252" s="42"/>
      <c r="J252" s="44"/>
      <c r="K252" s="45" t="str">
        <f aca="false">IF(B252="","",IFERROR(INDEX('Register Faktur'!$P$5:$P$2005,MATCH(B252,'Register Faktur'!$D$5:$D$2005,0)),"Tidak ditemukan di Register"))</f>
        <v/>
      </c>
      <c r="L252" s="46" t="str">
        <f aca="false">IF(OR(B252="",I252="Selesai",NOT(ISNUMBER(K252))),"",K252-Parameter!$B$9)</f>
        <v/>
      </c>
      <c r="M252" s="46" t="str">
        <f aca="false">IF(D252="","",IF(J252&lt;&gt;"",J252-D252,Parameter!$B$9-D252))</f>
        <v/>
      </c>
      <c r="N252" s="47" t="str">
        <f aca="false">IF(B252="","",IF(AND(I252="Selesai",G252=""),"Selesai tanpa jejak audit",IF(AND(F252="Klasifikasi ulang transaksi",G252=""),"Lengkapi dasar reklasifikasi","OK")))</f>
        <v/>
      </c>
    </row>
    <row r="253" customFormat="false" ht="15" hidden="false" customHeight="false" outlineLevel="0" collapsed="false">
      <c r="A253" s="42"/>
      <c r="B253" s="43"/>
      <c r="C253" s="42"/>
      <c r="D253" s="44"/>
      <c r="E253" s="42"/>
      <c r="F253" s="42"/>
      <c r="G253" s="42"/>
      <c r="H253" s="42"/>
      <c r="I253" s="42"/>
      <c r="J253" s="44"/>
      <c r="K253" s="45" t="str">
        <f aca="false">IF(B253="","",IFERROR(INDEX('Register Faktur'!$P$5:$P$2005,MATCH(B253,'Register Faktur'!$D$5:$D$2005,0)),"Tidak ditemukan di Register"))</f>
        <v/>
      </c>
      <c r="L253" s="46" t="str">
        <f aca="false">IF(OR(B253="",I253="Selesai",NOT(ISNUMBER(K253))),"",K253-Parameter!$B$9)</f>
        <v/>
      </c>
      <c r="M253" s="46" t="str">
        <f aca="false">IF(D253="","",IF(J253&lt;&gt;"",J253-D253,Parameter!$B$9-D253))</f>
        <v/>
      </c>
      <c r="N253" s="47" t="str">
        <f aca="false">IF(B253="","",IF(AND(I253="Selesai",G253=""),"Selesai tanpa jejak audit",IF(AND(F253="Klasifikasi ulang transaksi",G253=""),"Lengkapi dasar reklasifikasi","OK")))</f>
        <v/>
      </c>
    </row>
    <row r="254" customFormat="false" ht="15" hidden="false" customHeight="false" outlineLevel="0" collapsed="false">
      <c r="A254" s="42"/>
      <c r="B254" s="43"/>
      <c r="C254" s="42"/>
      <c r="D254" s="44"/>
      <c r="E254" s="42"/>
      <c r="F254" s="42"/>
      <c r="G254" s="42"/>
      <c r="H254" s="42"/>
      <c r="I254" s="42"/>
      <c r="J254" s="44"/>
      <c r="K254" s="45" t="str">
        <f aca="false">IF(B254="","",IFERROR(INDEX('Register Faktur'!$P$5:$P$2005,MATCH(B254,'Register Faktur'!$D$5:$D$2005,0)),"Tidak ditemukan di Register"))</f>
        <v/>
      </c>
      <c r="L254" s="46" t="str">
        <f aca="false">IF(OR(B254="",I254="Selesai",NOT(ISNUMBER(K254))),"",K254-Parameter!$B$9)</f>
        <v/>
      </c>
      <c r="M254" s="46" t="str">
        <f aca="false">IF(D254="","",IF(J254&lt;&gt;"",J254-D254,Parameter!$B$9-D254))</f>
        <v/>
      </c>
      <c r="N254" s="47" t="str">
        <f aca="false">IF(B254="","",IF(AND(I254="Selesai",G254=""),"Selesai tanpa jejak audit",IF(AND(F254="Klasifikasi ulang transaksi",G254=""),"Lengkapi dasar reklasifikasi","OK")))</f>
        <v/>
      </c>
    </row>
    <row r="255" customFormat="false" ht="15" hidden="false" customHeight="false" outlineLevel="0" collapsed="false">
      <c r="A255" s="42"/>
      <c r="B255" s="43"/>
      <c r="C255" s="42"/>
      <c r="D255" s="44"/>
      <c r="E255" s="42"/>
      <c r="F255" s="42"/>
      <c r="G255" s="42"/>
      <c r="H255" s="42"/>
      <c r="I255" s="42"/>
      <c r="J255" s="44"/>
      <c r="K255" s="45" t="str">
        <f aca="false">IF(B255="","",IFERROR(INDEX('Register Faktur'!$P$5:$P$2005,MATCH(B255,'Register Faktur'!$D$5:$D$2005,0)),"Tidak ditemukan di Register"))</f>
        <v/>
      </c>
      <c r="L255" s="46" t="str">
        <f aca="false">IF(OR(B255="",I255="Selesai",NOT(ISNUMBER(K255))),"",K255-Parameter!$B$9)</f>
        <v/>
      </c>
      <c r="M255" s="46" t="str">
        <f aca="false">IF(D255="","",IF(J255&lt;&gt;"",J255-D255,Parameter!$B$9-D255))</f>
        <v/>
      </c>
      <c r="N255" s="47" t="str">
        <f aca="false">IF(B255="","",IF(AND(I255="Selesai",G255=""),"Selesai tanpa jejak audit",IF(AND(F255="Klasifikasi ulang transaksi",G255=""),"Lengkapi dasar reklasifikasi","OK")))</f>
        <v/>
      </c>
    </row>
    <row r="256" customFormat="false" ht="15" hidden="false" customHeight="false" outlineLevel="0" collapsed="false">
      <c r="A256" s="42"/>
      <c r="B256" s="43"/>
      <c r="C256" s="42"/>
      <c r="D256" s="44"/>
      <c r="E256" s="42"/>
      <c r="F256" s="42"/>
      <c r="G256" s="42"/>
      <c r="H256" s="42"/>
      <c r="I256" s="42"/>
      <c r="J256" s="44"/>
      <c r="K256" s="45" t="str">
        <f aca="false">IF(B256="","",IFERROR(INDEX('Register Faktur'!$P$5:$P$2005,MATCH(B256,'Register Faktur'!$D$5:$D$2005,0)),"Tidak ditemukan di Register"))</f>
        <v/>
      </c>
      <c r="L256" s="46" t="str">
        <f aca="false">IF(OR(B256="",I256="Selesai",NOT(ISNUMBER(K256))),"",K256-Parameter!$B$9)</f>
        <v/>
      </c>
      <c r="M256" s="46" t="str">
        <f aca="false">IF(D256="","",IF(J256&lt;&gt;"",J256-D256,Parameter!$B$9-D256))</f>
        <v/>
      </c>
      <c r="N256" s="47" t="str">
        <f aca="false">IF(B256="","",IF(AND(I256="Selesai",G256=""),"Selesai tanpa jejak audit",IF(AND(F256="Klasifikasi ulang transaksi",G256=""),"Lengkapi dasar reklasifikasi","OK")))</f>
        <v/>
      </c>
    </row>
    <row r="257" customFormat="false" ht="15" hidden="false" customHeight="false" outlineLevel="0" collapsed="false">
      <c r="A257" s="42"/>
      <c r="B257" s="43"/>
      <c r="C257" s="42"/>
      <c r="D257" s="44"/>
      <c r="E257" s="42"/>
      <c r="F257" s="42"/>
      <c r="G257" s="42"/>
      <c r="H257" s="42"/>
      <c r="I257" s="42"/>
      <c r="J257" s="44"/>
      <c r="K257" s="45" t="str">
        <f aca="false">IF(B257="","",IFERROR(INDEX('Register Faktur'!$P$5:$P$2005,MATCH(B257,'Register Faktur'!$D$5:$D$2005,0)),"Tidak ditemukan di Register"))</f>
        <v/>
      </c>
      <c r="L257" s="46" t="str">
        <f aca="false">IF(OR(B257="",I257="Selesai",NOT(ISNUMBER(K257))),"",K257-Parameter!$B$9)</f>
        <v/>
      </c>
      <c r="M257" s="46" t="str">
        <f aca="false">IF(D257="","",IF(J257&lt;&gt;"",J257-D257,Parameter!$B$9-D257))</f>
        <v/>
      </c>
      <c r="N257" s="47" t="str">
        <f aca="false">IF(B257="","",IF(AND(I257="Selesai",G257=""),"Selesai tanpa jejak audit",IF(AND(F257="Klasifikasi ulang transaksi",G257=""),"Lengkapi dasar reklasifikasi","OK")))</f>
        <v/>
      </c>
    </row>
    <row r="258" customFormat="false" ht="15" hidden="false" customHeight="false" outlineLevel="0" collapsed="false">
      <c r="A258" s="42"/>
      <c r="B258" s="43"/>
      <c r="C258" s="42"/>
      <c r="D258" s="44"/>
      <c r="E258" s="42"/>
      <c r="F258" s="42"/>
      <c r="G258" s="42"/>
      <c r="H258" s="42"/>
      <c r="I258" s="42"/>
      <c r="J258" s="44"/>
      <c r="K258" s="45" t="str">
        <f aca="false">IF(B258="","",IFERROR(INDEX('Register Faktur'!$P$5:$P$2005,MATCH(B258,'Register Faktur'!$D$5:$D$2005,0)),"Tidak ditemukan di Register"))</f>
        <v/>
      </c>
      <c r="L258" s="46" t="str">
        <f aca="false">IF(OR(B258="",I258="Selesai",NOT(ISNUMBER(K258))),"",K258-Parameter!$B$9)</f>
        <v/>
      </c>
      <c r="M258" s="46" t="str">
        <f aca="false">IF(D258="","",IF(J258&lt;&gt;"",J258-D258,Parameter!$B$9-D258))</f>
        <v/>
      </c>
      <c r="N258" s="47" t="str">
        <f aca="false">IF(B258="","",IF(AND(I258="Selesai",G258=""),"Selesai tanpa jejak audit",IF(AND(F258="Klasifikasi ulang transaksi",G258=""),"Lengkapi dasar reklasifikasi","OK")))</f>
        <v/>
      </c>
    </row>
    <row r="259" customFormat="false" ht="15" hidden="false" customHeight="false" outlineLevel="0" collapsed="false">
      <c r="A259" s="42"/>
      <c r="B259" s="43"/>
      <c r="C259" s="42"/>
      <c r="D259" s="44"/>
      <c r="E259" s="42"/>
      <c r="F259" s="42"/>
      <c r="G259" s="42"/>
      <c r="H259" s="42"/>
      <c r="I259" s="42"/>
      <c r="J259" s="44"/>
      <c r="K259" s="45" t="str">
        <f aca="false">IF(B259="","",IFERROR(INDEX('Register Faktur'!$P$5:$P$2005,MATCH(B259,'Register Faktur'!$D$5:$D$2005,0)),"Tidak ditemukan di Register"))</f>
        <v/>
      </c>
      <c r="L259" s="46" t="str">
        <f aca="false">IF(OR(B259="",I259="Selesai",NOT(ISNUMBER(K259))),"",K259-Parameter!$B$9)</f>
        <v/>
      </c>
      <c r="M259" s="46" t="str">
        <f aca="false">IF(D259="","",IF(J259&lt;&gt;"",J259-D259,Parameter!$B$9-D259))</f>
        <v/>
      </c>
      <c r="N259" s="47" t="str">
        <f aca="false">IF(B259="","",IF(AND(I259="Selesai",G259=""),"Selesai tanpa jejak audit",IF(AND(F259="Klasifikasi ulang transaksi",G259=""),"Lengkapi dasar reklasifikasi","OK")))</f>
        <v/>
      </c>
    </row>
    <row r="260" customFormat="false" ht="15" hidden="false" customHeight="false" outlineLevel="0" collapsed="false">
      <c r="A260" s="42"/>
      <c r="B260" s="43"/>
      <c r="C260" s="42"/>
      <c r="D260" s="44"/>
      <c r="E260" s="42"/>
      <c r="F260" s="42"/>
      <c r="G260" s="42"/>
      <c r="H260" s="42"/>
      <c r="I260" s="42"/>
      <c r="J260" s="44"/>
      <c r="K260" s="45" t="str">
        <f aca="false">IF(B260="","",IFERROR(INDEX('Register Faktur'!$P$5:$P$2005,MATCH(B260,'Register Faktur'!$D$5:$D$2005,0)),"Tidak ditemukan di Register"))</f>
        <v/>
      </c>
      <c r="L260" s="46" t="str">
        <f aca="false">IF(OR(B260="",I260="Selesai",NOT(ISNUMBER(K260))),"",K260-Parameter!$B$9)</f>
        <v/>
      </c>
      <c r="M260" s="46" t="str">
        <f aca="false">IF(D260="","",IF(J260&lt;&gt;"",J260-D260,Parameter!$B$9-D260))</f>
        <v/>
      </c>
      <c r="N260" s="47" t="str">
        <f aca="false">IF(B260="","",IF(AND(I260="Selesai",G260=""),"Selesai tanpa jejak audit",IF(AND(F260="Klasifikasi ulang transaksi",G260=""),"Lengkapi dasar reklasifikasi","OK")))</f>
        <v/>
      </c>
    </row>
    <row r="261" customFormat="false" ht="15" hidden="false" customHeight="false" outlineLevel="0" collapsed="false">
      <c r="A261" s="42"/>
      <c r="B261" s="43"/>
      <c r="C261" s="42"/>
      <c r="D261" s="44"/>
      <c r="E261" s="42"/>
      <c r="F261" s="42"/>
      <c r="G261" s="42"/>
      <c r="H261" s="42"/>
      <c r="I261" s="42"/>
      <c r="J261" s="44"/>
      <c r="K261" s="45" t="str">
        <f aca="false">IF(B261="","",IFERROR(INDEX('Register Faktur'!$P$5:$P$2005,MATCH(B261,'Register Faktur'!$D$5:$D$2005,0)),"Tidak ditemukan di Register"))</f>
        <v/>
      </c>
      <c r="L261" s="46" t="str">
        <f aca="false">IF(OR(B261="",I261="Selesai",NOT(ISNUMBER(K261))),"",K261-Parameter!$B$9)</f>
        <v/>
      </c>
      <c r="M261" s="46" t="str">
        <f aca="false">IF(D261="","",IF(J261&lt;&gt;"",J261-D261,Parameter!$B$9-D261))</f>
        <v/>
      </c>
      <c r="N261" s="47" t="str">
        <f aca="false">IF(B261="","",IF(AND(I261="Selesai",G261=""),"Selesai tanpa jejak audit",IF(AND(F261="Klasifikasi ulang transaksi",G261=""),"Lengkapi dasar reklasifikasi","OK")))</f>
        <v/>
      </c>
    </row>
    <row r="262" customFormat="false" ht="15" hidden="false" customHeight="false" outlineLevel="0" collapsed="false">
      <c r="A262" s="42"/>
      <c r="B262" s="43"/>
      <c r="C262" s="42"/>
      <c r="D262" s="44"/>
      <c r="E262" s="42"/>
      <c r="F262" s="42"/>
      <c r="G262" s="42"/>
      <c r="H262" s="42"/>
      <c r="I262" s="42"/>
      <c r="J262" s="44"/>
      <c r="K262" s="45" t="str">
        <f aca="false">IF(B262="","",IFERROR(INDEX('Register Faktur'!$P$5:$P$2005,MATCH(B262,'Register Faktur'!$D$5:$D$2005,0)),"Tidak ditemukan di Register"))</f>
        <v/>
      </c>
      <c r="L262" s="46" t="str">
        <f aca="false">IF(OR(B262="",I262="Selesai",NOT(ISNUMBER(K262))),"",K262-Parameter!$B$9)</f>
        <v/>
      </c>
      <c r="M262" s="46" t="str">
        <f aca="false">IF(D262="","",IF(J262&lt;&gt;"",J262-D262,Parameter!$B$9-D262))</f>
        <v/>
      </c>
      <c r="N262" s="47" t="str">
        <f aca="false">IF(B262="","",IF(AND(I262="Selesai",G262=""),"Selesai tanpa jejak audit",IF(AND(F262="Klasifikasi ulang transaksi",G262=""),"Lengkapi dasar reklasifikasi","OK")))</f>
        <v/>
      </c>
    </row>
    <row r="263" customFormat="false" ht="15" hidden="false" customHeight="false" outlineLevel="0" collapsed="false">
      <c r="A263" s="42"/>
      <c r="B263" s="43"/>
      <c r="C263" s="42"/>
      <c r="D263" s="44"/>
      <c r="E263" s="42"/>
      <c r="F263" s="42"/>
      <c r="G263" s="42"/>
      <c r="H263" s="42"/>
      <c r="I263" s="42"/>
      <c r="J263" s="44"/>
      <c r="K263" s="45" t="str">
        <f aca="false">IF(B263="","",IFERROR(INDEX('Register Faktur'!$P$5:$P$2005,MATCH(B263,'Register Faktur'!$D$5:$D$2005,0)),"Tidak ditemukan di Register"))</f>
        <v/>
      </c>
      <c r="L263" s="46" t="str">
        <f aca="false">IF(OR(B263="",I263="Selesai",NOT(ISNUMBER(K263))),"",K263-Parameter!$B$9)</f>
        <v/>
      </c>
      <c r="M263" s="46" t="str">
        <f aca="false">IF(D263="","",IF(J263&lt;&gt;"",J263-D263,Parameter!$B$9-D263))</f>
        <v/>
      </c>
      <c r="N263" s="47" t="str">
        <f aca="false">IF(B263="","",IF(AND(I263="Selesai",G263=""),"Selesai tanpa jejak audit",IF(AND(F263="Klasifikasi ulang transaksi",G263=""),"Lengkapi dasar reklasifikasi","OK")))</f>
        <v/>
      </c>
    </row>
    <row r="264" customFormat="false" ht="15" hidden="false" customHeight="false" outlineLevel="0" collapsed="false">
      <c r="A264" s="42"/>
      <c r="B264" s="43"/>
      <c r="C264" s="42"/>
      <c r="D264" s="44"/>
      <c r="E264" s="42"/>
      <c r="F264" s="42"/>
      <c r="G264" s="42"/>
      <c r="H264" s="42"/>
      <c r="I264" s="42"/>
      <c r="J264" s="44"/>
      <c r="K264" s="45" t="str">
        <f aca="false">IF(B264="","",IFERROR(INDEX('Register Faktur'!$P$5:$P$2005,MATCH(B264,'Register Faktur'!$D$5:$D$2005,0)),"Tidak ditemukan di Register"))</f>
        <v/>
      </c>
      <c r="L264" s="46" t="str">
        <f aca="false">IF(OR(B264="",I264="Selesai",NOT(ISNUMBER(K264))),"",K264-Parameter!$B$9)</f>
        <v/>
      </c>
      <c r="M264" s="46" t="str">
        <f aca="false">IF(D264="","",IF(J264&lt;&gt;"",J264-D264,Parameter!$B$9-D264))</f>
        <v/>
      </c>
      <c r="N264" s="47" t="str">
        <f aca="false">IF(B264="","",IF(AND(I264="Selesai",G264=""),"Selesai tanpa jejak audit",IF(AND(F264="Klasifikasi ulang transaksi",G264=""),"Lengkapi dasar reklasifikasi","OK")))</f>
        <v/>
      </c>
    </row>
    <row r="265" customFormat="false" ht="15" hidden="false" customHeight="false" outlineLevel="0" collapsed="false">
      <c r="A265" s="42"/>
      <c r="B265" s="43"/>
      <c r="C265" s="42"/>
      <c r="D265" s="44"/>
      <c r="E265" s="42"/>
      <c r="F265" s="42"/>
      <c r="G265" s="42"/>
      <c r="H265" s="42"/>
      <c r="I265" s="42"/>
      <c r="J265" s="44"/>
      <c r="K265" s="45" t="str">
        <f aca="false">IF(B265="","",IFERROR(INDEX('Register Faktur'!$P$5:$P$2005,MATCH(B265,'Register Faktur'!$D$5:$D$2005,0)),"Tidak ditemukan di Register"))</f>
        <v/>
      </c>
      <c r="L265" s="46" t="str">
        <f aca="false">IF(OR(B265="",I265="Selesai",NOT(ISNUMBER(K265))),"",K265-Parameter!$B$9)</f>
        <v/>
      </c>
      <c r="M265" s="46" t="str">
        <f aca="false">IF(D265="","",IF(J265&lt;&gt;"",J265-D265,Parameter!$B$9-D265))</f>
        <v/>
      </c>
      <c r="N265" s="47" t="str">
        <f aca="false">IF(B265="","",IF(AND(I265="Selesai",G265=""),"Selesai tanpa jejak audit",IF(AND(F265="Klasifikasi ulang transaksi",G265=""),"Lengkapi dasar reklasifikasi","OK")))</f>
        <v/>
      </c>
    </row>
    <row r="266" customFormat="false" ht="15" hidden="false" customHeight="false" outlineLevel="0" collapsed="false">
      <c r="A266" s="42"/>
      <c r="B266" s="43"/>
      <c r="C266" s="42"/>
      <c r="D266" s="44"/>
      <c r="E266" s="42"/>
      <c r="F266" s="42"/>
      <c r="G266" s="42"/>
      <c r="H266" s="42"/>
      <c r="I266" s="42"/>
      <c r="J266" s="44"/>
      <c r="K266" s="45" t="str">
        <f aca="false">IF(B266="","",IFERROR(INDEX('Register Faktur'!$P$5:$P$2005,MATCH(B266,'Register Faktur'!$D$5:$D$2005,0)),"Tidak ditemukan di Register"))</f>
        <v/>
      </c>
      <c r="L266" s="46" t="str">
        <f aca="false">IF(OR(B266="",I266="Selesai",NOT(ISNUMBER(K266))),"",K266-Parameter!$B$9)</f>
        <v/>
      </c>
      <c r="M266" s="46" t="str">
        <f aca="false">IF(D266="","",IF(J266&lt;&gt;"",J266-D266,Parameter!$B$9-D266))</f>
        <v/>
      </c>
      <c r="N266" s="47" t="str">
        <f aca="false">IF(B266="","",IF(AND(I266="Selesai",G266=""),"Selesai tanpa jejak audit",IF(AND(F266="Klasifikasi ulang transaksi",G266=""),"Lengkapi dasar reklasifikasi","OK")))</f>
        <v/>
      </c>
    </row>
    <row r="267" customFormat="false" ht="15" hidden="false" customHeight="false" outlineLevel="0" collapsed="false">
      <c r="A267" s="42"/>
      <c r="B267" s="43"/>
      <c r="C267" s="42"/>
      <c r="D267" s="44"/>
      <c r="E267" s="42"/>
      <c r="F267" s="42"/>
      <c r="G267" s="42"/>
      <c r="H267" s="42"/>
      <c r="I267" s="42"/>
      <c r="J267" s="44"/>
      <c r="K267" s="45" t="str">
        <f aca="false">IF(B267="","",IFERROR(INDEX('Register Faktur'!$P$5:$P$2005,MATCH(B267,'Register Faktur'!$D$5:$D$2005,0)),"Tidak ditemukan di Register"))</f>
        <v/>
      </c>
      <c r="L267" s="46" t="str">
        <f aca="false">IF(OR(B267="",I267="Selesai",NOT(ISNUMBER(K267))),"",K267-Parameter!$B$9)</f>
        <v/>
      </c>
      <c r="M267" s="46" t="str">
        <f aca="false">IF(D267="","",IF(J267&lt;&gt;"",J267-D267,Parameter!$B$9-D267))</f>
        <v/>
      </c>
      <c r="N267" s="47" t="str">
        <f aca="false">IF(B267="","",IF(AND(I267="Selesai",G267=""),"Selesai tanpa jejak audit",IF(AND(F267="Klasifikasi ulang transaksi",G267=""),"Lengkapi dasar reklasifikasi","OK")))</f>
        <v/>
      </c>
    </row>
    <row r="268" customFormat="false" ht="15" hidden="false" customHeight="false" outlineLevel="0" collapsed="false">
      <c r="A268" s="42"/>
      <c r="B268" s="43"/>
      <c r="C268" s="42"/>
      <c r="D268" s="44"/>
      <c r="E268" s="42"/>
      <c r="F268" s="42"/>
      <c r="G268" s="42"/>
      <c r="H268" s="42"/>
      <c r="I268" s="42"/>
      <c r="J268" s="44"/>
      <c r="K268" s="45" t="str">
        <f aca="false">IF(B268="","",IFERROR(INDEX('Register Faktur'!$P$5:$P$2005,MATCH(B268,'Register Faktur'!$D$5:$D$2005,0)),"Tidak ditemukan di Register"))</f>
        <v/>
      </c>
      <c r="L268" s="46" t="str">
        <f aca="false">IF(OR(B268="",I268="Selesai",NOT(ISNUMBER(K268))),"",K268-Parameter!$B$9)</f>
        <v/>
      </c>
      <c r="M268" s="46" t="str">
        <f aca="false">IF(D268="","",IF(J268&lt;&gt;"",J268-D268,Parameter!$B$9-D268))</f>
        <v/>
      </c>
      <c r="N268" s="47" t="str">
        <f aca="false">IF(B268="","",IF(AND(I268="Selesai",G268=""),"Selesai tanpa jejak audit",IF(AND(F268="Klasifikasi ulang transaksi",G268=""),"Lengkapi dasar reklasifikasi","OK")))</f>
        <v/>
      </c>
    </row>
    <row r="269" customFormat="false" ht="15" hidden="false" customHeight="false" outlineLevel="0" collapsed="false">
      <c r="A269" s="42"/>
      <c r="B269" s="43"/>
      <c r="C269" s="42"/>
      <c r="D269" s="44"/>
      <c r="E269" s="42"/>
      <c r="F269" s="42"/>
      <c r="G269" s="42"/>
      <c r="H269" s="42"/>
      <c r="I269" s="42"/>
      <c r="J269" s="44"/>
      <c r="K269" s="45" t="str">
        <f aca="false">IF(B269="","",IFERROR(INDEX('Register Faktur'!$P$5:$P$2005,MATCH(B269,'Register Faktur'!$D$5:$D$2005,0)),"Tidak ditemukan di Register"))</f>
        <v/>
      </c>
      <c r="L269" s="46" t="str">
        <f aca="false">IF(OR(B269="",I269="Selesai",NOT(ISNUMBER(K269))),"",K269-Parameter!$B$9)</f>
        <v/>
      </c>
      <c r="M269" s="46" t="str">
        <f aca="false">IF(D269="","",IF(J269&lt;&gt;"",J269-D269,Parameter!$B$9-D269))</f>
        <v/>
      </c>
      <c r="N269" s="47" t="str">
        <f aca="false">IF(B269="","",IF(AND(I269="Selesai",G269=""),"Selesai tanpa jejak audit",IF(AND(F269="Klasifikasi ulang transaksi",G269=""),"Lengkapi dasar reklasifikasi","OK")))</f>
        <v/>
      </c>
    </row>
    <row r="270" customFormat="false" ht="15" hidden="false" customHeight="false" outlineLevel="0" collapsed="false">
      <c r="A270" s="42"/>
      <c r="B270" s="43"/>
      <c r="C270" s="42"/>
      <c r="D270" s="44"/>
      <c r="E270" s="42"/>
      <c r="F270" s="42"/>
      <c r="G270" s="42"/>
      <c r="H270" s="42"/>
      <c r="I270" s="42"/>
      <c r="J270" s="44"/>
      <c r="K270" s="45" t="str">
        <f aca="false">IF(B270="","",IFERROR(INDEX('Register Faktur'!$P$5:$P$2005,MATCH(B270,'Register Faktur'!$D$5:$D$2005,0)),"Tidak ditemukan di Register"))</f>
        <v/>
      </c>
      <c r="L270" s="46" t="str">
        <f aca="false">IF(OR(B270="",I270="Selesai",NOT(ISNUMBER(K270))),"",K270-Parameter!$B$9)</f>
        <v/>
      </c>
      <c r="M270" s="46" t="str">
        <f aca="false">IF(D270="","",IF(J270&lt;&gt;"",J270-D270,Parameter!$B$9-D270))</f>
        <v/>
      </c>
      <c r="N270" s="47" t="str">
        <f aca="false">IF(B270="","",IF(AND(I270="Selesai",G270=""),"Selesai tanpa jejak audit",IF(AND(F270="Klasifikasi ulang transaksi",G270=""),"Lengkapi dasar reklasifikasi","OK")))</f>
        <v/>
      </c>
    </row>
    <row r="271" customFormat="false" ht="15" hidden="false" customHeight="false" outlineLevel="0" collapsed="false">
      <c r="A271" s="42"/>
      <c r="B271" s="43"/>
      <c r="C271" s="42"/>
      <c r="D271" s="44"/>
      <c r="E271" s="42"/>
      <c r="F271" s="42"/>
      <c r="G271" s="42"/>
      <c r="H271" s="42"/>
      <c r="I271" s="42"/>
      <c r="J271" s="44"/>
      <c r="K271" s="45" t="str">
        <f aca="false">IF(B271="","",IFERROR(INDEX('Register Faktur'!$P$5:$P$2005,MATCH(B271,'Register Faktur'!$D$5:$D$2005,0)),"Tidak ditemukan di Register"))</f>
        <v/>
      </c>
      <c r="L271" s="46" t="str">
        <f aca="false">IF(OR(B271="",I271="Selesai",NOT(ISNUMBER(K271))),"",K271-Parameter!$B$9)</f>
        <v/>
      </c>
      <c r="M271" s="46" t="str">
        <f aca="false">IF(D271="","",IF(J271&lt;&gt;"",J271-D271,Parameter!$B$9-D271))</f>
        <v/>
      </c>
      <c r="N271" s="47" t="str">
        <f aca="false">IF(B271="","",IF(AND(I271="Selesai",G271=""),"Selesai tanpa jejak audit",IF(AND(F271="Klasifikasi ulang transaksi",G271=""),"Lengkapi dasar reklasifikasi","OK")))</f>
        <v/>
      </c>
    </row>
    <row r="272" customFormat="false" ht="15" hidden="false" customHeight="false" outlineLevel="0" collapsed="false">
      <c r="A272" s="42"/>
      <c r="B272" s="43"/>
      <c r="C272" s="42"/>
      <c r="D272" s="44"/>
      <c r="E272" s="42"/>
      <c r="F272" s="42"/>
      <c r="G272" s="42"/>
      <c r="H272" s="42"/>
      <c r="I272" s="42"/>
      <c r="J272" s="44"/>
      <c r="K272" s="45" t="str">
        <f aca="false">IF(B272="","",IFERROR(INDEX('Register Faktur'!$P$5:$P$2005,MATCH(B272,'Register Faktur'!$D$5:$D$2005,0)),"Tidak ditemukan di Register"))</f>
        <v/>
      </c>
      <c r="L272" s="46" t="str">
        <f aca="false">IF(OR(B272="",I272="Selesai",NOT(ISNUMBER(K272))),"",K272-Parameter!$B$9)</f>
        <v/>
      </c>
      <c r="M272" s="46" t="str">
        <f aca="false">IF(D272="","",IF(J272&lt;&gt;"",J272-D272,Parameter!$B$9-D272))</f>
        <v/>
      </c>
      <c r="N272" s="47" t="str">
        <f aca="false">IF(B272="","",IF(AND(I272="Selesai",G272=""),"Selesai tanpa jejak audit",IF(AND(F272="Klasifikasi ulang transaksi",G272=""),"Lengkapi dasar reklasifikasi","OK")))</f>
        <v/>
      </c>
    </row>
    <row r="273" customFormat="false" ht="15" hidden="false" customHeight="false" outlineLevel="0" collapsed="false">
      <c r="A273" s="42"/>
      <c r="B273" s="43"/>
      <c r="C273" s="42"/>
      <c r="D273" s="44"/>
      <c r="E273" s="42"/>
      <c r="F273" s="42"/>
      <c r="G273" s="42"/>
      <c r="H273" s="42"/>
      <c r="I273" s="42"/>
      <c r="J273" s="44"/>
      <c r="K273" s="45" t="str">
        <f aca="false">IF(B273="","",IFERROR(INDEX('Register Faktur'!$P$5:$P$2005,MATCH(B273,'Register Faktur'!$D$5:$D$2005,0)),"Tidak ditemukan di Register"))</f>
        <v/>
      </c>
      <c r="L273" s="46" t="str">
        <f aca="false">IF(OR(B273="",I273="Selesai",NOT(ISNUMBER(K273))),"",K273-Parameter!$B$9)</f>
        <v/>
      </c>
      <c r="M273" s="46" t="str">
        <f aca="false">IF(D273="","",IF(J273&lt;&gt;"",J273-D273,Parameter!$B$9-D273))</f>
        <v/>
      </c>
      <c r="N273" s="47" t="str">
        <f aca="false">IF(B273="","",IF(AND(I273="Selesai",G273=""),"Selesai tanpa jejak audit",IF(AND(F273="Klasifikasi ulang transaksi",G273=""),"Lengkapi dasar reklasifikasi","OK")))</f>
        <v/>
      </c>
    </row>
    <row r="274" customFormat="false" ht="15" hidden="false" customHeight="false" outlineLevel="0" collapsed="false">
      <c r="A274" s="42"/>
      <c r="B274" s="43"/>
      <c r="C274" s="42"/>
      <c r="D274" s="44"/>
      <c r="E274" s="42"/>
      <c r="F274" s="42"/>
      <c r="G274" s="42"/>
      <c r="H274" s="42"/>
      <c r="I274" s="42"/>
      <c r="J274" s="44"/>
      <c r="K274" s="45" t="str">
        <f aca="false">IF(B274="","",IFERROR(INDEX('Register Faktur'!$P$5:$P$2005,MATCH(B274,'Register Faktur'!$D$5:$D$2005,0)),"Tidak ditemukan di Register"))</f>
        <v/>
      </c>
      <c r="L274" s="46" t="str">
        <f aca="false">IF(OR(B274="",I274="Selesai",NOT(ISNUMBER(K274))),"",K274-Parameter!$B$9)</f>
        <v/>
      </c>
      <c r="M274" s="46" t="str">
        <f aca="false">IF(D274="","",IF(J274&lt;&gt;"",J274-D274,Parameter!$B$9-D274))</f>
        <v/>
      </c>
      <c r="N274" s="47" t="str">
        <f aca="false">IF(B274="","",IF(AND(I274="Selesai",G274=""),"Selesai tanpa jejak audit",IF(AND(F274="Klasifikasi ulang transaksi",G274=""),"Lengkapi dasar reklasifikasi","OK")))</f>
        <v/>
      </c>
    </row>
    <row r="275" customFormat="false" ht="15" hidden="false" customHeight="false" outlineLevel="0" collapsed="false">
      <c r="A275" s="42"/>
      <c r="B275" s="43"/>
      <c r="C275" s="42"/>
      <c r="D275" s="44"/>
      <c r="E275" s="42"/>
      <c r="F275" s="42"/>
      <c r="G275" s="42"/>
      <c r="H275" s="42"/>
      <c r="I275" s="42"/>
      <c r="J275" s="44"/>
      <c r="K275" s="45" t="str">
        <f aca="false">IF(B275="","",IFERROR(INDEX('Register Faktur'!$P$5:$P$2005,MATCH(B275,'Register Faktur'!$D$5:$D$2005,0)),"Tidak ditemukan di Register"))</f>
        <v/>
      </c>
      <c r="L275" s="46" t="str">
        <f aca="false">IF(OR(B275="",I275="Selesai",NOT(ISNUMBER(K275))),"",K275-Parameter!$B$9)</f>
        <v/>
      </c>
      <c r="M275" s="46" t="str">
        <f aca="false">IF(D275="","",IF(J275&lt;&gt;"",J275-D275,Parameter!$B$9-D275))</f>
        <v/>
      </c>
      <c r="N275" s="47" t="str">
        <f aca="false">IF(B275="","",IF(AND(I275="Selesai",G275=""),"Selesai tanpa jejak audit",IF(AND(F275="Klasifikasi ulang transaksi",G275=""),"Lengkapi dasar reklasifikasi","OK")))</f>
        <v/>
      </c>
    </row>
    <row r="276" customFormat="false" ht="15" hidden="false" customHeight="false" outlineLevel="0" collapsed="false">
      <c r="A276" s="42"/>
      <c r="B276" s="43"/>
      <c r="C276" s="42"/>
      <c r="D276" s="44"/>
      <c r="E276" s="42"/>
      <c r="F276" s="42"/>
      <c r="G276" s="42"/>
      <c r="H276" s="42"/>
      <c r="I276" s="42"/>
      <c r="J276" s="44"/>
      <c r="K276" s="45" t="str">
        <f aca="false">IF(B276="","",IFERROR(INDEX('Register Faktur'!$P$5:$P$2005,MATCH(B276,'Register Faktur'!$D$5:$D$2005,0)),"Tidak ditemukan di Register"))</f>
        <v/>
      </c>
      <c r="L276" s="46" t="str">
        <f aca="false">IF(OR(B276="",I276="Selesai",NOT(ISNUMBER(K276))),"",K276-Parameter!$B$9)</f>
        <v/>
      </c>
      <c r="M276" s="46" t="str">
        <f aca="false">IF(D276="","",IF(J276&lt;&gt;"",J276-D276,Parameter!$B$9-D276))</f>
        <v/>
      </c>
      <c r="N276" s="47" t="str">
        <f aca="false">IF(B276="","",IF(AND(I276="Selesai",G276=""),"Selesai tanpa jejak audit",IF(AND(F276="Klasifikasi ulang transaksi",G276=""),"Lengkapi dasar reklasifikasi","OK")))</f>
        <v/>
      </c>
    </row>
    <row r="277" customFormat="false" ht="15" hidden="false" customHeight="false" outlineLevel="0" collapsed="false">
      <c r="A277" s="42"/>
      <c r="B277" s="43"/>
      <c r="C277" s="42"/>
      <c r="D277" s="44"/>
      <c r="E277" s="42"/>
      <c r="F277" s="42"/>
      <c r="G277" s="42"/>
      <c r="H277" s="42"/>
      <c r="I277" s="42"/>
      <c r="J277" s="44"/>
      <c r="K277" s="45" t="str">
        <f aca="false">IF(B277="","",IFERROR(INDEX('Register Faktur'!$P$5:$P$2005,MATCH(B277,'Register Faktur'!$D$5:$D$2005,0)),"Tidak ditemukan di Register"))</f>
        <v/>
      </c>
      <c r="L277" s="46" t="str">
        <f aca="false">IF(OR(B277="",I277="Selesai",NOT(ISNUMBER(K277))),"",K277-Parameter!$B$9)</f>
        <v/>
      </c>
      <c r="M277" s="46" t="str">
        <f aca="false">IF(D277="","",IF(J277&lt;&gt;"",J277-D277,Parameter!$B$9-D277))</f>
        <v/>
      </c>
      <c r="N277" s="47" t="str">
        <f aca="false">IF(B277="","",IF(AND(I277="Selesai",G277=""),"Selesai tanpa jejak audit",IF(AND(F277="Klasifikasi ulang transaksi",G277=""),"Lengkapi dasar reklasifikasi","OK")))</f>
        <v/>
      </c>
    </row>
    <row r="278" customFormat="false" ht="15" hidden="false" customHeight="false" outlineLevel="0" collapsed="false">
      <c r="A278" s="42"/>
      <c r="B278" s="43"/>
      <c r="C278" s="42"/>
      <c r="D278" s="44"/>
      <c r="E278" s="42"/>
      <c r="F278" s="42"/>
      <c r="G278" s="42"/>
      <c r="H278" s="42"/>
      <c r="I278" s="42"/>
      <c r="J278" s="44"/>
      <c r="K278" s="45" t="str">
        <f aca="false">IF(B278="","",IFERROR(INDEX('Register Faktur'!$P$5:$P$2005,MATCH(B278,'Register Faktur'!$D$5:$D$2005,0)),"Tidak ditemukan di Register"))</f>
        <v/>
      </c>
      <c r="L278" s="46" t="str">
        <f aca="false">IF(OR(B278="",I278="Selesai",NOT(ISNUMBER(K278))),"",K278-Parameter!$B$9)</f>
        <v/>
      </c>
      <c r="M278" s="46" t="str">
        <f aca="false">IF(D278="","",IF(J278&lt;&gt;"",J278-D278,Parameter!$B$9-D278))</f>
        <v/>
      </c>
      <c r="N278" s="47" t="str">
        <f aca="false">IF(B278="","",IF(AND(I278="Selesai",G278=""),"Selesai tanpa jejak audit",IF(AND(F278="Klasifikasi ulang transaksi",G278=""),"Lengkapi dasar reklasifikasi","OK")))</f>
        <v/>
      </c>
    </row>
    <row r="279" customFormat="false" ht="15" hidden="false" customHeight="false" outlineLevel="0" collapsed="false">
      <c r="A279" s="42"/>
      <c r="B279" s="43"/>
      <c r="C279" s="42"/>
      <c r="D279" s="44"/>
      <c r="E279" s="42"/>
      <c r="F279" s="42"/>
      <c r="G279" s="42"/>
      <c r="H279" s="42"/>
      <c r="I279" s="42"/>
      <c r="J279" s="44"/>
      <c r="K279" s="45" t="str">
        <f aca="false">IF(B279="","",IFERROR(INDEX('Register Faktur'!$P$5:$P$2005,MATCH(B279,'Register Faktur'!$D$5:$D$2005,0)),"Tidak ditemukan di Register"))</f>
        <v/>
      </c>
      <c r="L279" s="46" t="str">
        <f aca="false">IF(OR(B279="",I279="Selesai",NOT(ISNUMBER(K279))),"",K279-Parameter!$B$9)</f>
        <v/>
      </c>
      <c r="M279" s="46" t="str">
        <f aca="false">IF(D279="","",IF(J279&lt;&gt;"",J279-D279,Parameter!$B$9-D279))</f>
        <v/>
      </c>
      <c r="N279" s="47" t="str">
        <f aca="false">IF(B279="","",IF(AND(I279="Selesai",G279=""),"Selesai tanpa jejak audit",IF(AND(F279="Klasifikasi ulang transaksi",G279=""),"Lengkapi dasar reklasifikasi","OK")))</f>
        <v/>
      </c>
    </row>
    <row r="280" customFormat="false" ht="15" hidden="false" customHeight="false" outlineLevel="0" collapsed="false">
      <c r="A280" s="42"/>
      <c r="B280" s="43"/>
      <c r="C280" s="42"/>
      <c r="D280" s="44"/>
      <c r="E280" s="42"/>
      <c r="F280" s="42"/>
      <c r="G280" s="42"/>
      <c r="H280" s="42"/>
      <c r="I280" s="42"/>
      <c r="J280" s="44"/>
      <c r="K280" s="45" t="str">
        <f aca="false">IF(B280="","",IFERROR(INDEX('Register Faktur'!$P$5:$P$2005,MATCH(B280,'Register Faktur'!$D$5:$D$2005,0)),"Tidak ditemukan di Register"))</f>
        <v/>
      </c>
      <c r="L280" s="46" t="str">
        <f aca="false">IF(OR(B280="",I280="Selesai",NOT(ISNUMBER(K280))),"",K280-Parameter!$B$9)</f>
        <v/>
      </c>
      <c r="M280" s="46" t="str">
        <f aca="false">IF(D280="","",IF(J280&lt;&gt;"",J280-D280,Parameter!$B$9-D280))</f>
        <v/>
      </c>
      <c r="N280" s="47" t="str">
        <f aca="false">IF(B280="","",IF(AND(I280="Selesai",G280=""),"Selesai tanpa jejak audit",IF(AND(F280="Klasifikasi ulang transaksi",G280=""),"Lengkapi dasar reklasifikasi","OK")))</f>
        <v/>
      </c>
    </row>
    <row r="281" customFormat="false" ht="15" hidden="false" customHeight="false" outlineLevel="0" collapsed="false">
      <c r="A281" s="42"/>
      <c r="B281" s="43"/>
      <c r="C281" s="42"/>
      <c r="D281" s="44"/>
      <c r="E281" s="42"/>
      <c r="F281" s="42"/>
      <c r="G281" s="42"/>
      <c r="H281" s="42"/>
      <c r="I281" s="42"/>
      <c r="J281" s="44"/>
      <c r="K281" s="45" t="str">
        <f aca="false">IF(B281="","",IFERROR(INDEX('Register Faktur'!$P$5:$P$2005,MATCH(B281,'Register Faktur'!$D$5:$D$2005,0)),"Tidak ditemukan di Register"))</f>
        <v/>
      </c>
      <c r="L281" s="46" t="str">
        <f aca="false">IF(OR(B281="",I281="Selesai",NOT(ISNUMBER(K281))),"",K281-Parameter!$B$9)</f>
        <v/>
      </c>
      <c r="M281" s="46" t="str">
        <f aca="false">IF(D281="","",IF(J281&lt;&gt;"",J281-D281,Parameter!$B$9-D281))</f>
        <v/>
      </c>
      <c r="N281" s="47" t="str">
        <f aca="false">IF(B281="","",IF(AND(I281="Selesai",G281=""),"Selesai tanpa jejak audit",IF(AND(F281="Klasifikasi ulang transaksi",G281=""),"Lengkapi dasar reklasifikasi","OK")))</f>
        <v/>
      </c>
    </row>
    <row r="282" customFormat="false" ht="15" hidden="false" customHeight="false" outlineLevel="0" collapsed="false">
      <c r="A282" s="42"/>
      <c r="B282" s="43"/>
      <c r="C282" s="42"/>
      <c r="D282" s="44"/>
      <c r="E282" s="42"/>
      <c r="F282" s="42"/>
      <c r="G282" s="42"/>
      <c r="H282" s="42"/>
      <c r="I282" s="42"/>
      <c r="J282" s="44"/>
      <c r="K282" s="45" t="str">
        <f aca="false">IF(B282="","",IFERROR(INDEX('Register Faktur'!$P$5:$P$2005,MATCH(B282,'Register Faktur'!$D$5:$D$2005,0)),"Tidak ditemukan di Register"))</f>
        <v/>
      </c>
      <c r="L282" s="46" t="str">
        <f aca="false">IF(OR(B282="",I282="Selesai",NOT(ISNUMBER(K282))),"",K282-Parameter!$B$9)</f>
        <v/>
      </c>
      <c r="M282" s="46" t="str">
        <f aca="false">IF(D282="","",IF(J282&lt;&gt;"",J282-D282,Parameter!$B$9-D282))</f>
        <v/>
      </c>
      <c r="N282" s="47" t="str">
        <f aca="false">IF(B282="","",IF(AND(I282="Selesai",G282=""),"Selesai tanpa jejak audit",IF(AND(F282="Klasifikasi ulang transaksi",G282=""),"Lengkapi dasar reklasifikasi","OK")))</f>
        <v/>
      </c>
    </row>
    <row r="283" customFormat="false" ht="15" hidden="false" customHeight="false" outlineLevel="0" collapsed="false">
      <c r="A283" s="42"/>
      <c r="B283" s="43"/>
      <c r="C283" s="42"/>
      <c r="D283" s="44"/>
      <c r="E283" s="42"/>
      <c r="F283" s="42"/>
      <c r="G283" s="42"/>
      <c r="H283" s="42"/>
      <c r="I283" s="42"/>
      <c r="J283" s="44"/>
      <c r="K283" s="45" t="str">
        <f aca="false">IF(B283="","",IFERROR(INDEX('Register Faktur'!$P$5:$P$2005,MATCH(B283,'Register Faktur'!$D$5:$D$2005,0)),"Tidak ditemukan di Register"))</f>
        <v/>
      </c>
      <c r="L283" s="46" t="str">
        <f aca="false">IF(OR(B283="",I283="Selesai",NOT(ISNUMBER(K283))),"",K283-Parameter!$B$9)</f>
        <v/>
      </c>
      <c r="M283" s="46" t="str">
        <f aca="false">IF(D283="","",IF(J283&lt;&gt;"",J283-D283,Parameter!$B$9-D283))</f>
        <v/>
      </c>
      <c r="N283" s="47" t="str">
        <f aca="false">IF(B283="","",IF(AND(I283="Selesai",G283=""),"Selesai tanpa jejak audit",IF(AND(F283="Klasifikasi ulang transaksi",G283=""),"Lengkapi dasar reklasifikasi","OK")))</f>
        <v/>
      </c>
    </row>
    <row r="284" customFormat="false" ht="15" hidden="false" customHeight="false" outlineLevel="0" collapsed="false">
      <c r="A284" s="42"/>
      <c r="B284" s="43"/>
      <c r="C284" s="42"/>
      <c r="D284" s="44"/>
      <c r="E284" s="42"/>
      <c r="F284" s="42"/>
      <c r="G284" s="42"/>
      <c r="H284" s="42"/>
      <c r="I284" s="42"/>
      <c r="J284" s="44"/>
      <c r="K284" s="45" t="str">
        <f aca="false">IF(B284="","",IFERROR(INDEX('Register Faktur'!$P$5:$P$2005,MATCH(B284,'Register Faktur'!$D$5:$D$2005,0)),"Tidak ditemukan di Register"))</f>
        <v/>
      </c>
      <c r="L284" s="46" t="str">
        <f aca="false">IF(OR(B284="",I284="Selesai",NOT(ISNUMBER(K284))),"",K284-Parameter!$B$9)</f>
        <v/>
      </c>
      <c r="M284" s="46" t="str">
        <f aca="false">IF(D284="","",IF(J284&lt;&gt;"",J284-D284,Parameter!$B$9-D284))</f>
        <v/>
      </c>
      <c r="N284" s="47" t="str">
        <f aca="false">IF(B284="","",IF(AND(I284="Selesai",G284=""),"Selesai tanpa jejak audit",IF(AND(F284="Klasifikasi ulang transaksi",G284=""),"Lengkapi dasar reklasifikasi","OK")))</f>
        <v/>
      </c>
    </row>
    <row r="285" customFormat="false" ht="15" hidden="false" customHeight="false" outlineLevel="0" collapsed="false">
      <c r="A285" s="42"/>
      <c r="B285" s="43"/>
      <c r="C285" s="42"/>
      <c r="D285" s="44"/>
      <c r="E285" s="42"/>
      <c r="F285" s="42"/>
      <c r="G285" s="42"/>
      <c r="H285" s="42"/>
      <c r="I285" s="42"/>
      <c r="J285" s="44"/>
      <c r="K285" s="45" t="str">
        <f aca="false">IF(B285="","",IFERROR(INDEX('Register Faktur'!$P$5:$P$2005,MATCH(B285,'Register Faktur'!$D$5:$D$2005,0)),"Tidak ditemukan di Register"))</f>
        <v/>
      </c>
      <c r="L285" s="46" t="str">
        <f aca="false">IF(OR(B285="",I285="Selesai",NOT(ISNUMBER(K285))),"",K285-Parameter!$B$9)</f>
        <v/>
      </c>
      <c r="M285" s="46" t="str">
        <f aca="false">IF(D285="","",IF(J285&lt;&gt;"",J285-D285,Parameter!$B$9-D285))</f>
        <v/>
      </c>
      <c r="N285" s="47" t="str">
        <f aca="false">IF(B285="","",IF(AND(I285="Selesai",G285=""),"Selesai tanpa jejak audit",IF(AND(F285="Klasifikasi ulang transaksi",G285=""),"Lengkapi dasar reklasifikasi","OK")))</f>
        <v/>
      </c>
    </row>
    <row r="286" customFormat="false" ht="15" hidden="false" customHeight="false" outlineLevel="0" collapsed="false">
      <c r="A286" s="42"/>
      <c r="B286" s="43"/>
      <c r="C286" s="42"/>
      <c r="D286" s="44"/>
      <c r="E286" s="42"/>
      <c r="F286" s="42"/>
      <c r="G286" s="42"/>
      <c r="H286" s="42"/>
      <c r="I286" s="42"/>
      <c r="J286" s="44"/>
      <c r="K286" s="45" t="str">
        <f aca="false">IF(B286="","",IFERROR(INDEX('Register Faktur'!$P$5:$P$2005,MATCH(B286,'Register Faktur'!$D$5:$D$2005,0)),"Tidak ditemukan di Register"))</f>
        <v/>
      </c>
      <c r="L286" s="46" t="str">
        <f aca="false">IF(OR(B286="",I286="Selesai",NOT(ISNUMBER(K286))),"",K286-Parameter!$B$9)</f>
        <v/>
      </c>
      <c r="M286" s="46" t="str">
        <f aca="false">IF(D286="","",IF(J286&lt;&gt;"",J286-D286,Parameter!$B$9-D286))</f>
        <v/>
      </c>
      <c r="N286" s="47" t="str">
        <f aca="false">IF(B286="","",IF(AND(I286="Selesai",G286=""),"Selesai tanpa jejak audit",IF(AND(F286="Klasifikasi ulang transaksi",G286=""),"Lengkapi dasar reklasifikasi","OK")))</f>
        <v/>
      </c>
    </row>
    <row r="287" customFormat="false" ht="15" hidden="false" customHeight="false" outlineLevel="0" collapsed="false">
      <c r="A287" s="42"/>
      <c r="B287" s="43"/>
      <c r="C287" s="42"/>
      <c r="D287" s="44"/>
      <c r="E287" s="42"/>
      <c r="F287" s="42"/>
      <c r="G287" s="42"/>
      <c r="H287" s="42"/>
      <c r="I287" s="42"/>
      <c r="J287" s="44"/>
      <c r="K287" s="45" t="str">
        <f aca="false">IF(B287="","",IFERROR(INDEX('Register Faktur'!$P$5:$P$2005,MATCH(B287,'Register Faktur'!$D$5:$D$2005,0)),"Tidak ditemukan di Register"))</f>
        <v/>
      </c>
      <c r="L287" s="46" t="str">
        <f aca="false">IF(OR(B287="",I287="Selesai",NOT(ISNUMBER(K287))),"",K287-Parameter!$B$9)</f>
        <v/>
      </c>
      <c r="M287" s="46" t="str">
        <f aca="false">IF(D287="","",IF(J287&lt;&gt;"",J287-D287,Parameter!$B$9-D287))</f>
        <v/>
      </c>
      <c r="N287" s="47" t="str">
        <f aca="false">IF(B287="","",IF(AND(I287="Selesai",G287=""),"Selesai tanpa jejak audit",IF(AND(F287="Klasifikasi ulang transaksi",G287=""),"Lengkapi dasar reklasifikasi","OK")))</f>
        <v/>
      </c>
    </row>
    <row r="288" customFormat="false" ht="15" hidden="false" customHeight="false" outlineLevel="0" collapsed="false">
      <c r="A288" s="42"/>
      <c r="B288" s="43"/>
      <c r="C288" s="42"/>
      <c r="D288" s="44"/>
      <c r="E288" s="42"/>
      <c r="F288" s="42"/>
      <c r="G288" s="42"/>
      <c r="H288" s="42"/>
      <c r="I288" s="42"/>
      <c r="J288" s="44"/>
      <c r="K288" s="45" t="str">
        <f aca="false">IF(B288="","",IFERROR(INDEX('Register Faktur'!$P$5:$P$2005,MATCH(B288,'Register Faktur'!$D$5:$D$2005,0)),"Tidak ditemukan di Register"))</f>
        <v/>
      </c>
      <c r="L288" s="46" t="str">
        <f aca="false">IF(OR(B288="",I288="Selesai",NOT(ISNUMBER(K288))),"",K288-Parameter!$B$9)</f>
        <v/>
      </c>
      <c r="M288" s="46" t="str">
        <f aca="false">IF(D288="","",IF(J288&lt;&gt;"",J288-D288,Parameter!$B$9-D288))</f>
        <v/>
      </c>
      <c r="N288" s="47" t="str">
        <f aca="false">IF(B288="","",IF(AND(I288="Selesai",G288=""),"Selesai tanpa jejak audit",IF(AND(F288="Klasifikasi ulang transaksi",G288=""),"Lengkapi dasar reklasifikasi","OK")))</f>
        <v/>
      </c>
    </row>
    <row r="289" customFormat="false" ht="15" hidden="false" customHeight="false" outlineLevel="0" collapsed="false">
      <c r="A289" s="42"/>
      <c r="B289" s="43"/>
      <c r="C289" s="42"/>
      <c r="D289" s="44"/>
      <c r="E289" s="42"/>
      <c r="F289" s="42"/>
      <c r="G289" s="42"/>
      <c r="H289" s="42"/>
      <c r="I289" s="42"/>
      <c r="J289" s="44"/>
      <c r="K289" s="45" t="str">
        <f aca="false">IF(B289="","",IFERROR(INDEX('Register Faktur'!$P$5:$P$2005,MATCH(B289,'Register Faktur'!$D$5:$D$2005,0)),"Tidak ditemukan di Register"))</f>
        <v/>
      </c>
      <c r="L289" s="46" t="str">
        <f aca="false">IF(OR(B289="",I289="Selesai",NOT(ISNUMBER(K289))),"",K289-Parameter!$B$9)</f>
        <v/>
      </c>
      <c r="M289" s="46" t="str">
        <f aca="false">IF(D289="","",IF(J289&lt;&gt;"",J289-D289,Parameter!$B$9-D289))</f>
        <v/>
      </c>
      <c r="N289" s="47" t="str">
        <f aca="false">IF(B289="","",IF(AND(I289="Selesai",G289=""),"Selesai tanpa jejak audit",IF(AND(F289="Klasifikasi ulang transaksi",G289=""),"Lengkapi dasar reklasifikasi","OK")))</f>
        <v/>
      </c>
    </row>
    <row r="290" customFormat="false" ht="15" hidden="false" customHeight="false" outlineLevel="0" collapsed="false">
      <c r="A290" s="42"/>
      <c r="B290" s="43"/>
      <c r="C290" s="42"/>
      <c r="D290" s="44"/>
      <c r="E290" s="42"/>
      <c r="F290" s="42"/>
      <c r="G290" s="42"/>
      <c r="H290" s="42"/>
      <c r="I290" s="42"/>
      <c r="J290" s="44"/>
      <c r="K290" s="45" t="str">
        <f aca="false">IF(B290="","",IFERROR(INDEX('Register Faktur'!$P$5:$P$2005,MATCH(B290,'Register Faktur'!$D$5:$D$2005,0)),"Tidak ditemukan di Register"))</f>
        <v/>
      </c>
      <c r="L290" s="46" t="str">
        <f aca="false">IF(OR(B290="",I290="Selesai",NOT(ISNUMBER(K290))),"",K290-Parameter!$B$9)</f>
        <v/>
      </c>
      <c r="M290" s="46" t="str">
        <f aca="false">IF(D290="","",IF(J290&lt;&gt;"",J290-D290,Parameter!$B$9-D290))</f>
        <v/>
      </c>
      <c r="N290" s="47" t="str">
        <f aca="false">IF(B290="","",IF(AND(I290="Selesai",G290=""),"Selesai tanpa jejak audit",IF(AND(F290="Klasifikasi ulang transaksi",G290=""),"Lengkapi dasar reklasifikasi","OK")))</f>
        <v/>
      </c>
    </row>
    <row r="291" customFormat="false" ht="15" hidden="false" customHeight="false" outlineLevel="0" collapsed="false">
      <c r="A291" s="42"/>
      <c r="B291" s="43"/>
      <c r="C291" s="42"/>
      <c r="D291" s="44"/>
      <c r="E291" s="42"/>
      <c r="F291" s="42"/>
      <c r="G291" s="42"/>
      <c r="H291" s="42"/>
      <c r="I291" s="42"/>
      <c r="J291" s="44"/>
      <c r="K291" s="45" t="str">
        <f aca="false">IF(B291="","",IFERROR(INDEX('Register Faktur'!$P$5:$P$2005,MATCH(B291,'Register Faktur'!$D$5:$D$2005,0)),"Tidak ditemukan di Register"))</f>
        <v/>
      </c>
      <c r="L291" s="46" t="str">
        <f aca="false">IF(OR(B291="",I291="Selesai",NOT(ISNUMBER(K291))),"",K291-Parameter!$B$9)</f>
        <v/>
      </c>
      <c r="M291" s="46" t="str">
        <f aca="false">IF(D291="","",IF(J291&lt;&gt;"",J291-D291,Parameter!$B$9-D291))</f>
        <v/>
      </c>
      <c r="N291" s="47" t="str">
        <f aca="false">IF(B291="","",IF(AND(I291="Selesai",G291=""),"Selesai tanpa jejak audit",IF(AND(F291="Klasifikasi ulang transaksi",G291=""),"Lengkapi dasar reklasifikasi","OK")))</f>
        <v/>
      </c>
    </row>
    <row r="292" customFormat="false" ht="15" hidden="false" customHeight="false" outlineLevel="0" collapsed="false">
      <c r="A292" s="42"/>
      <c r="B292" s="43"/>
      <c r="C292" s="42"/>
      <c r="D292" s="44"/>
      <c r="E292" s="42"/>
      <c r="F292" s="42"/>
      <c r="G292" s="42"/>
      <c r="H292" s="42"/>
      <c r="I292" s="42"/>
      <c r="J292" s="44"/>
      <c r="K292" s="45" t="str">
        <f aca="false">IF(B292="","",IFERROR(INDEX('Register Faktur'!$P$5:$P$2005,MATCH(B292,'Register Faktur'!$D$5:$D$2005,0)),"Tidak ditemukan di Register"))</f>
        <v/>
      </c>
      <c r="L292" s="46" t="str">
        <f aca="false">IF(OR(B292="",I292="Selesai",NOT(ISNUMBER(K292))),"",K292-Parameter!$B$9)</f>
        <v/>
      </c>
      <c r="M292" s="46" t="str">
        <f aca="false">IF(D292="","",IF(J292&lt;&gt;"",J292-D292,Parameter!$B$9-D292))</f>
        <v/>
      </c>
      <c r="N292" s="47" t="str">
        <f aca="false">IF(B292="","",IF(AND(I292="Selesai",G292=""),"Selesai tanpa jejak audit",IF(AND(F292="Klasifikasi ulang transaksi",G292=""),"Lengkapi dasar reklasifikasi","OK")))</f>
        <v/>
      </c>
    </row>
    <row r="293" customFormat="false" ht="15" hidden="false" customHeight="false" outlineLevel="0" collapsed="false">
      <c r="A293" s="42"/>
      <c r="B293" s="43"/>
      <c r="C293" s="42"/>
      <c r="D293" s="44"/>
      <c r="E293" s="42"/>
      <c r="F293" s="42"/>
      <c r="G293" s="42"/>
      <c r="H293" s="42"/>
      <c r="I293" s="42"/>
      <c r="J293" s="44"/>
      <c r="K293" s="45" t="str">
        <f aca="false">IF(B293="","",IFERROR(INDEX('Register Faktur'!$P$5:$P$2005,MATCH(B293,'Register Faktur'!$D$5:$D$2005,0)),"Tidak ditemukan di Register"))</f>
        <v/>
      </c>
      <c r="L293" s="46" t="str">
        <f aca="false">IF(OR(B293="",I293="Selesai",NOT(ISNUMBER(K293))),"",K293-Parameter!$B$9)</f>
        <v/>
      </c>
      <c r="M293" s="46" t="str">
        <f aca="false">IF(D293="","",IF(J293&lt;&gt;"",J293-D293,Parameter!$B$9-D293))</f>
        <v/>
      </c>
      <c r="N293" s="47" t="str">
        <f aca="false">IF(B293="","",IF(AND(I293="Selesai",G293=""),"Selesai tanpa jejak audit",IF(AND(F293="Klasifikasi ulang transaksi",G293=""),"Lengkapi dasar reklasifikasi","OK")))</f>
        <v/>
      </c>
    </row>
    <row r="294" customFormat="false" ht="15" hidden="false" customHeight="false" outlineLevel="0" collapsed="false">
      <c r="A294" s="42"/>
      <c r="B294" s="43"/>
      <c r="C294" s="42"/>
      <c r="D294" s="44"/>
      <c r="E294" s="42"/>
      <c r="F294" s="42"/>
      <c r="G294" s="42"/>
      <c r="H294" s="42"/>
      <c r="I294" s="42"/>
      <c r="J294" s="44"/>
      <c r="K294" s="45" t="str">
        <f aca="false">IF(B294="","",IFERROR(INDEX('Register Faktur'!$P$5:$P$2005,MATCH(B294,'Register Faktur'!$D$5:$D$2005,0)),"Tidak ditemukan di Register"))</f>
        <v/>
      </c>
      <c r="L294" s="46" t="str">
        <f aca="false">IF(OR(B294="",I294="Selesai",NOT(ISNUMBER(K294))),"",K294-Parameter!$B$9)</f>
        <v/>
      </c>
      <c r="M294" s="46" t="str">
        <f aca="false">IF(D294="","",IF(J294&lt;&gt;"",J294-D294,Parameter!$B$9-D294))</f>
        <v/>
      </c>
      <c r="N294" s="47" t="str">
        <f aca="false">IF(B294="","",IF(AND(I294="Selesai",G294=""),"Selesai tanpa jejak audit",IF(AND(F294="Klasifikasi ulang transaksi",G294=""),"Lengkapi dasar reklasifikasi","OK")))</f>
        <v/>
      </c>
    </row>
    <row r="295" customFormat="false" ht="15" hidden="false" customHeight="false" outlineLevel="0" collapsed="false">
      <c r="A295" s="42"/>
      <c r="B295" s="43"/>
      <c r="C295" s="42"/>
      <c r="D295" s="44"/>
      <c r="E295" s="42"/>
      <c r="F295" s="42"/>
      <c r="G295" s="42"/>
      <c r="H295" s="42"/>
      <c r="I295" s="42"/>
      <c r="J295" s="44"/>
      <c r="K295" s="45" t="str">
        <f aca="false">IF(B295="","",IFERROR(INDEX('Register Faktur'!$P$5:$P$2005,MATCH(B295,'Register Faktur'!$D$5:$D$2005,0)),"Tidak ditemukan di Register"))</f>
        <v/>
      </c>
      <c r="L295" s="46" t="str">
        <f aca="false">IF(OR(B295="",I295="Selesai",NOT(ISNUMBER(K295))),"",K295-Parameter!$B$9)</f>
        <v/>
      </c>
      <c r="M295" s="46" t="str">
        <f aca="false">IF(D295="","",IF(J295&lt;&gt;"",J295-D295,Parameter!$B$9-D295))</f>
        <v/>
      </c>
      <c r="N295" s="47" t="str">
        <f aca="false">IF(B295="","",IF(AND(I295="Selesai",G295=""),"Selesai tanpa jejak audit",IF(AND(F295="Klasifikasi ulang transaksi",G295=""),"Lengkapi dasar reklasifikasi","OK")))</f>
        <v/>
      </c>
    </row>
    <row r="296" customFormat="false" ht="15" hidden="false" customHeight="false" outlineLevel="0" collapsed="false">
      <c r="A296" s="42"/>
      <c r="B296" s="43"/>
      <c r="C296" s="42"/>
      <c r="D296" s="44"/>
      <c r="E296" s="42"/>
      <c r="F296" s="42"/>
      <c r="G296" s="42"/>
      <c r="H296" s="42"/>
      <c r="I296" s="42"/>
      <c r="J296" s="44"/>
      <c r="K296" s="45" t="str">
        <f aca="false">IF(B296="","",IFERROR(INDEX('Register Faktur'!$P$5:$P$2005,MATCH(B296,'Register Faktur'!$D$5:$D$2005,0)),"Tidak ditemukan di Register"))</f>
        <v/>
      </c>
      <c r="L296" s="46" t="str">
        <f aca="false">IF(OR(B296="",I296="Selesai",NOT(ISNUMBER(K296))),"",K296-Parameter!$B$9)</f>
        <v/>
      </c>
      <c r="M296" s="46" t="str">
        <f aca="false">IF(D296="","",IF(J296&lt;&gt;"",J296-D296,Parameter!$B$9-D296))</f>
        <v/>
      </c>
      <c r="N296" s="47" t="str">
        <f aca="false">IF(B296="","",IF(AND(I296="Selesai",G296=""),"Selesai tanpa jejak audit",IF(AND(F296="Klasifikasi ulang transaksi",G296=""),"Lengkapi dasar reklasifikasi","OK")))</f>
        <v/>
      </c>
    </row>
    <row r="297" customFormat="false" ht="15" hidden="false" customHeight="false" outlineLevel="0" collapsed="false">
      <c r="A297" s="42"/>
      <c r="B297" s="43"/>
      <c r="C297" s="42"/>
      <c r="D297" s="44"/>
      <c r="E297" s="42"/>
      <c r="F297" s="42"/>
      <c r="G297" s="42"/>
      <c r="H297" s="42"/>
      <c r="I297" s="42"/>
      <c r="J297" s="44"/>
      <c r="K297" s="45" t="str">
        <f aca="false">IF(B297="","",IFERROR(INDEX('Register Faktur'!$P$5:$P$2005,MATCH(B297,'Register Faktur'!$D$5:$D$2005,0)),"Tidak ditemukan di Register"))</f>
        <v/>
      </c>
      <c r="L297" s="46" t="str">
        <f aca="false">IF(OR(B297="",I297="Selesai",NOT(ISNUMBER(K297))),"",K297-Parameter!$B$9)</f>
        <v/>
      </c>
      <c r="M297" s="46" t="str">
        <f aca="false">IF(D297="","",IF(J297&lt;&gt;"",J297-D297,Parameter!$B$9-D297))</f>
        <v/>
      </c>
      <c r="N297" s="47" t="str">
        <f aca="false">IF(B297="","",IF(AND(I297="Selesai",G297=""),"Selesai tanpa jejak audit",IF(AND(F297="Klasifikasi ulang transaksi",G297=""),"Lengkapi dasar reklasifikasi","OK")))</f>
        <v/>
      </c>
    </row>
    <row r="298" customFormat="false" ht="15" hidden="false" customHeight="false" outlineLevel="0" collapsed="false">
      <c r="A298" s="42"/>
      <c r="B298" s="43"/>
      <c r="C298" s="42"/>
      <c r="D298" s="44"/>
      <c r="E298" s="42"/>
      <c r="F298" s="42"/>
      <c r="G298" s="42"/>
      <c r="H298" s="42"/>
      <c r="I298" s="42"/>
      <c r="J298" s="44"/>
      <c r="K298" s="45" t="str">
        <f aca="false">IF(B298="","",IFERROR(INDEX('Register Faktur'!$P$5:$P$2005,MATCH(B298,'Register Faktur'!$D$5:$D$2005,0)),"Tidak ditemukan di Register"))</f>
        <v/>
      </c>
      <c r="L298" s="46" t="str">
        <f aca="false">IF(OR(B298="",I298="Selesai",NOT(ISNUMBER(K298))),"",K298-Parameter!$B$9)</f>
        <v/>
      </c>
      <c r="M298" s="46" t="str">
        <f aca="false">IF(D298="","",IF(J298&lt;&gt;"",J298-D298,Parameter!$B$9-D298))</f>
        <v/>
      </c>
      <c r="N298" s="47" t="str">
        <f aca="false">IF(B298="","",IF(AND(I298="Selesai",G298=""),"Selesai tanpa jejak audit",IF(AND(F298="Klasifikasi ulang transaksi",G298=""),"Lengkapi dasar reklasifikasi","OK")))</f>
        <v/>
      </c>
    </row>
    <row r="299" customFormat="false" ht="15" hidden="false" customHeight="false" outlineLevel="0" collapsed="false">
      <c r="A299" s="42"/>
      <c r="B299" s="43"/>
      <c r="C299" s="42"/>
      <c r="D299" s="44"/>
      <c r="E299" s="42"/>
      <c r="F299" s="42"/>
      <c r="G299" s="42"/>
      <c r="H299" s="42"/>
      <c r="I299" s="42"/>
      <c r="J299" s="44"/>
      <c r="K299" s="45" t="str">
        <f aca="false">IF(B299="","",IFERROR(INDEX('Register Faktur'!$P$5:$P$2005,MATCH(B299,'Register Faktur'!$D$5:$D$2005,0)),"Tidak ditemukan di Register"))</f>
        <v/>
      </c>
      <c r="L299" s="46" t="str">
        <f aca="false">IF(OR(B299="",I299="Selesai",NOT(ISNUMBER(K299))),"",K299-Parameter!$B$9)</f>
        <v/>
      </c>
      <c r="M299" s="46" t="str">
        <f aca="false">IF(D299="","",IF(J299&lt;&gt;"",J299-D299,Parameter!$B$9-D299))</f>
        <v/>
      </c>
      <c r="N299" s="47" t="str">
        <f aca="false">IF(B299="","",IF(AND(I299="Selesai",G299=""),"Selesai tanpa jejak audit",IF(AND(F299="Klasifikasi ulang transaksi",G299=""),"Lengkapi dasar reklasifikasi","OK")))</f>
        <v/>
      </c>
    </row>
    <row r="300" customFormat="false" ht="15" hidden="false" customHeight="false" outlineLevel="0" collapsed="false">
      <c r="A300" s="42"/>
      <c r="B300" s="43"/>
      <c r="C300" s="42"/>
      <c r="D300" s="44"/>
      <c r="E300" s="42"/>
      <c r="F300" s="42"/>
      <c r="G300" s="42"/>
      <c r="H300" s="42"/>
      <c r="I300" s="42"/>
      <c r="J300" s="44"/>
      <c r="K300" s="45" t="str">
        <f aca="false">IF(B300="","",IFERROR(INDEX('Register Faktur'!$P$5:$P$2005,MATCH(B300,'Register Faktur'!$D$5:$D$2005,0)),"Tidak ditemukan di Register"))</f>
        <v/>
      </c>
      <c r="L300" s="46" t="str">
        <f aca="false">IF(OR(B300="",I300="Selesai",NOT(ISNUMBER(K300))),"",K300-Parameter!$B$9)</f>
        <v/>
      </c>
      <c r="M300" s="46" t="str">
        <f aca="false">IF(D300="","",IF(J300&lt;&gt;"",J300-D300,Parameter!$B$9-D300))</f>
        <v/>
      </c>
      <c r="N300" s="47" t="str">
        <f aca="false">IF(B300="","",IF(AND(I300="Selesai",G300=""),"Selesai tanpa jejak audit",IF(AND(F300="Klasifikasi ulang transaksi",G300=""),"Lengkapi dasar reklasifikasi","OK")))</f>
        <v/>
      </c>
    </row>
    <row r="301" customFormat="false" ht="15" hidden="false" customHeight="false" outlineLevel="0" collapsed="false">
      <c r="A301" s="42"/>
      <c r="B301" s="43"/>
      <c r="C301" s="42"/>
      <c r="D301" s="44"/>
      <c r="E301" s="42"/>
      <c r="F301" s="42"/>
      <c r="G301" s="42"/>
      <c r="H301" s="42"/>
      <c r="I301" s="42"/>
      <c r="J301" s="44"/>
      <c r="K301" s="45" t="str">
        <f aca="false">IF(B301="","",IFERROR(INDEX('Register Faktur'!$P$5:$P$2005,MATCH(B301,'Register Faktur'!$D$5:$D$2005,0)),"Tidak ditemukan di Register"))</f>
        <v/>
      </c>
      <c r="L301" s="46" t="str">
        <f aca="false">IF(OR(B301="",I301="Selesai",NOT(ISNUMBER(K301))),"",K301-Parameter!$B$9)</f>
        <v/>
      </c>
      <c r="M301" s="46" t="str">
        <f aca="false">IF(D301="","",IF(J301&lt;&gt;"",J301-D301,Parameter!$B$9-D301))</f>
        <v/>
      </c>
      <c r="N301" s="47" t="str">
        <f aca="false">IF(B301="","",IF(AND(I301="Selesai",G301=""),"Selesai tanpa jejak audit",IF(AND(F301="Klasifikasi ulang transaksi",G301=""),"Lengkapi dasar reklasifikasi","OK")))</f>
        <v/>
      </c>
    </row>
    <row r="302" customFormat="false" ht="15" hidden="false" customHeight="false" outlineLevel="0" collapsed="false">
      <c r="A302" s="42"/>
      <c r="B302" s="43"/>
      <c r="C302" s="42"/>
      <c r="D302" s="44"/>
      <c r="E302" s="42"/>
      <c r="F302" s="42"/>
      <c r="G302" s="42"/>
      <c r="H302" s="42"/>
      <c r="I302" s="42"/>
      <c r="J302" s="44"/>
      <c r="K302" s="45" t="str">
        <f aca="false">IF(B302="","",IFERROR(INDEX('Register Faktur'!$P$5:$P$2005,MATCH(B302,'Register Faktur'!$D$5:$D$2005,0)),"Tidak ditemukan di Register"))</f>
        <v/>
      </c>
      <c r="L302" s="46" t="str">
        <f aca="false">IF(OR(B302="",I302="Selesai",NOT(ISNUMBER(K302))),"",K302-Parameter!$B$9)</f>
        <v/>
      </c>
      <c r="M302" s="46" t="str">
        <f aca="false">IF(D302="","",IF(J302&lt;&gt;"",J302-D302,Parameter!$B$9-D302))</f>
        <v/>
      </c>
      <c r="N302" s="47" t="str">
        <f aca="false">IF(B302="","",IF(AND(I302="Selesai",G302=""),"Selesai tanpa jejak audit",IF(AND(F302="Klasifikasi ulang transaksi",G302=""),"Lengkapi dasar reklasifikasi","OK")))</f>
        <v/>
      </c>
    </row>
    <row r="303" customFormat="false" ht="15" hidden="false" customHeight="false" outlineLevel="0" collapsed="false">
      <c r="A303" s="42"/>
      <c r="B303" s="43"/>
      <c r="C303" s="42"/>
      <c r="D303" s="44"/>
      <c r="E303" s="42"/>
      <c r="F303" s="42"/>
      <c r="G303" s="42"/>
      <c r="H303" s="42"/>
      <c r="I303" s="42"/>
      <c r="J303" s="44"/>
      <c r="K303" s="45" t="str">
        <f aca="false">IF(B303="","",IFERROR(INDEX('Register Faktur'!$P$5:$P$2005,MATCH(B303,'Register Faktur'!$D$5:$D$2005,0)),"Tidak ditemukan di Register"))</f>
        <v/>
      </c>
      <c r="L303" s="46" t="str">
        <f aca="false">IF(OR(B303="",I303="Selesai",NOT(ISNUMBER(K303))),"",K303-Parameter!$B$9)</f>
        <v/>
      </c>
      <c r="M303" s="46" t="str">
        <f aca="false">IF(D303="","",IF(J303&lt;&gt;"",J303-D303,Parameter!$B$9-D303))</f>
        <v/>
      </c>
      <c r="N303" s="47" t="str">
        <f aca="false">IF(B303="","",IF(AND(I303="Selesai",G303=""),"Selesai tanpa jejak audit",IF(AND(F303="Klasifikasi ulang transaksi",G303=""),"Lengkapi dasar reklasifikasi","OK")))</f>
        <v/>
      </c>
    </row>
    <row r="304" customFormat="false" ht="15" hidden="false" customHeight="false" outlineLevel="0" collapsed="false">
      <c r="A304" s="42"/>
      <c r="B304" s="43"/>
      <c r="C304" s="42"/>
      <c r="D304" s="44"/>
      <c r="E304" s="42"/>
      <c r="F304" s="42"/>
      <c r="G304" s="42"/>
      <c r="H304" s="42"/>
      <c r="I304" s="42"/>
      <c r="J304" s="44"/>
      <c r="K304" s="45" t="str">
        <f aca="false">IF(B304="","",IFERROR(INDEX('Register Faktur'!$P$5:$P$2005,MATCH(B304,'Register Faktur'!$D$5:$D$2005,0)),"Tidak ditemukan di Register"))</f>
        <v/>
      </c>
      <c r="L304" s="46" t="str">
        <f aca="false">IF(OR(B304="",I304="Selesai",NOT(ISNUMBER(K304))),"",K304-Parameter!$B$9)</f>
        <v/>
      </c>
      <c r="M304" s="46" t="str">
        <f aca="false">IF(D304="","",IF(J304&lt;&gt;"",J304-D304,Parameter!$B$9-D304))</f>
        <v/>
      </c>
      <c r="N304" s="47" t="str">
        <f aca="false">IF(B304="","",IF(AND(I304="Selesai",G304=""),"Selesai tanpa jejak audit",IF(AND(F304="Klasifikasi ulang transaksi",G304=""),"Lengkapi dasar reklasifikasi","OK")))</f>
        <v/>
      </c>
    </row>
    <row r="305" customFormat="false" ht="15" hidden="false" customHeight="false" outlineLevel="0" collapsed="false">
      <c r="A305" s="42"/>
      <c r="B305" s="43"/>
      <c r="C305" s="42"/>
      <c r="D305" s="44"/>
      <c r="E305" s="42"/>
      <c r="F305" s="42"/>
      <c r="G305" s="42"/>
      <c r="H305" s="42"/>
      <c r="I305" s="42"/>
      <c r="J305" s="44"/>
      <c r="K305" s="45" t="str">
        <f aca="false">IF(B305="","",IFERROR(INDEX('Register Faktur'!$P$5:$P$2005,MATCH(B305,'Register Faktur'!$D$5:$D$2005,0)),"Tidak ditemukan di Register"))</f>
        <v/>
      </c>
      <c r="L305" s="46" t="str">
        <f aca="false">IF(OR(B305="",I305="Selesai",NOT(ISNUMBER(K305))),"",K305-Parameter!$B$9)</f>
        <v/>
      </c>
      <c r="M305" s="46" t="str">
        <f aca="false">IF(D305="","",IF(J305&lt;&gt;"",J305-D305,Parameter!$B$9-D305))</f>
        <v/>
      </c>
      <c r="N305" s="47" t="str">
        <f aca="false">IF(B305="","",IF(AND(I305="Selesai",G305=""),"Selesai tanpa jejak audit",IF(AND(F305="Klasifikasi ulang transaksi",G305=""),"Lengkapi dasar reklasifikasi","OK")))</f>
        <v/>
      </c>
    </row>
    <row r="306" customFormat="false" ht="15" hidden="false" customHeight="false" outlineLevel="0" collapsed="false">
      <c r="A306" s="42"/>
      <c r="B306" s="43"/>
      <c r="C306" s="42"/>
      <c r="D306" s="44"/>
      <c r="E306" s="42"/>
      <c r="F306" s="42"/>
      <c r="G306" s="42"/>
      <c r="H306" s="42"/>
      <c r="I306" s="42"/>
      <c r="J306" s="44"/>
      <c r="K306" s="45" t="str">
        <f aca="false">IF(B306="","",IFERROR(INDEX('Register Faktur'!$P$5:$P$2005,MATCH(B306,'Register Faktur'!$D$5:$D$2005,0)),"Tidak ditemukan di Register"))</f>
        <v/>
      </c>
      <c r="L306" s="46" t="str">
        <f aca="false">IF(OR(B306="",I306="Selesai",NOT(ISNUMBER(K306))),"",K306-Parameter!$B$9)</f>
        <v/>
      </c>
      <c r="M306" s="46" t="str">
        <f aca="false">IF(D306="","",IF(J306&lt;&gt;"",J306-D306,Parameter!$B$9-D306))</f>
        <v/>
      </c>
      <c r="N306" s="47" t="str">
        <f aca="false">IF(B306="","",IF(AND(I306="Selesai",G306=""),"Selesai tanpa jejak audit",IF(AND(F306="Klasifikasi ulang transaksi",G306=""),"Lengkapi dasar reklasifikasi","OK")))</f>
        <v/>
      </c>
    </row>
    <row r="307" customFormat="false" ht="15" hidden="false" customHeight="false" outlineLevel="0" collapsed="false">
      <c r="A307" s="42"/>
      <c r="B307" s="43"/>
      <c r="C307" s="42"/>
      <c r="D307" s="44"/>
      <c r="E307" s="42"/>
      <c r="F307" s="42"/>
      <c r="G307" s="42"/>
      <c r="H307" s="42"/>
      <c r="I307" s="42"/>
      <c r="J307" s="44"/>
      <c r="K307" s="45" t="str">
        <f aca="false">IF(B307="","",IFERROR(INDEX('Register Faktur'!$P$5:$P$2005,MATCH(B307,'Register Faktur'!$D$5:$D$2005,0)),"Tidak ditemukan di Register"))</f>
        <v/>
      </c>
      <c r="L307" s="46" t="str">
        <f aca="false">IF(OR(B307="",I307="Selesai",NOT(ISNUMBER(K307))),"",K307-Parameter!$B$9)</f>
        <v/>
      </c>
      <c r="M307" s="46" t="str">
        <f aca="false">IF(D307="","",IF(J307&lt;&gt;"",J307-D307,Parameter!$B$9-D307))</f>
        <v/>
      </c>
      <c r="N307" s="47" t="str">
        <f aca="false">IF(B307="","",IF(AND(I307="Selesai",G307=""),"Selesai tanpa jejak audit",IF(AND(F307="Klasifikasi ulang transaksi",G307=""),"Lengkapi dasar reklasifikasi","OK")))</f>
        <v/>
      </c>
    </row>
    <row r="308" customFormat="false" ht="15" hidden="false" customHeight="false" outlineLevel="0" collapsed="false">
      <c r="A308" s="42"/>
      <c r="B308" s="43"/>
      <c r="C308" s="42"/>
      <c r="D308" s="44"/>
      <c r="E308" s="42"/>
      <c r="F308" s="42"/>
      <c r="G308" s="42"/>
      <c r="H308" s="42"/>
      <c r="I308" s="42"/>
      <c r="J308" s="44"/>
      <c r="K308" s="45" t="str">
        <f aca="false">IF(B308="","",IFERROR(INDEX('Register Faktur'!$P$5:$P$2005,MATCH(B308,'Register Faktur'!$D$5:$D$2005,0)),"Tidak ditemukan di Register"))</f>
        <v/>
      </c>
      <c r="L308" s="46" t="str">
        <f aca="false">IF(OR(B308="",I308="Selesai",NOT(ISNUMBER(K308))),"",K308-Parameter!$B$9)</f>
        <v/>
      </c>
      <c r="M308" s="46" t="str">
        <f aca="false">IF(D308="","",IF(J308&lt;&gt;"",J308-D308,Parameter!$B$9-D308))</f>
        <v/>
      </c>
      <c r="N308" s="47" t="str">
        <f aca="false">IF(B308="","",IF(AND(I308="Selesai",G308=""),"Selesai tanpa jejak audit",IF(AND(F308="Klasifikasi ulang transaksi",G308=""),"Lengkapi dasar reklasifikasi","OK")))</f>
        <v/>
      </c>
    </row>
    <row r="309" customFormat="false" ht="15" hidden="false" customHeight="false" outlineLevel="0" collapsed="false">
      <c r="A309" s="42"/>
      <c r="B309" s="43"/>
      <c r="C309" s="42"/>
      <c r="D309" s="44"/>
      <c r="E309" s="42"/>
      <c r="F309" s="42"/>
      <c r="G309" s="42"/>
      <c r="H309" s="42"/>
      <c r="I309" s="42"/>
      <c r="J309" s="44"/>
      <c r="K309" s="45" t="str">
        <f aca="false">IF(B309="","",IFERROR(INDEX('Register Faktur'!$P$5:$P$2005,MATCH(B309,'Register Faktur'!$D$5:$D$2005,0)),"Tidak ditemukan di Register"))</f>
        <v/>
      </c>
      <c r="L309" s="46" t="str">
        <f aca="false">IF(OR(B309="",I309="Selesai",NOT(ISNUMBER(K309))),"",K309-Parameter!$B$9)</f>
        <v/>
      </c>
      <c r="M309" s="46" t="str">
        <f aca="false">IF(D309="","",IF(J309&lt;&gt;"",J309-D309,Parameter!$B$9-D309))</f>
        <v/>
      </c>
      <c r="N309" s="47" t="str">
        <f aca="false">IF(B309="","",IF(AND(I309="Selesai",G309=""),"Selesai tanpa jejak audit",IF(AND(F309="Klasifikasi ulang transaksi",G309=""),"Lengkapi dasar reklasifikasi","OK")))</f>
        <v/>
      </c>
    </row>
    <row r="310" customFormat="false" ht="15" hidden="false" customHeight="false" outlineLevel="0" collapsed="false">
      <c r="A310" s="42"/>
      <c r="B310" s="43"/>
      <c r="C310" s="42"/>
      <c r="D310" s="44"/>
      <c r="E310" s="42"/>
      <c r="F310" s="42"/>
      <c r="G310" s="42"/>
      <c r="H310" s="42"/>
      <c r="I310" s="42"/>
      <c r="J310" s="44"/>
      <c r="K310" s="45" t="str">
        <f aca="false">IF(B310="","",IFERROR(INDEX('Register Faktur'!$P$5:$P$2005,MATCH(B310,'Register Faktur'!$D$5:$D$2005,0)),"Tidak ditemukan di Register"))</f>
        <v/>
      </c>
      <c r="L310" s="46" t="str">
        <f aca="false">IF(OR(B310="",I310="Selesai",NOT(ISNUMBER(K310))),"",K310-Parameter!$B$9)</f>
        <v/>
      </c>
      <c r="M310" s="46" t="str">
        <f aca="false">IF(D310="","",IF(J310&lt;&gt;"",J310-D310,Parameter!$B$9-D310))</f>
        <v/>
      </c>
      <c r="N310" s="47" t="str">
        <f aca="false">IF(B310="","",IF(AND(I310="Selesai",G310=""),"Selesai tanpa jejak audit",IF(AND(F310="Klasifikasi ulang transaksi",G310=""),"Lengkapi dasar reklasifikasi","OK")))</f>
        <v/>
      </c>
    </row>
    <row r="311" customFormat="false" ht="15" hidden="false" customHeight="false" outlineLevel="0" collapsed="false">
      <c r="A311" s="42"/>
      <c r="B311" s="43"/>
      <c r="C311" s="42"/>
      <c r="D311" s="44"/>
      <c r="E311" s="42"/>
      <c r="F311" s="42"/>
      <c r="G311" s="42"/>
      <c r="H311" s="42"/>
      <c r="I311" s="42"/>
      <c r="J311" s="44"/>
      <c r="K311" s="45" t="str">
        <f aca="false">IF(B311="","",IFERROR(INDEX('Register Faktur'!$P$5:$P$2005,MATCH(B311,'Register Faktur'!$D$5:$D$2005,0)),"Tidak ditemukan di Register"))</f>
        <v/>
      </c>
      <c r="L311" s="46" t="str">
        <f aca="false">IF(OR(B311="",I311="Selesai",NOT(ISNUMBER(K311))),"",K311-Parameter!$B$9)</f>
        <v/>
      </c>
      <c r="M311" s="46" t="str">
        <f aca="false">IF(D311="","",IF(J311&lt;&gt;"",J311-D311,Parameter!$B$9-D311))</f>
        <v/>
      </c>
      <c r="N311" s="47" t="str">
        <f aca="false">IF(B311="","",IF(AND(I311="Selesai",G311=""),"Selesai tanpa jejak audit",IF(AND(F311="Klasifikasi ulang transaksi",G311=""),"Lengkapi dasar reklasifikasi","OK")))</f>
        <v/>
      </c>
    </row>
    <row r="312" customFormat="false" ht="15" hidden="false" customHeight="false" outlineLevel="0" collapsed="false">
      <c r="A312" s="42"/>
      <c r="B312" s="43"/>
      <c r="C312" s="42"/>
      <c r="D312" s="44"/>
      <c r="E312" s="42"/>
      <c r="F312" s="42"/>
      <c r="G312" s="42"/>
      <c r="H312" s="42"/>
      <c r="I312" s="42"/>
      <c r="J312" s="44"/>
      <c r="K312" s="45" t="str">
        <f aca="false">IF(B312="","",IFERROR(INDEX('Register Faktur'!$P$5:$P$2005,MATCH(B312,'Register Faktur'!$D$5:$D$2005,0)),"Tidak ditemukan di Register"))</f>
        <v/>
      </c>
      <c r="L312" s="46" t="str">
        <f aca="false">IF(OR(B312="",I312="Selesai",NOT(ISNUMBER(K312))),"",K312-Parameter!$B$9)</f>
        <v/>
      </c>
      <c r="M312" s="46" t="str">
        <f aca="false">IF(D312="","",IF(J312&lt;&gt;"",J312-D312,Parameter!$B$9-D312))</f>
        <v/>
      </c>
      <c r="N312" s="47" t="str">
        <f aca="false">IF(B312="","",IF(AND(I312="Selesai",G312=""),"Selesai tanpa jejak audit",IF(AND(F312="Klasifikasi ulang transaksi",G312=""),"Lengkapi dasar reklasifikasi","OK")))</f>
        <v/>
      </c>
    </row>
    <row r="313" customFormat="false" ht="15" hidden="false" customHeight="false" outlineLevel="0" collapsed="false">
      <c r="A313" s="42"/>
      <c r="B313" s="43"/>
      <c r="C313" s="42"/>
      <c r="D313" s="44"/>
      <c r="E313" s="42"/>
      <c r="F313" s="42"/>
      <c r="G313" s="42"/>
      <c r="H313" s="42"/>
      <c r="I313" s="42"/>
      <c r="J313" s="44"/>
      <c r="K313" s="45" t="str">
        <f aca="false">IF(B313="","",IFERROR(INDEX('Register Faktur'!$P$5:$P$2005,MATCH(B313,'Register Faktur'!$D$5:$D$2005,0)),"Tidak ditemukan di Register"))</f>
        <v/>
      </c>
      <c r="L313" s="46" t="str">
        <f aca="false">IF(OR(B313="",I313="Selesai",NOT(ISNUMBER(K313))),"",K313-Parameter!$B$9)</f>
        <v/>
      </c>
      <c r="M313" s="46" t="str">
        <f aca="false">IF(D313="","",IF(J313&lt;&gt;"",J313-D313,Parameter!$B$9-D313))</f>
        <v/>
      </c>
      <c r="N313" s="47" t="str">
        <f aca="false">IF(B313="","",IF(AND(I313="Selesai",G313=""),"Selesai tanpa jejak audit",IF(AND(F313="Klasifikasi ulang transaksi",G313=""),"Lengkapi dasar reklasifikasi","OK")))</f>
        <v/>
      </c>
    </row>
    <row r="314" customFormat="false" ht="15" hidden="false" customHeight="false" outlineLevel="0" collapsed="false">
      <c r="A314" s="42"/>
      <c r="B314" s="43"/>
      <c r="C314" s="42"/>
      <c r="D314" s="44"/>
      <c r="E314" s="42"/>
      <c r="F314" s="42"/>
      <c r="G314" s="42"/>
      <c r="H314" s="42"/>
      <c r="I314" s="42"/>
      <c r="J314" s="44"/>
      <c r="K314" s="45" t="str">
        <f aca="false">IF(B314="","",IFERROR(INDEX('Register Faktur'!$P$5:$P$2005,MATCH(B314,'Register Faktur'!$D$5:$D$2005,0)),"Tidak ditemukan di Register"))</f>
        <v/>
      </c>
      <c r="L314" s="46" t="str">
        <f aca="false">IF(OR(B314="",I314="Selesai",NOT(ISNUMBER(K314))),"",K314-Parameter!$B$9)</f>
        <v/>
      </c>
      <c r="M314" s="46" t="str">
        <f aca="false">IF(D314="","",IF(J314&lt;&gt;"",J314-D314,Parameter!$B$9-D314))</f>
        <v/>
      </c>
      <c r="N314" s="47" t="str">
        <f aca="false">IF(B314="","",IF(AND(I314="Selesai",G314=""),"Selesai tanpa jejak audit",IF(AND(F314="Klasifikasi ulang transaksi",G314=""),"Lengkapi dasar reklasifikasi","OK")))</f>
        <v/>
      </c>
    </row>
    <row r="315" customFormat="false" ht="15" hidden="false" customHeight="false" outlineLevel="0" collapsed="false">
      <c r="A315" s="42"/>
      <c r="B315" s="43"/>
      <c r="C315" s="42"/>
      <c r="D315" s="44"/>
      <c r="E315" s="42"/>
      <c r="F315" s="42"/>
      <c r="G315" s="42"/>
      <c r="H315" s="42"/>
      <c r="I315" s="42"/>
      <c r="J315" s="44"/>
      <c r="K315" s="45" t="str">
        <f aca="false">IF(B315="","",IFERROR(INDEX('Register Faktur'!$P$5:$P$2005,MATCH(B315,'Register Faktur'!$D$5:$D$2005,0)),"Tidak ditemukan di Register"))</f>
        <v/>
      </c>
      <c r="L315" s="46" t="str">
        <f aca="false">IF(OR(B315="",I315="Selesai",NOT(ISNUMBER(K315))),"",K315-Parameter!$B$9)</f>
        <v/>
      </c>
      <c r="M315" s="46" t="str">
        <f aca="false">IF(D315="","",IF(J315&lt;&gt;"",J315-D315,Parameter!$B$9-D315))</f>
        <v/>
      </c>
      <c r="N315" s="47" t="str">
        <f aca="false">IF(B315="","",IF(AND(I315="Selesai",G315=""),"Selesai tanpa jejak audit",IF(AND(F315="Klasifikasi ulang transaksi",G315=""),"Lengkapi dasar reklasifikasi","OK")))</f>
        <v/>
      </c>
    </row>
    <row r="316" customFormat="false" ht="15" hidden="false" customHeight="false" outlineLevel="0" collapsed="false">
      <c r="A316" s="42"/>
      <c r="B316" s="43"/>
      <c r="C316" s="42"/>
      <c r="D316" s="44"/>
      <c r="E316" s="42"/>
      <c r="F316" s="42"/>
      <c r="G316" s="42"/>
      <c r="H316" s="42"/>
      <c r="I316" s="42"/>
      <c r="J316" s="44"/>
      <c r="K316" s="45" t="str">
        <f aca="false">IF(B316="","",IFERROR(INDEX('Register Faktur'!$P$5:$P$2005,MATCH(B316,'Register Faktur'!$D$5:$D$2005,0)),"Tidak ditemukan di Register"))</f>
        <v/>
      </c>
      <c r="L316" s="46" t="str">
        <f aca="false">IF(OR(B316="",I316="Selesai",NOT(ISNUMBER(K316))),"",K316-Parameter!$B$9)</f>
        <v/>
      </c>
      <c r="M316" s="46" t="str">
        <f aca="false">IF(D316="","",IF(J316&lt;&gt;"",J316-D316,Parameter!$B$9-D316))</f>
        <v/>
      </c>
      <c r="N316" s="47" t="str">
        <f aca="false">IF(B316="","",IF(AND(I316="Selesai",G316=""),"Selesai tanpa jejak audit",IF(AND(F316="Klasifikasi ulang transaksi",G316=""),"Lengkapi dasar reklasifikasi","OK")))</f>
        <v/>
      </c>
    </row>
    <row r="317" customFormat="false" ht="15" hidden="false" customHeight="false" outlineLevel="0" collapsed="false">
      <c r="A317" s="42"/>
      <c r="B317" s="43"/>
      <c r="C317" s="42"/>
      <c r="D317" s="44"/>
      <c r="E317" s="42"/>
      <c r="F317" s="42"/>
      <c r="G317" s="42"/>
      <c r="H317" s="42"/>
      <c r="I317" s="42"/>
      <c r="J317" s="44"/>
      <c r="K317" s="45" t="str">
        <f aca="false">IF(B317="","",IFERROR(INDEX('Register Faktur'!$P$5:$P$2005,MATCH(B317,'Register Faktur'!$D$5:$D$2005,0)),"Tidak ditemukan di Register"))</f>
        <v/>
      </c>
      <c r="L317" s="46" t="str">
        <f aca="false">IF(OR(B317="",I317="Selesai",NOT(ISNUMBER(K317))),"",K317-Parameter!$B$9)</f>
        <v/>
      </c>
      <c r="M317" s="46" t="str">
        <f aca="false">IF(D317="","",IF(J317&lt;&gt;"",J317-D317,Parameter!$B$9-D317))</f>
        <v/>
      </c>
      <c r="N317" s="47" t="str">
        <f aca="false">IF(B317="","",IF(AND(I317="Selesai",G317=""),"Selesai tanpa jejak audit",IF(AND(F317="Klasifikasi ulang transaksi",G317=""),"Lengkapi dasar reklasifikasi","OK")))</f>
        <v/>
      </c>
    </row>
    <row r="318" customFormat="false" ht="15" hidden="false" customHeight="false" outlineLevel="0" collapsed="false">
      <c r="A318" s="42"/>
      <c r="B318" s="43"/>
      <c r="C318" s="42"/>
      <c r="D318" s="44"/>
      <c r="E318" s="42"/>
      <c r="F318" s="42"/>
      <c r="G318" s="42"/>
      <c r="H318" s="42"/>
      <c r="I318" s="42"/>
      <c r="J318" s="44"/>
      <c r="K318" s="45" t="str">
        <f aca="false">IF(B318="","",IFERROR(INDEX('Register Faktur'!$P$5:$P$2005,MATCH(B318,'Register Faktur'!$D$5:$D$2005,0)),"Tidak ditemukan di Register"))</f>
        <v/>
      </c>
      <c r="L318" s="46" t="str">
        <f aca="false">IF(OR(B318="",I318="Selesai",NOT(ISNUMBER(K318))),"",K318-Parameter!$B$9)</f>
        <v/>
      </c>
      <c r="M318" s="46" t="str">
        <f aca="false">IF(D318="","",IF(J318&lt;&gt;"",J318-D318,Parameter!$B$9-D318))</f>
        <v/>
      </c>
      <c r="N318" s="47" t="str">
        <f aca="false">IF(B318="","",IF(AND(I318="Selesai",G318=""),"Selesai tanpa jejak audit",IF(AND(F318="Klasifikasi ulang transaksi",G318=""),"Lengkapi dasar reklasifikasi","OK")))</f>
        <v/>
      </c>
    </row>
    <row r="319" customFormat="false" ht="15" hidden="false" customHeight="false" outlineLevel="0" collapsed="false">
      <c r="A319" s="42"/>
      <c r="B319" s="43"/>
      <c r="C319" s="42"/>
      <c r="D319" s="44"/>
      <c r="E319" s="42"/>
      <c r="F319" s="42"/>
      <c r="G319" s="42"/>
      <c r="H319" s="42"/>
      <c r="I319" s="42"/>
      <c r="J319" s="44"/>
      <c r="K319" s="45" t="str">
        <f aca="false">IF(B319="","",IFERROR(INDEX('Register Faktur'!$P$5:$P$2005,MATCH(B319,'Register Faktur'!$D$5:$D$2005,0)),"Tidak ditemukan di Register"))</f>
        <v/>
      </c>
      <c r="L319" s="46" t="str">
        <f aca="false">IF(OR(B319="",I319="Selesai",NOT(ISNUMBER(K319))),"",K319-Parameter!$B$9)</f>
        <v/>
      </c>
      <c r="M319" s="46" t="str">
        <f aca="false">IF(D319="","",IF(J319&lt;&gt;"",J319-D319,Parameter!$B$9-D319))</f>
        <v/>
      </c>
      <c r="N319" s="47" t="str">
        <f aca="false">IF(B319="","",IF(AND(I319="Selesai",G319=""),"Selesai tanpa jejak audit",IF(AND(F319="Klasifikasi ulang transaksi",G319=""),"Lengkapi dasar reklasifikasi","OK")))</f>
        <v/>
      </c>
    </row>
    <row r="320" customFormat="false" ht="15" hidden="false" customHeight="false" outlineLevel="0" collapsed="false">
      <c r="A320" s="42"/>
      <c r="B320" s="43"/>
      <c r="C320" s="42"/>
      <c r="D320" s="44"/>
      <c r="E320" s="42"/>
      <c r="F320" s="42"/>
      <c r="G320" s="42"/>
      <c r="H320" s="42"/>
      <c r="I320" s="42"/>
      <c r="J320" s="44"/>
      <c r="K320" s="45" t="str">
        <f aca="false">IF(B320="","",IFERROR(INDEX('Register Faktur'!$P$5:$P$2005,MATCH(B320,'Register Faktur'!$D$5:$D$2005,0)),"Tidak ditemukan di Register"))</f>
        <v/>
      </c>
      <c r="L320" s="46" t="str">
        <f aca="false">IF(OR(B320="",I320="Selesai",NOT(ISNUMBER(K320))),"",K320-Parameter!$B$9)</f>
        <v/>
      </c>
      <c r="M320" s="46" t="str">
        <f aca="false">IF(D320="","",IF(J320&lt;&gt;"",J320-D320,Parameter!$B$9-D320))</f>
        <v/>
      </c>
      <c r="N320" s="47" t="str">
        <f aca="false">IF(B320="","",IF(AND(I320="Selesai",G320=""),"Selesai tanpa jejak audit",IF(AND(F320="Klasifikasi ulang transaksi",G320=""),"Lengkapi dasar reklasifikasi","OK")))</f>
        <v/>
      </c>
    </row>
    <row r="321" customFormat="false" ht="15" hidden="false" customHeight="false" outlineLevel="0" collapsed="false">
      <c r="A321" s="42"/>
      <c r="B321" s="43"/>
      <c r="C321" s="42"/>
      <c r="D321" s="44"/>
      <c r="E321" s="42"/>
      <c r="F321" s="42"/>
      <c r="G321" s="42"/>
      <c r="H321" s="42"/>
      <c r="I321" s="42"/>
      <c r="J321" s="44"/>
      <c r="K321" s="45" t="str">
        <f aca="false">IF(B321="","",IFERROR(INDEX('Register Faktur'!$P$5:$P$2005,MATCH(B321,'Register Faktur'!$D$5:$D$2005,0)),"Tidak ditemukan di Register"))</f>
        <v/>
      </c>
      <c r="L321" s="46" t="str">
        <f aca="false">IF(OR(B321="",I321="Selesai",NOT(ISNUMBER(K321))),"",K321-Parameter!$B$9)</f>
        <v/>
      </c>
      <c r="M321" s="46" t="str">
        <f aca="false">IF(D321="","",IF(J321&lt;&gt;"",J321-D321,Parameter!$B$9-D321))</f>
        <v/>
      </c>
      <c r="N321" s="47" t="str">
        <f aca="false">IF(B321="","",IF(AND(I321="Selesai",G321=""),"Selesai tanpa jejak audit",IF(AND(F321="Klasifikasi ulang transaksi",G321=""),"Lengkapi dasar reklasifikasi","OK")))</f>
        <v/>
      </c>
    </row>
    <row r="322" customFormat="false" ht="15" hidden="false" customHeight="false" outlineLevel="0" collapsed="false">
      <c r="A322" s="42"/>
      <c r="B322" s="43"/>
      <c r="C322" s="42"/>
      <c r="D322" s="44"/>
      <c r="E322" s="42"/>
      <c r="F322" s="42"/>
      <c r="G322" s="42"/>
      <c r="H322" s="42"/>
      <c r="I322" s="42"/>
      <c r="J322" s="44"/>
      <c r="K322" s="45" t="str">
        <f aca="false">IF(B322="","",IFERROR(INDEX('Register Faktur'!$P$5:$P$2005,MATCH(B322,'Register Faktur'!$D$5:$D$2005,0)),"Tidak ditemukan di Register"))</f>
        <v/>
      </c>
      <c r="L322" s="46" t="str">
        <f aca="false">IF(OR(B322="",I322="Selesai",NOT(ISNUMBER(K322))),"",K322-Parameter!$B$9)</f>
        <v/>
      </c>
      <c r="M322" s="46" t="str">
        <f aca="false">IF(D322="","",IF(J322&lt;&gt;"",J322-D322,Parameter!$B$9-D322))</f>
        <v/>
      </c>
      <c r="N322" s="47" t="str">
        <f aca="false">IF(B322="","",IF(AND(I322="Selesai",G322=""),"Selesai tanpa jejak audit",IF(AND(F322="Klasifikasi ulang transaksi",G322=""),"Lengkapi dasar reklasifikasi","OK")))</f>
        <v/>
      </c>
    </row>
    <row r="323" customFormat="false" ht="15" hidden="false" customHeight="false" outlineLevel="0" collapsed="false">
      <c r="A323" s="42"/>
      <c r="B323" s="43"/>
      <c r="C323" s="42"/>
      <c r="D323" s="44"/>
      <c r="E323" s="42"/>
      <c r="F323" s="42"/>
      <c r="G323" s="42"/>
      <c r="H323" s="42"/>
      <c r="I323" s="42"/>
      <c r="J323" s="44"/>
      <c r="K323" s="45" t="str">
        <f aca="false">IF(B323="","",IFERROR(INDEX('Register Faktur'!$P$5:$P$2005,MATCH(B323,'Register Faktur'!$D$5:$D$2005,0)),"Tidak ditemukan di Register"))</f>
        <v/>
      </c>
      <c r="L323" s="46" t="str">
        <f aca="false">IF(OR(B323="",I323="Selesai",NOT(ISNUMBER(K323))),"",K323-Parameter!$B$9)</f>
        <v/>
      </c>
      <c r="M323" s="46" t="str">
        <f aca="false">IF(D323="","",IF(J323&lt;&gt;"",J323-D323,Parameter!$B$9-D323))</f>
        <v/>
      </c>
      <c r="N323" s="47" t="str">
        <f aca="false">IF(B323="","",IF(AND(I323="Selesai",G323=""),"Selesai tanpa jejak audit",IF(AND(F323="Klasifikasi ulang transaksi",G323=""),"Lengkapi dasar reklasifikasi","OK")))</f>
        <v/>
      </c>
    </row>
    <row r="324" customFormat="false" ht="15" hidden="false" customHeight="false" outlineLevel="0" collapsed="false">
      <c r="A324" s="42"/>
      <c r="B324" s="43"/>
      <c r="C324" s="42"/>
      <c r="D324" s="44"/>
      <c r="E324" s="42"/>
      <c r="F324" s="42"/>
      <c r="G324" s="42"/>
      <c r="H324" s="42"/>
      <c r="I324" s="42"/>
      <c r="J324" s="44"/>
      <c r="K324" s="45" t="str">
        <f aca="false">IF(B324="","",IFERROR(INDEX('Register Faktur'!$P$5:$P$2005,MATCH(B324,'Register Faktur'!$D$5:$D$2005,0)),"Tidak ditemukan di Register"))</f>
        <v/>
      </c>
      <c r="L324" s="46" t="str">
        <f aca="false">IF(OR(B324="",I324="Selesai",NOT(ISNUMBER(K324))),"",K324-Parameter!$B$9)</f>
        <v/>
      </c>
      <c r="M324" s="46" t="str">
        <f aca="false">IF(D324="","",IF(J324&lt;&gt;"",J324-D324,Parameter!$B$9-D324))</f>
        <v/>
      </c>
      <c r="N324" s="47" t="str">
        <f aca="false">IF(B324="","",IF(AND(I324="Selesai",G324=""),"Selesai tanpa jejak audit",IF(AND(F324="Klasifikasi ulang transaksi",G324=""),"Lengkapi dasar reklasifikasi","OK")))</f>
        <v/>
      </c>
    </row>
    <row r="325" customFormat="false" ht="15" hidden="false" customHeight="false" outlineLevel="0" collapsed="false">
      <c r="A325" s="42"/>
      <c r="B325" s="43"/>
      <c r="C325" s="42"/>
      <c r="D325" s="44"/>
      <c r="E325" s="42"/>
      <c r="F325" s="42"/>
      <c r="G325" s="42"/>
      <c r="H325" s="42"/>
      <c r="I325" s="42"/>
      <c r="J325" s="44"/>
      <c r="K325" s="45" t="str">
        <f aca="false">IF(B325="","",IFERROR(INDEX('Register Faktur'!$P$5:$P$2005,MATCH(B325,'Register Faktur'!$D$5:$D$2005,0)),"Tidak ditemukan di Register"))</f>
        <v/>
      </c>
      <c r="L325" s="46" t="str">
        <f aca="false">IF(OR(B325="",I325="Selesai",NOT(ISNUMBER(K325))),"",K325-Parameter!$B$9)</f>
        <v/>
      </c>
      <c r="M325" s="46" t="str">
        <f aca="false">IF(D325="","",IF(J325&lt;&gt;"",J325-D325,Parameter!$B$9-D325))</f>
        <v/>
      </c>
      <c r="N325" s="47" t="str">
        <f aca="false">IF(B325="","",IF(AND(I325="Selesai",G325=""),"Selesai tanpa jejak audit",IF(AND(F325="Klasifikasi ulang transaksi",G325=""),"Lengkapi dasar reklasifikasi","OK")))</f>
        <v/>
      </c>
    </row>
    <row r="326" customFormat="false" ht="15" hidden="false" customHeight="false" outlineLevel="0" collapsed="false">
      <c r="A326" s="42"/>
      <c r="B326" s="43"/>
      <c r="C326" s="42"/>
      <c r="D326" s="44"/>
      <c r="E326" s="42"/>
      <c r="F326" s="42"/>
      <c r="G326" s="42"/>
      <c r="H326" s="42"/>
      <c r="I326" s="42"/>
      <c r="J326" s="44"/>
      <c r="K326" s="45" t="str">
        <f aca="false">IF(B326="","",IFERROR(INDEX('Register Faktur'!$P$5:$P$2005,MATCH(B326,'Register Faktur'!$D$5:$D$2005,0)),"Tidak ditemukan di Register"))</f>
        <v/>
      </c>
      <c r="L326" s="46" t="str">
        <f aca="false">IF(OR(B326="",I326="Selesai",NOT(ISNUMBER(K326))),"",K326-Parameter!$B$9)</f>
        <v/>
      </c>
      <c r="M326" s="46" t="str">
        <f aca="false">IF(D326="","",IF(J326&lt;&gt;"",J326-D326,Parameter!$B$9-D326))</f>
        <v/>
      </c>
      <c r="N326" s="47" t="str">
        <f aca="false">IF(B326="","",IF(AND(I326="Selesai",G326=""),"Selesai tanpa jejak audit",IF(AND(F326="Klasifikasi ulang transaksi",G326=""),"Lengkapi dasar reklasifikasi","OK")))</f>
        <v/>
      </c>
    </row>
    <row r="327" customFormat="false" ht="15" hidden="false" customHeight="false" outlineLevel="0" collapsed="false">
      <c r="A327" s="42"/>
      <c r="B327" s="43"/>
      <c r="C327" s="42"/>
      <c r="D327" s="44"/>
      <c r="E327" s="42"/>
      <c r="F327" s="42"/>
      <c r="G327" s="42"/>
      <c r="H327" s="42"/>
      <c r="I327" s="42"/>
      <c r="J327" s="44"/>
      <c r="K327" s="45" t="str">
        <f aca="false">IF(B327="","",IFERROR(INDEX('Register Faktur'!$P$5:$P$2005,MATCH(B327,'Register Faktur'!$D$5:$D$2005,0)),"Tidak ditemukan di Register"))</f>
        <v/>
      </c>
      <c r="L327" s="46" t="str">
        <f aca="false">IF(OR(B327="",I327="Selesai",NOT(ISNUMBER(K327))),"",K327-Parameter!$B$9)</f>
        <v/>
      </c>
      <c r="M327" s="46" t="str">
        <f aca="false">IF(D327="","",IF(J327&lt;&gt;"",J327-D327,Parameter!$B$9-D327))</f>
        <v/>
      </c>
      <c r="N327" s="47" t="str">
        <f aca="false">IF(B327="","",IF(AND(I327="Selesai",G327=""),"Selesai tanpa jejak audit",IF(AND(F327="Klasifikasi ulang transaksi",G327=""),"Lengkapi dasar reklasifikasi","OK")))</f>
        <v/>
      </c>
    </row>
    <row r="328" customFormat="false" ht="15" hidden="false" customHeight="false" outlineLevel="0" collapsed="false">
      <c r="A328" s="42"/>
      <c r="B328" s="43"/>
      <c r="C328" s="42"/>
      <c r="D328" s="44"/>
      <c r="E328" s="42"/>
      <c r="F328" s="42"/>
      <c r="G328" s="42"/>
      <c r="H328" s="42"/>
      <c r="I328" s="42"/>
      <c r="J328" s="44"/>
      <c r="K328" s="45" t="str">
        <f aca="false">IF(B328="","",IFERROR(INDEX('Register Faktur'!$P$5:$P$2005,MATCH(B328,'Register Faktur'!$D$5:$D$2005,0)),"Tidak ditemukan di Register"))</f>
        <v/>
      </c>
      <c r="L328" s="46" t="str">
        <f aca="false">IF(OR(B328="",I328="Selesai",NOT(ISNUMBER(K328))),"",K328-Parameter!$B$9)</f>
        <v/>
      </c>
      <c r="M328" s="46" t="str">
        <f aca="false">IF(D328="","",IF(J328&lt;&gt;"",J328-D328,Parameter!$B$9-D328))</f>
        <v/>
      </c>
      <c r="N328" s="47" t="str">
        <f aca="false">IF(B328="","",IF(AND(I328="Selesai",G328=""),"Selesai tanpa jejak audit",IF(AND(F328="Klasifikasi ulang transaksi",G328=""),"Lengkapi dasar reklasifikasi","OK")))</f>
        <v/>
      </c>
    </row>
    <row r="329" customFormat="false" ht="15" hidden="false" customHeight="false" outlineLevel="0" collapsed="false">
      <c r="A329" s="42"/>
      <c r="B329" s="43"/>
      <c r="C329" s="42"/>
      <c r="D329" s="44"/>
      <c r="E329" s="42"/>
      <c r="F329" s="42"/>
      <c r="G329" s="42"/>
      <c r="H329" s="42"/>
      <c r="I329" s="42"/>
      <c r="J329" s="44"/>
      <c r="K329" s="45" t="str">
        <f aca="false">IF(B329="","",IFERROR(INDEX('Register Faktur'!$P$5:$P$2005,MATCH(B329,'Register Faktur'!$D$5:$D$2005,0)),"Tidak ditemukan di Register"))</f>
        <v/>
      </c>
      <c r="L329" s="46" t="str">
        <f aca="false">IF(OR(B329="",I329="Selesai",NOT(ISNUMBER(K329))),"",K329-Parameter!$B$9)</f>
        <v/>
      </c>
      <c r="M329" s="46" t="str">
        <f aca="false">IF(D329="","",IF(J329&lt;&gt;"",J329-D329,Parameter!$B$9-D329))</f>
        <v/>
      </c>
      <c r="N329" s="47" t="str">
        <f aca="false">IF(B329="","",IF(AND(I329="Selesai",G329=""),"Selesai tanpa jejak audit",IF(AND(F329="Klasifikasi ulang transaksi",G329=""),"Lengkapi dasar reklasifikasi","OK")))</f>
        <v/>
      </c>
    </row>
    <row r="330" customFormat="false" ht="15" hidden="false" customHeight="false" outlineLevel="0" collapsed="false">
      <c r="A330" s="42"/>
      <c r="B330" s="43"/>
      <c r="C330" s="42"/>
      <c r="D330" s="44"/>
      <c r="E330" s="42"/>
      <c r="F330" s="42"/>
      <c r="G330" s="42"/>
      <c r="H330" s="42"/>
      <c r="I330" s="42"/>
      <c r="J330" s="44"/>
      <c r="K330" s="45" t="str">
        <f aca="false">IF(B330="","",IFERROR(INDEX('Register Faktur'!$P$5:$P$2005,MATCH(B330,'Register Faktur'!$D$5:$D$2005,0)),"Tidak ditemukan di Register"))</f>
        <v/>
      </c>
      <c r="L330" s="46" t="str">
        <f aca="false">IF(OR(B330="",I330="Selesai",NOT(ISNUMBER(K330))),"",K330-Parameter!$B$9)</f>
        <v/>
      </c>
      <c r="M330" s="46" t="str">
        <f aca="false">IF(D330="","",IF(J330&lt;&gt;"",J330-D330,Parameter!$B$9-D330))</f>
        <v/>
      </c>
      <c r="N330" s="47" t="str">
        <f aca="false">IF(B330="","",IF(AND(I330="Selesai",G330=""),"Selesai tanpa jejak audit",IF(AND(F330="Klasifikasi ulang transaksi",G330=""),"Lengkapi dasar reklasifikasi","OK")))</f>
        <v/>
      </c>
    </row>
    <row r="331" customFormat="false" ht="15" hidden="false" customHeight="false" outlineLevel="0" collapsed="false">
      <c r="A331" s="42"/>
      <c r="B331" s="43"/>
      <c r="C331" s="42"/>
      <c r="D331" s="44"/>
      <c r="E331" s="42"/>
      <c r="F331" s="42"/>
      <c r="G331" s="42"/>
      <c r="H331" s="42"/>
      <c r="I331" s="42"/>
      <c r="J331" s="44"/>
      <c r="K331" s="45" t="str">
        <f aca="false">IF(B331="","",IFERROR(INDEX('Register Faktur'!$P$5:$P$2005,MATCH(B331,'Register Faktur'!$D$5:$D$2005,0)),"Tidak ditemukan di Register"))</f>
        <v/>
      </c>
      <c r="L331" s="46" t="str">
        <f aca="false">IF(OR(B331="",I331="Selesai",NOT(ISNUMBER(K331))),"",K331-Parameter!$B$9)</f>
        <v/>
      </c>
      <c r="M331" s="46" t="str">
        <f aca="false">IF(D331="","",IF(J331&lt;&gt;"",J331-D331,Parameter!$B$9-D331))</f>
        <v/>
      </c>
      <c r="N331" s="47" t="str">
        <f aca="false">IF(B331="","",IF(AND(I331="Selesai",G331=""),"Selesai tanpa jejak audit",IF(AND(F331="Klasifikasi ulang transaksi",G331=""),"Lengkapi dasar reklasifikasi","OK")))</f>
        <v/>
      </c>
    </row>
    <row r="332" customFormat="false" ht="15" hidden="false" customHeight="false" outlineLevel="0" collapsed="false">
      <c r="A332" s="42"/>
      <c r="B332" s="43"/>
      <c r="C332" s="42"/>
      <c r="D332" s="44"/>
      <c r="E332" s="42"/>
      <c r="F332" s="42"/>
      <c r="G332" s="42"/>
      <c r="H332" s="42"/>
      <c r="I332" s="42"/>
      <c r="J332" s="44"/>
      <c r="K332" s="45" t="str">
        <f aca="false">IF(B332="","",IFERROR(INDEX('Register Faktur'!$P$5:$P$2005,MATCH(B332,'Register Faktur'!$D$5:$D$2005,0)),"Tidak ditemukan di Register"))</f>
        <v/>
      </c>
      <c r="L332" s="46" t="str">
        <f aca="false">IF(OR(B332="",I332="Selesai",NOT(ISNUMBER(K332))),"",K332-Parameter!$B$9)</f>
        <v/>
      </c>
      <c r="M332" s="46" t="str">
        <f aca="false">IF(D332="","",IF(J332&lt;&gt;"",J332-D332,Parameter!$B$9-D332))</f>
        <v/>
      </c>
      <c r="N332" s="47" t="str">
        <f aca="false">IF(B332="","",IF(AND(I332="Selesai",G332=""),"Selesai tanpa jejak audit",IF(AND(F332="Klasifikasi ulang transaksi",G332=""),"Lengkapi dasar reklasifikasi","OK")))</f>
        <v/>
      </c>
    </row>
    <row r="333" customFormat="false" ht="15" hidden="false" customHeight="false" outlineLevel="0" collapsed="false">
      <c r="A333" s="42"/>
      <c r="B333" s="43"/>
      <c r="C333" s="42"/>
      <c r="D333" s="44"/>
      <c r="E333" s="42"/>
      <c r="F333" s="42"/>
      <c r="G333" s="42"/>
      <c r="H333" s="42"/>
      <c r="I333" s="42"/>
      <c r="J333" s="44"/>
      <c r="K333" s="45" t="str">
        <f aca="false">IF(B333="","",IFERROR(INDEX('Register Faktur'!$P$5:$P$2005,MATCH(B333,'Register Faktur'!$D$5:$D$2005,0)),"Tidak ditemukan di Register"))</f>
        <v/>
      </c>
      <c r="L333" s="46" t="str">
        <f aca="false">IF(OR(B333="",I333="Selesai",NOT(ISNUMBER(K333))),"",K333-Parameter!$B$9)</f>
        <v/>
      </c>
      <c r="M333" s="46" t="str">
        <f aca="false">IF(D333="","",IF(J333&lt;&gt;"",J333-D333,Parameter!$B$9-D333))</f>
        <v/>
      </c>
      <c r="N333" s="47" t="str">
        <f aca="false">IF(B333="","",IF(AND(I333="Selesai",G333=""),"Selesai tanpa jejak audit",IF(AND(F333="Klasifikasi ulang transaksi",G333=""),"Lengkapi dasar reklasifikasi","OK")))</f>
        <v/>
      </c>
    </row>
    <row r="334" customFormat="false" ht="15" hidden="false" customHeight="false" outlineLevel="0" collapsed="false">
      <c r="A334" s="42"/>
      <c r="B334" s="43"/>
      <c r="C334" s="42"/>
      <c r="D334" s="44"/>
      <c r="E334" s="42"/>
      <c r="F334" s="42"/>
      <c r="G334" s="42"/>
      <c r="H334" s="42"/>
      <c r="I334" s="42"/>
      <c r="J334" s="44"/>
      <c r="K334" s="45" t="str">
        <f aca="false">IF(B334="","",IFERROR(INDEX('Register Faktur'!$P$5:$P$2005,MATCH(B334,'Register Faktur'!$D$5:$D$2005,0)),"Tidak ditemukan di Register"))</f>
        <v/>
      </c>
      <c r="L334" s="46" t="str">
        <f aca="false">IF(OR(B334="",I334="Selesai",NOT(ISNUMBER(K334))),"",K334-Parameter!$B$9)</f>
        <v/>
      </c>
      <c r="M334" s="46" t="str">
        <f aca="false">IF(D334="","",IF(J334&lt;&gt;"",J334-D334,Parameter!$B$9-D334))</f>
        <v/>
      </c>
      <c r="N334" s="47" t="str">
        <f aca="false">IF(B334="","",IF(AND(I334="Selesai",G334=""),"Selesai tanpa jejak audit",IF(AND(F334="Klasifikasi ulang transaksi",G334=""),"Lengkapi dasar reklasifikasi","OK")))</f>
        <v/>
      </c>
    </row>
    <row r="335" customFormat="false" ht="15" hidden="false" customHeight="false" outlineLevel="0" collapsed="false">
      <c r="A335" s="42"/>
      <c r="B335" s="43"/>
      <c r="C335" s="42"/>
      <c r="D335" s="44"/>
      <c r="E335" s="42"/>
      <c r="F335" s="42"/>
      <c r="G335" s="42"/>
      <c r="H335" s="42"/>
      <c r="I335" s="42"/>
      <c r="J335" s="44"/>
      <c r="K335" s="45" t="str">
        <f aca="false">IF(B335="","",IFERROR(INDEX('Register Faktur'!$P$5:$P$2005,MATCH(B335,'Register Faktur'!$D$5:$D$2005,0)),"Tidak ditemukan di Register"))</f>
        <v/>
      </c>
      <c r="L335" s="46" t="str">
        <f aca="false">IF(OR(B335="",I335="Selesai",NOT(ISNUMBER(K335))),"",K335-Parameter!$B$9)</f>
        <v/>
      </c>
      <c r="M335" s="46" t="str">
        <f aca="false">IF(D335="","",IF(J335&lt;&gt;"",J335-D335,Parameter!$B$9-D335))</f>
        <v/>
      </c>
      <c r="N335" s="47" t="str">
        <f aca="false">IF(B335="","",IF(AND(I335="Selesai",G335=""),"Selesai tanpa jejak audit",IF(AND(F335="Klasifikasi ulang transaksi",G335=""),"Lengkapi dasar reklasifikasi","OK")))</f>
        <v/>
      </c>
    </row>
    <row r="336" customFormat="false" ht="15" hidden="false" customHeight="false" outlineLevel="0" collapsed="false">
      <c r="A336" s="42"/>
      <c r="B336" s="43"/>
      <c r="C336" s="42"/>
      <c r="D336" s="44"/>
      <c r="E336" s="42"/>
      <c r="F336" s="42"/>
      <c r="G336" s="42"/>
      <c r="H336" s="42"/>
      <c r="I336" s="42"/>
      <c r="J336" s="44"/>
      <c r="K336" s="45" t="str">
        <f aca="false">IF(B336="","",IFERROR(INDEX('Register Faktur'!$P$5:$P$2005,MATCH(B336,'Register Faktur'!$D$5:$D$2005,0)),"Tidak ditemukan di Register"))</f>
        <v/>
      </c>
      <c r="L336" s="46" t="str">
        <f aca="false">IF(OR(B336="",I336="Selesai",NOT(ISNUMBER(K336))),"",K336-Parameter!$B$9)</f>
        <v/>
      </c>
      <c r="M336" s="46" t="str">
        <f aca="false">IF(D336="","",IF(J336&lt;&gt;"",J336-D336,Parameter!$B$9-D336))</f>
        <v/>
      </c>
      <c r="N336" s="47" t="str">
        <f aca="false">IF(B336="","",IF(AND(I336="Selesai",G336=""),"Selesai tanpa jejak audit",IF(AND(F336="Klasifikasi ulang transaksi",G336=""),"Lengkapi dasar reklasifikasi","OK")))</f>
        <v/>
      </c>
    </row>
    <row r="337" customFormat="false" ht="15" hidden="false" customHeight="false" outlineLevel="0" collapsed="false">
      <c r="A337" s="42"/>
      <c r="B337" s="43"/>
      <c r="C337" s="42"/>
      <c r="D337" s="44"/>
      <c r="E337" s="42"/>
      <c r="F337" s="42"/>
      <c r="G337" s="42"/>
      <c r="H337" s="42"/>
      <c r="I337" s="42"/>
      <c r="J337" s="44"/>
      <c r="K337" s="45" t="str">
        <f aca="false">IF(B337="","",IFERROR(INDEX('Register Faktur'!$P$5:$P$2005,MATCH(B337,'Register Faktur'!$D$5:$D$2005,0)),"Tidak ditemukan di Register"))</f>
        <v/>
      </c>
      <c r="L337" s="46" t="str">
        <f aca="false">IF(OR(B337="",I337="Selesai",NOT(ISNUMBER(K337))),"",K337-Parameter!$B$9)</f>
        <v/>
      </c>
      <c r="M337" s="46" t="str">
        <f aca="false">IF(D337="","",IF(J337&lt;&gt;"",J337-D337,Parameter!$B$9-D337))</f>
        <v/>
      </c>
      <c r="N337" s="47" t="str">
        <f aca="false">IF(B337="","",IF(AND(I337="Selesai",G337=""),"Selesai tanpa jejak audit",IF(AND(F337="Klasifikasi ulang transaksi",G337=""),"Lengkapi dasar reklasifikasi","OK")))</f>
        <v/>
      </c>
    </row>
    <row r="338" customFormat="false" ht="15" hidden="false" customHeight="false" outlineLevel="0" collapsed="false">
      <c r="A338" s="42"/>
      <c r="B338" s="43"/>
      <c r="C338" s="42"/>
      <c r="D338" s="44"/>
      <c r="E338" s="42"/>
      <c r="F338" s="42"/>
      <c r="G338" s="42"/>
      <c r="H338" s="42"/>
      <c r="I338" s="42"/>
      <c r="J338" s="44"/>
      <c r="K338" s="45" t="str">
        <f aca="false">IF(B338="","",IFERROR(INDEX('Register Faktur'!$P$5:$P$2005,MATCH(B338,'Register Faktur'!$D$5:$D$2005,0)),"Tidak ditemukan di Register"))</f>
        <v/>
      </c>
      <c r="L338" s="46" t="str">
        <f aca="false">IF(OR(B338="",I338="Selesai",NOT(ISNUMBER(K338))),"",K338-Parameter!$B$9)</f>
        <v/>
      </c>
      <c r="M338" s="46" t="str">
        <f aca="false">IF(D338="","",IF(J338&lt;&gt;"",J338-D338,Parameter!$B$9-D338))</f>
        <v/>
      </c>
      <c r="N338" s="47" t="str">
        <f aca="false">IF(B338="","",IF(AND(I338="Selesai",G338=""),"Selesai tanpa jejak audit",IF(AND(F338="Klasifikasi ulang transaksi",G338=""),"Lengkapi dasar reklasifikasi","OK")))</f>
        <v/>
      </c>
    </row>
    <row r="339" customFormat="false" ht="15" hidden="false" customHeight="false" outlineLevel="0" collapsed="false">
      <c r="A339" s="42"/>
      <c r="B339" s="43"/>
      <c r="C339" s="42"/>
      <c r="D339" s="44"/>
      <c r="E339" s="42"/>
      <c r="F339" s="42"/>
      <c r="G339" s="42"/>
      <c r="H339" s="42"/>
      <c r="I339" s="42"/>
      <c r="J339" s="44"/>
      <c r="K339" s="45" t="str">
        <f aca="false">IF(B339="","",IFERROR(INDEX('Register Faktur'!$P$5:$P$2005,MATCH(B339,'Register Faktur'!$D$5:$D$2005,0)),"Tidak ditemukan di Register"))</f>
        <v/>
      </c>
      <c r="L339" s="46" t="str">
        <f aca="false">IF(OR(B339="",I339="Selesai",NOT(ISNUMBER(K339))),"",K339-Parameter!$B$9)</f>
        <v/>
      </c>
      <c r="M339" s="46" t="str">
        <f aca="false">IF(D339="","",IF(J339&lt;&gt;"",J339-D339,Parameter!$B$9-D339))</f>
        <v/>
      </c>
      <c r="N339" s="47" t="str">
        <f aca="false">IF(B339="","",IF(AND(I339="Selesai",G339=""),"Selesai tanpa jejak audit",IF(AND(F339="Klasifikasi ulang transaksi",G339=""),"Lengkapi dasar reklasifikasi","OK")))</f>
        <v/>
      </c>
    </row>
    <row r="340" customFormat="false" ht="15" hidden="false" customHeight="false" outlineLevel="0" collapsed="false">
      <c r="A340" s="42"/>
      <c r="B340" s="43"/>
      <c r="C340" s="42"/>
      <c r="D340" s="44"/>
      <c r="E340" s="42"/>
      <c r="F340" s="42"/>
      <c r="G340" s="42"/>
      <c r="H340" s="42"/>
      <c r="I340" s="42"/>
      <c r="J340" s="44"/>
      <c r="K340" s="45" t="str">
        <f aca="false">IF(B340="","",IFERROR(INDEX('Register Faktur'!$P$5:$P$2005,MATCH(B340,'Register Faktur'!$D$5:$D$2005,0)),"Tidak ditemukan di Register"))</f>
        <v/>
      </c>
      <c r="L340" s="46" t="str">
        <f aca="false">IF(OR(B340="",I340="Selesai",NOT(ISNUMBER(K340))),"",K340-Parameter!$B$9)</f>
        <v/>
      </c>
      <c r="M340" s="46" t="str">
        <f aca="false">IF(D340="","",IF(J340&lt;&gt;"",J340-D340,Parameter!$B$9-D340))</f>
        <v/>
      </c>
      <c r="N340" s="47" t="str">
        <f aca="false">IF(B340="","",IF(AND(I340="Selesai",G340=""),"Selesai tanpa jejak audit",IF(AND(F340="Klasifikasi ulang transaksi",G340=""),"Lengkapi dasar reklasifikasi","OK")))</f>
        <v/>
      </c>
    </row>
    <row r="341" customFormat="false" ht="15" hidden="false" customHeight="false" outlineLevel="0" collapsed="false">
      <c r="A341" s="42"/>
      <c r="B341" s="43"/>
      <c r="C341" s="42"/>
      <c r="D341" s="44"/>
      <c r="E341" s="42"/>
      <c r="F341" s="42"/>
      <c r="G341" s="42"/>
      <c r="H341" s="42"/>
      <c r="I341" s="42"/>
      <c r="J341" s="44"/>
      <c r="K341" s="45" t="str">
        <f aca="false">IF(B341="","",IFERROR(INDEX('Register Faktur'!$P$5:$P$2005,MATCH(B341,'Register Faktur'!$D$5:$D$2005,0)),"Tidak ditemukan di Register"))</f>
        <v/>
      </c>
      <c r="L341" s="46" t="str">
        <f aca="false">IF(OR(B341="",I341="Selesai",NOT(ISNUMBER(K341))),"",K341-Parameter!$B$9)</f>
        <v/>
      </c>
      <c r="M341" s="46" t="str">
        <f aca="false">IF(D341="","",IF(J341&lt;&gt;"",J341-D341,Parameter!$B$9-D341))</f>
        <v/>
      </c>
      <c r="N341" s="47" t="str">
        <f aca="false">IF(B341="","",IF(AND(I341="Selesai",G341=""),"Selesai tanpa jejak audit",IF(AND(F341="Klasifikasi ulang transaksi",G341=""),"Lengkapi dasar reklasifikasi","OK")))</f>
        <v/>
      </c>
    </row>
    <row r="342" customFormat="false" ht="15" hidden="false" customHeight="false" outlineLevel="0" collapsed="false">
      <c r="A342" s="42"/>
      <c r="B342" s="43"/>
      <c r="C342" s="42"/>
      <c r="D342" s="44"/>
      <c r="E342" s="42"/>
      <c r="F342" s="42"/>
      <c r="G342" s="42"/>
      <c r="H342" s="42"/>
      <c r="I342" s="42"/>
      <c r="J342" s="44"/>
      <c r="K342" s="45" t="str">
        <f aca="false">IF(B342="","",IFERROR(INDEX('Register Faktur'!$P$5:$P$2005,MATCH(B342,'Register Faktur'!$D$5:$D$2005,0)),"Tidak ditemukan di Register"))</f>
        <v/>
      </c>
      <c r="L342" s="46" t="str">
        <f aca="false">IF(OR(B342="",I342="Selesai",NOT(ISNUMBER(K342))),"",K342-Parameter!$B$9)</f>
        <v/>
      </c>
      <c r="M342" s="46" t="str">
        <f aca="false">IF(D342="","",IF(J342&lt;&gt;"",J342-D342,Parameter!$B$9-D342))</f>
        <v/>
      </c>
      <c r="N342" s="47" t="str">
        <f aca="false">IF(B342="","",IF(AND(I342="Selesai",G342=""),"Selesai tanpa jejak audit",IF(AND(F342="Klasifikasi ulang transaksi",G342=""),"Lengkapi dasar reklasifikasi","OK")))</f>
        <v/>
      </c>
    </row>
    <row r="343" customFormat="false" ht="15" hidden="false" customHeight="false" outlineLevel="0" collapsed="false">
      <c r="A343" s="42"/>
      <c r="B343" s="43"/>
      <c r="C343" s="42"/>
      <c r="D343" s="44"/>
      <c r="E343" s="42"/>
      <c r="F343" s="42"/>
      <c r="G343" s="42"/>
      <c r="H343" s="42"/>
      <c r="I343" s="42"/>
      <c r="J343" s="44"/>
      <c r="K343" s="45" t="str">
        <f aca="false">IF(B343="","",IFERROR(INDEX('Register Faktur'!$P$5:$P$2005,MATCH(B343,'Register Faktur'!$D$5:$D$2005,0)),"Tidak ditemukan di Register"))</f>
        <v/>
      </c>
      <c r="L343" s="46" t="str">
        <f aca="false">IF(OR(B343="",I343="Selesai",NOT(ISNUMBER(K343))),"",K343-Parameter!$B$9)</f>
        <v/>
      </c>
      <c r="M343" s="46" t="str">
        <f aca="false">IF(D343="","",IF(J343&lt;&gt;"",J343-D343,Parameter!$B$9-D343))</f>
        <v/>
      </c>
      <c r="N343" s="47" t="str">
        <f aca="false">IF(B343="","",IF(AND(I343="Selesai",G343=""),"Selesai tanpa jejak audit",IF(AND(F343="Klasifikasi ulang transaksi",G343=""),"Lengkapi dasar reklasifikasi","OK")))</f>
        <v/>
      </c>
    </row>
    <row r="344" customFormat="false" ht="15" hidden="false" customHeight="false" outlineLevel="0" collapsed="false">
      <c r="A344" s="42"/>
      <c r="B344" s="43"/>
      <c r="C344" s="42"/>
      <c r="D344" s="44"/>
      <c r="E344" s="42"/>
      <c r="F344" s="42"/>
      <c r="G344" s="42"/>
      <c r="H344" s="42"/>
      <c r="I344" s="42"/>
      <c r="J344" s="44"/>
      <c r="K344" s="45" t="str">
        <f aca="false">IF(B344="","",IFERROR(INDEX('Register Faktur'!$P$5:$P$2005,MATCH(B344,'Register Faktur'!$D$5:$D$2005,0)),"Tidak ditemukan di Register"))</f>
        <v/>
      </c>
      <c r="L344" s="46" t="str">
        <f aca="false">IF(OR(B344="",I344="Selesai",NOT(ISNUMBER(K344))),"",K344-Parameter!$B$9)</f>
        <v/>
      </c>
      <c r="M344" s="46" t="str">
        <f aca="false">IF(D344="","",IF(J344&lt;&gt;"",J344-D344,Parameter!$B$9-D344))</f>
        <v/>
      </c>
      <c r="N344" s="47" t="str">
        <f aca="false">IF(B344="","",IF(AND(I344="Selesai",G344=""),"Selesai tanpa jejak audit",IF(AND(F344="Klasifikasi ulang transaksi",G344=""),"Lengkapi dasar reklasifikasi","OK")))</f>
        <v/>
      </c>
    </row>
    <row r="345" customFormat="false" ht="15" hidden="false" customHeight="false" outlineLevel="0" collapsed="false">
      <c r="A345" s="42"/>
      <c r="B345" s="43"/>
      <c r="C345" s="42"/>
      <c r="D345" s="44"/>
      <c r="E345" s="42"/>
      <c r="F345" s="42"/>
      <c r="G345" s="42"/>
      <c r="H345" s="42"/>
      <c r="I345" s="42"/>
      <c r="J345" s="44"/>
      <c r="K345" s="45" t="str">
        <f aca="false">IF(B345="","",IFERROR(INDEX('Register Faktur'!$P$5:$P$2005,MATCH(B345,'Register Faktur'!$D$5:$D$2005,0)),"Tidak ditemukan di Register"))</f>
        <v/>
      </c>
      <c r="L345" s="46" t="str">
        <f aca="false">IF(OR(B345="",I345="Selesai",NOT(ISNUMBER(K345))),"",K345-Parameter!$B$9)</f>
        <v/>
      </c>
      <c r="M345" s="46" t="str">
        <f aca="false">IF(D345="","",IF(J345&lt;&gt;"",J345-D345,Parameter!$B$9-D345))</f>
        <v/>
      </c>
      <c r="N345" s="47" t="str">
        <f aca="false">IF(B345="","",IF(AND(I345="Selesai",G345=""),"Selesai tanpa jejak audit",IF(AND(F345="Klasifikasi ulang transaksi",G345=""),"Lengkapi dasar reklasifikasi","OK")))</f>
        <v/>
      </c>
    </row>
    <row r="346" customFormat="false" ht="15" hidden="false" customHeight="false" outlineLevel="0" collapsed="false">
      <c r="A346" s="42"/>
      <c r="B346" s="43"/>
      <c r="C346" s="42"/>
      <c r="D346" s="44"/>
      <c r="E346" s="42"/>
      <c r="F346" s="42"/>
      <c r="G346" s="42"/>
      <c r="H346" s="42"/>
      <c r="I346" s="42"/>
      <c r="J346" s="44"/>
      <c r="K346" s="45" t="str">
        <f aca="false">IF(B346="","",IFERROR(INDEX('Register Faktur'!$P$5:$P$2005,MATCH(B346,'Register Faktur'!$D$5:$D$2005,0)),"Tidak ditemukan di Register"))</f>
        <v/>
      </c>
      <c r="L346" s="46" t="str">
        <f aca="false">IF(OR(B346="",I346="Selesai",NOT(ISNUMBER(K346))),"",K346-Parameter!$B$9)</f>
        <v/>
      </c>
      <c r="M346" s="46" t="str">
        <f aca="false">IF(D346="","",IF(J346&lt;&gt;"",J346-D346,Parameter!$B$9-D346))</f>
        <v/>
      </c>
      <c r="N346" s="47" t="str">
        <f aca="false">IF(B346="","",IF(AND(I346="Selesai",G346=""),"Selesai tanpa jejak audit",IF(AND(F346="Klasifikasi ulang transaksi",G346=""),"Lengkapi dasar reklasifikasi","OK")))</f>
        <v/>
      </c>
    </row>
    <row r="347" customFormat="false" ht="15" hidden="false" customHeight="false" outlineLevel="0" collapsed="false">
      <c r="A347" s="42"/>
      <c r="B347" s="43"/>
      <c r="C347" s="42"/>
      <c r="D347" s="44"/>
      <c r="E347" s="42"/>
      <c r="F347" s="42"/>
      <c r="G347" s="42"/>
      <c r="H347" s="42"/>
      <c r="I347" s="42"/>
      <c r="J347" s="44"/>
      <c r="K347" s="45" t="str">
        <f aca="false">IF(B347="","",IFERROR(INDEX('Register Faktur'!$P$5:$P$2005,MATCH(B347,'Register Faktur'!$D$5:$D$2005,0)),"Tidak ditemukan di Register"))</f>
        <v/>
      </c>
      <c r="L347" s="46" t="str">
        <f aca="false">IF(OR(B347="",I347="Selesai",NOT(ISNUMBER(K347))),"",K347-Parameter!$B$9)</f>
        <v/>
      </c>
      <c r="M347" s="46" t="str">
        <f aca="false">IF(D347="","",IF(J347&lt;&gt;"",J347-D347,Parameter!$B$9-D347))</f>
        <v/>
      </c>
      <c r="N347" s="47" t="str">
        <f aca="false">IF(B347="","",IF(AND(I347="Selesai",G347=""),"Selesai tanpa jejak audit",IF(AND(F347="Klasifikasi ulang transaksi",G347=""),"Lengkapi dasar reklasifikasi","OK")))</f>
        <v/>
      </c>
    </row>
    <row r="348" customFormat="false" ht="15" hidden="false" customHeight="false" outlineLevel="0" collapsed="false">
      <c r="A348" s="42"/>
      <c r="B348" s="43"/>
      <c r="C348" s="42"/>
      <c r="D348" s="44"/>
      <c r="E348" s="42"/>
      <c r="F348" s="42"/>
      <c r="G348" s="42"/>
      <c r="H348" s="42"/>
      <c r="I348" s="42"/>
      <c r="J348" s="44"/>
      <c r="K348" s="45" t="str">
        <f aca="false">IF(B348="","",IFERROR(INDEX('Register Faktur'!$P$5:$P$2005,MATCH(B348,'Register Faktur'!$D$5:$D$2005,0)),"Tidak ditemukan di Register"))</f>
        <v/>
      </c>
      <c r="L348" s="46" t="str">
        <f aca="false">IF(OR(B348="",I348="Selesai",NOT(ISNUMBER(K348))),"",K348-Parameter!$B$9)</f>
        <v/>
      </c>
      <c r="M348" s="46" t="str">
        <f aca="false">IF(D348="","",IF(J348&lt;&gt;"",J348-D348,Parameter!$B$9-D348))</f>
        <v/>
      </c>
      <c r="N348" s="47" t="str">
        <f aca="false">IF(B348="","",IF(AND(I348="Selesai",G348=""),"Selesai tanpa jejak audit",IF(AND(F348="Klasifikasi ulang transaksi",G348=""),"Lengkapi dasar reklasifikasi","OK")))</f>
        <v/>
      </c>
    </row>
    <row r="349" customFormat="false" ht="15" hidden="false" customHeight="false" outlineLevel="0" collapsed="false">
      <c r="A349" s="42"/>
      <c r="B349" s="43"/>
      <c r="C349" s="42"/>
      <c r="D349" s="44"/>
      <c r="E349" s="42"/>
      <c r="F349" s="42"/>
      <c r="G349" s="42"/>
      <c r="H349" s="42"/>
      <c r="I349" s="42"/>
      <c r="J349" s="44"/>
      <c r="K349" s="45" t="str">
        <f aca="false">IF(B349="","",IFERROR(INDEX('Register Faktur'!$P$5:$P$2005,MATCH(B349,'Register Faktur'!$D$5:$D$2005,0)),"Tidak ditemukan di Register"))</f>
        <v/>
      </c>
      <c r="L349" s="46" t="str">
        <f aca="false">IF(OR(B349="",I349="Selesai",NOT(ISNUMBER(K349))),"",K349-Parameter!$B$9)</f>
        <v/>
      </c>
      <c r="M349" s="46" t="str">
        <f aca="false">IF(D349="","",IF(J349&lt;&gt;"",J349-D349,Parameter!$B$9-D349))</f>
        <v/>
      </c>
      <c r="N349" s="47" t="str">
        <f aca="false">IF(B349="","",IF(AND(I349="Selesai",G349=""),"Selesai tanpa jejak audit",IF(AND(F349="Klasifikasi ulang transaksi",G349=""),"Lengkapi dasar reklasifikasi","OK")))</f>
        <v/>
      </c>
    </row>
    <row r="350" customFormat="false" ht="15" hidden="false" customHeight="false" outlineLevel="0" collapsed="false">
      <c r="A350" s="42"/>
      <c r="B350" s="43"/>
      <c r="C350" s="42"/>
      <c r="D350" s="44"/>
      <c r="E350" s="42"/>
      <c r="F350" s="42"/>
      <c r="G350" s="42"/>
      <c r="H350" s="42"/>
      <c r="I350" s="42"/>
      <c r="J350" s="44"/>
      <c r="K350" s="45" t="str">
        <f aca="false">IF(B350="","",IFERROR(INDEX('Register Faktur'!$P$5:$P$2005,MATCH(B350,'Register Faktur'!$D$5:$D$2005,0)),"Tidak ditemukan di Register"))</f>
        <v/>
      </c>
      <c r="L350" s="46" t="str">
        <f aca="false">IF(OR(B350="",I350="Selesai",NOT(ISNUMBER(K350))),"",K350-Parameter!$B$9)</f>
        <v/>
      </c>
      <c r="M350" s="46" t="str">
        <f aca="false">IF(D350="","",IF(J350&lt;&gt;"",J350-D350,Parameter!$B$9-D350))</f>
        <v/>
      </c>
      <c r="N350" s="47" t="str">
        <f aca="false">IF(B350="","",IF(AND(I350="Selesai",G350=""),"Selesai tanpa jejak audit",IF(AND(F350="Klasifikasi ulang transaksi",G350=""),"Lengkapi dasar reklasifikasi","OK")))</f>
        <v/>
      </c>
    </row>
    <row r="351" customFormat="false" ht="15" hidden="false" customHeight="false" outlineLevel="0" collapsed="false">
      <c r="A351" s="42"/>
      <c r="B351" s="43"/>
      <c r="C351" s="42"/>
      <c r="D351" s="44"/>
      <c r="E351" s="42"/>
      <c r="F351" s="42"/>
      <c r="G351" s="42"/>
      <c r="H351" s="42"/>
      <c r="I351" s="42"/>
      <c r="J351" s="44"/>
      <c r="K351" s="45" t="str">
        <f aca="false">IF(B351="","",IFERROR(INDEX('Register Faktur'!$P$5:$P$2005,MATCH(B351,'Register Faktur'!$D$5:$D$2005,0)),"Tidak ditemukan di Register"))</f>
        <v/>
      </c>
      <c r="L351" s="46" t="str">
        <f aca="false">IF(OR(B351="",I351="Selesai",NOT(ISNUMBER(K351))),"",K351-Parameter!$B$9)</f>
        <v/>
      </c>
      <c r="M351" s="46" t="str">
        <f aca="false">IF(D351="","",IF(J351&lt;&gt;"",J351-D351,Parameter!$B$9-D351))</f>
        <v/>
      </c>
      <c r="N351" s="47" t="str">
        <f aca="false">IF(B351="","",IF(AND(I351="Selesai",G351=""),"Selesai tanpa jejak audit",IF(AND(F351="Klasifikasi ulang transaksi",G351=""),"Lengkapi dasar reklasifikasi","OK")))</f>
        <v/>
      </c>
    </row>
    <row r="352" customFormat="false" ht="15" hidden="false" customHeight="false" outlineLevel="0" collapsed="false">
      <c r="A352" s="42"/>
      <c r="B352" s="43"/>
      <c r="C352" s="42"/>
      <c r="D352" s="44"/>
      <c r="E352" s="42"/>
      <c r="F352" s="42"/>
      <c r="G352" s="42"/>
      <c r="H352" s="42"/>
      <c r="I352" s="42"/>
      <c r="J352" s="44"/>
      <c r="K352" s="45" t="str">
        <f aca="false">IF(B352="","",IFERROR(INDEX('Register Faktur'!$P$5:$P$2005,MATCH(B352,'Register Faktur'!$D$5:$D$2005,0)),"Tidak ditemukan di Register"))</f>
        <v/>
      </c>
      <c r="L352" s="46" t="str">
        <f aca="false">IF(OR(B352="",I352="Selesai",NOT(ISNUMBER(K352))),"",K352-Parameter!$B$9)</f>
        <v/>
      </c>
      <c r="M352" s="46" t="str">
        <f aca="false">IF(D352="","",IF(J352&lt;&gt;"",J352-D352,Parameter!$B$9-D352))</f>
        <v/>
      </c>
      <c r="N352" s="47" t="str">
        <f aca="false">IF(B352="","",IF(AND(I352="Selesai",G352=""),"Selesai tanpa jejak audit",IF(AND(F352="Klasifikasi ulang transaksi",G352=""),"Lengkapi dasar reklasifikasi","OK")))</f>
        <v/>
      </c>
    </row>
    <row r="353" customFormat="false" ht="15" hidden="false" customHeight="false" outlineLevel="0" collapsed="false">
      <c r="A353" s="42"/>
      <c r="B353" s="43"/>
      <c r="C353" s="42"/>
      <c r="D353" s="44"/>
      <c r="E353" s="42"/>
      <c r="F353" s="42"/>
      <c r="G353" s="42"/>
      <c r="H353" s="42"/>
      <c r="I353" s="42"/>
      <c r="J353" s="44"/>
      <c r="K353" s="45" t="str">
        <f aca="false">IF(B353="","",IFERROR(INDEX('Register Faktur'!$P$5:$P$2005,MATCH(B353,'Register Faktur'!$D$5:$D$2005,0)),"Tidak ditemukan di Register"))</f>
        <v/>
      </c>
      <c r="L353" s="46" t="str">
        <f aca="false">IF(OR(B353="",I353="Selesai",NOT(ISNUMBER(K353))),"",K353-Parameter!$B$9)</f>
        <v/>
      </c>
      <c r="M353" s="46" t="str">
        <f aca="false">IF(D353="","",IF(J353&lt;&gt;"",J353-D353,Parameter!$B$9-D353))</f>
        <v/>
      </c>
      <c r="N353" s="47" t="str">
        <f aca="false">IF(B353="","",IF(AND(I353="Selesai",G353=""),"Selesai tanpa jejak audit",IF(AND(F353="Klasifikasi ulang transaksi",G353=""),"Lengkapi dasar reklasifikasi","OK")))</f>
        <v/>
      </c>
    </row>
    <row r="354" customFormat="false" ht="15" hidden="false" customHeight="false" outlineLevel="0" collapsed="false">
      <c r="A354" s="42"/>
      <c r="B354" s="43"/>
      <c r="C354" s="42"/>
      <c r="D354" s="44"/>
      <c r="E354" s="42"/>
      <c r="F354" s="42"/>
      <c r="G354" s="42"/>
      <c r="H354" s="42"/>
      <c r="I354" s="42"/>
      <c r="J354" s="44"/>
      <c r="K354" s="45" t="str">
        <f aca="false">IF(B354="","",IFERROR(INDEX('Register Faktur'!$P$5:$P$2005,MATCH(B354,'Register Faktur'!$D$5:$D$2005,0)),"Tidak ditemukan di Register"))</f>
        <v/>
      </c>
      <c r="L354" s="46" t="str">
        <f aca="false">IF(OR(B354="",I354="Selesai",NOT(ISNUMBER(K354))),"",K354-Parameter!$B$9)</f>
        <v/>
      </c>
      <c r="M354" s="46" t="str">
        <f aca="false">IF(D354="","",IF(J354&lt;&gt;"",J354-D354,Parameter!$B$9-D354))</f>
        <v/>
      </c>
      <c r="N354" s="47" t="str">
        <f aca="false">IF(B354="","",IF(AND(I354="Selesai",G354=""),"Selesai tanpa jejak audit",IF(AND(F354="Klasifikasi ulang transaksi",G354=""),"Lengkapi dasar reklasifikasi","OK")))</f>
        <v/>
      </c>
    </row>
    <row r="355" customFormat="false" ht="15" hidden="false" customHeight="false" outlineLevel="0" collapsed="false">
      <c r="A355" s="42"/>
      <c r="B355" s="43"/>
      <c r="C355" s="42"/>
      <c r="D355" s="44"/>
      <c r="E355" s="42"/>
      <c r="F355" s="42"/>
      <c r="G355" s="42"/>
      <c r="H355" s="42"/>
      <c r="I355" s="42"/>
      <c r="J355" s="44"/>
      <c r="K355" s="45" t="str">
        <f aca="false">IF(B355="","",IFERROR(INDEX('Register Faktur'!$P$5:$P$2005,MATCH(B355,'Register Faktur'!$D$5:$D$2005,0)),"Tidak ditemukan di Register"))</f>
        <v/>
      </c>
      <c r="L355" s="46" t="str">
        <f aca="false">IF(OR(B355="",I355="Selesai",NOT(ISNUMBER(K355))),"",K355-Parameter!$B$9)</f>
        <v/>
      </c>
      <c r="M355" s="46" t="str">
        <f aca="false">IF(D355="","",IF(J355&lt;&gt;"",J355-D355,Parameter!$B$9-D355))</f>
        <v/>
      </c>
      <c r="N355" s="47" t="str">
        <f aca="false">IF(B355="","",IF(AND(I355="Selesai",G355=""),"Selesai tanpa jejak audit",IF(AND(F355="Klasifikasi ulang transaksi",G355=""),"Lengkapi dasar reklasifikasi","OK")))</f>
        <v/>
      </c>
    </row>
    <row r="356" customFormat="false" ht="15" hidden="false" customHeight="false" outlineLevel="0" collapsed="false">
      <c r="A356" s="42"/>
      <c r="B356" s="43"/>
      <c r="C356" s="42"/>
      <c r="D356" s="44"/>
      <c r="E356" s="42"/>
      <c r="F356" s="42"/>
      <c r="G356" s="42"/>
      <c r="H356" s="42"/>
      <c r="I356" s="42"/>
      <c r="J356" s="44"/>
      <c r="K356" s="45" t="str">
        <f aca="false">IF(B356="","",IFERROR(INDEX('Register Faktur'!$P$5:$P$2005,MATCH(B356,'Register Faktur'!$D$5:$D$2005,0)),"Tidak ditemukan di Register"))</f>
        <v/>
      </c>
      <c r="L356" s="46" t="str">
        <f aca="false">IF(OR(B356="",I356="Selesai",NOT(ISNUMBER(K356))),"",K356-Parameter!$B$9)</f>
        <v/>
      </c>
      <c r="M356" s="46" t="str">
        <f aca="false">IF(D356="","",IF(J356&lt;&gt;"",J356-D356,Parameter!$B$9-D356))</f>
        <v/>
      </c>
      <c r="N356" s="47" t="str">
        <f aca="false">IF(B356="","",IF(AND(I356="Selesai",G356=""),"Selesai tanpa jejak audit",IF(AND(F356="Klasifikasi ulang transaksi",G356=""),"Lengkapi dasar reklasifikasi","OK")))</f>
        <v/>
      </c>
    </row>
    <row r="357" customFormat="false" ht="15" hidden="false" customHeight="false" outlineLevel="0" collapsed="false">
      <c r="A357" s="42"/>
      <c r="B357" s="43"/>
      <c r="C357" s="42"/>
      <c r="D357" s="44"/>
      <c r="E357" s="42"/>
      <c r="F357" s="42"/>
      <c r="G357" s="42"/>
      <c r="H357" s="42"/>
      <c r="I357" s="42"/>
      <c r="J357" s="44"/>
      <c r="K357" s="45" t="str">
        <f aca="false">IF(B357="","",IFERROR(INDEX('Register Faktur'!$P$5:$P$2005,MATCH(B357,'Register Faktur'!$D$5:$D$2005,0)),"Tidak ditemukan di Register"))</f>
        <v/>
      </c>
      <c r="L357" s="46" t="str">
        <f aca="false">IF(OR(B357="",I357="Selesai",NOT(ISNUMBER(K357))),"",K357-Parameter!$B$9)</f>
        <v/>
      </c>
      <c r="M357" s="46" t="str">
        <f aca="false">IF(D357="","",IF(J357&lt;&gt;"",J357-D357,Parameter!$B$9-D357))</f>
        <v/>
      </c>
      <c r="N357" s="47" t="str">
        <f aca="false">IF(B357="","",IF(AND(I357="Selesai",G357=""),"Selesai tanpa jejak audit",IF(AND(F357="Klasifikasi ulang transaksi",G357=""),"Lengkapi dasar reklasifikasi","OK")))</f>
        <v/>
      </c>
    </row>
    <row r="358" customFormat="false" ht="15" hidden="false" customHeight="false" outlineLevel="0" collapsed="false">
      <c r="A358" s="42"/>
      <c r="B358" s="43"/>
      <c r="C358" s="42"/>
      <c r="D358" s="44"/>
      <c r="E358" s="42"/>
      <c r="F358" s="42"/>
      <c r="G358" s="42"/>
      <c r="H358" s="42"/>
      <c r="I358" s="42"/>
      <c r="J358" s="44"/>
      <c r="K358" s="45" t="str">
        <f aca="false">IF(B358="","",IFERROR(INDEX('Register Faktur'!$P$5:$P$2005,MATCH(B358,'Register Faktur'!$D$5:$D$2005,0)),"Tidak ditemukan di Register"))</f>
        <v/>
      </c>
      <c r="L358" s="46" t="str">
        <f aca="false">IF(OR(B358="",I358="Selesai",NOT(ISNUMBER(K358))),"",K358-Parameter!$B$9)</f>
        <v/>
      </c>
      <c r="M358" s="46" t="str">
        <f aca="false">IF(D358="","",IF(J358&lt;&gt;"",J358-D358,Parameter!$B$9-D358))</f>
        <v/>
      </c>
      <c r="N358" s="47" t="str">
        <f aca="false">IF(B358="","",IF(AND(I358="Selesai",G358=""),"Selesai tanpa jejak audit",IF(AND(F358="Klasifikasi ulang transaksi",G358=""),"Lengkapi dasar reklasifikasi","OK")))</f>
        <v/>
      </c>
    </row>
    <row r="359" customFormat="false" ht="15" hidden="false" customHeight="false" outlineLevel="0" collapsed="false">
      <c r="A359" s="42"/>
      <c r="B359" s="43"/>
      <c r="C359" s="42"/>
      <c r="D359" s="44"/>
      <c r="E359" s="42"/>
      <c r="F359" s="42"/>
      <c r="G359" s="42"/>
      <c r="H359" s="42"/>
      <c r="I359" s="42"/>
      <c r="J359" s="44"/>
      <c r="K359" s="45" t="str">
        <f aca="false">IF(B359="","",IFERROR(INDEX('Register Faktur'!$P$5:$P$2005,MATCH(B359,'Register Faktur'!$D$5:$D$2005,0)),"Tidak ditemukan di Register"))</f>
        <v/>
      </c>
      <c r="L359" s="46" t="str">
        <f aca="false">IF(OR(B359="",I359="Selesai",NOT(ISNUMBER(K359))),"",K359-Parameter!$B$9)</f>
        <v/>
      </c>
      <c r="M359" s="46" t="str">
        <f aca="false">IF(D359="","",IF(J359&lt;&gt;"",J359-D359,Parameter!$B$9-D359))</f>
        <v/>
      </c>
      <c r="N359" s="47" t="str">
        <f aca="false">IF(B359="","",IF(AND(I359="Selesai",G359=""),"Selesai tanpa jejak audit",IF(AND(F359="Klasifikasi ulang transaksi",G359=""),"Lengkapi dasar reklasifikasi","OK")))</f>
        <v/>
      </c>
    </row>
    <row r="360" customFormat="false" ht="15" hidden="false" customHeight="false" outlineLevel="0" collapsed="false">
      <c r="A360" s="42"/>
      <c r="B360" s="43"/>
      <c r="C360" s="42"/>
      <c r="D360" s="44"/>
      <c r="E360" s="42"/>
      <c r="F360" s="42"/>
      <c r="G360" s="42"/>
      <c r="H360" s="42"/>
      <c r="I360" s="42"/>
      <c r="J360" s="44"/>
      <c r="K360" s="45" t="str">
        <f aca="false">IF(B360="","",IFERROR(INDEX('Register Faktur'!$P$5:$P$2005,MATCH(B360,'Register Faktur'!$D$5:$D$2005,0)),"Tidak ditemukan di Register"))</f>
        <v/>
      </c>
      <c r="L360" s="46" t="str">
        <f aca="false">IF(OR(B360="",I360="Selesai",NOT(ISNUMBER(K360))),"",K360-Parameter!$B$9)</f>
        <v/>
      </c>
      <c r="M360" s="46" t="str">
        <f aca="false">IF(D360="","",IF(J360&lt;&gt;"",J360-D360,Parameter!$B$9-D360))</f>
        <v/>
      </c>
      <c r="N360" s="47" t="str">
        <f aca="false">IF(B360="","",IF(AND(I360="Selesai",G360=""),"Selesai tanpa jejak audit",IF(AND(F360="Klasifikasi ulang transaksi",G360=""),"Lengkapi dasar reklasifikasi","OK")))</f>
        <v/>
      </c>
    </row>
    <row r="361" customFormat="false" ht="15" hidden="false" customHeight="false" outlineLevel="0" collapsed="false">
      <c r="A361" s="42"/>
      <c r="B361" s="43"/>
      <c r="C361" s="42"/>
      <c r="D361" s="44"/>
      <c r="E361" s="42"/>
      <c r="F361" s="42"/>
      <c r="G361" s="42"/>
      <c r="H361" s="42"/>
      <c r="I361" s="42"/>
      <c r="J361" s="44"/>
      <c r="K361" s="45" t="str">
        <f aca="false">IF(B361="","",IFERROR(INDEX('Register Faktur'!$P$5:$P$2005,MATCH(B361,'Register Faktur'!$D$5:$D$2005,0)),"Tidak ditemukan di Register"))</f>
        <v/>
      </c>
      <c r="L361" s="46" t="str">
        <f aca="false">IF(OR(B361="",I361="Selesai",NOT(ISNUMBER(K361))),"",K361-Parameter!$B$9)</f>
        <v/>
      </c>
      <c r="M361" s="46" t="str">
        <f aca="false">IF(D361="","",IF(J361&lt;&gt;"",J361-D361,Parameter!$B$9-D361))</f>
        <v/>
      </c>
      <c r="N361" s="47" t="str">
        <f aca="false">IF(B361="","",IF(AND(I361="Selesai",G361=""),"Selesai tanpa jejak audit",IF(AND(F361="Klasifikasi ulang transaksi",G361=""),"Lengkapi dasar reklasifikasi","OK")))</f>
        <v/>
      </c>
    </row>
    <row r="362" customFormat="false" ht="15" hidden="false" customHeight="false" outlineLevel="0" collapsed="false">
      <c r="A362" s="42"/>
      <c r="B362" s="43"/>
      <c r="C362" s="42"/>
      <c r="D362" s="44"/>
      <c r="E362" s="42"/>
      <c r="F362" s="42"/>
      <c r="G362" s="42"/>
      <c r="H362" s="42"/>
      <c r="I362" s="42"/>
      <c r="J362" s="44"/>
      <c r="K362" s="45" t="str">
        <f aca="false">IF(B362="","",IFERROR(INDEX('Register Faktur'!$P$5:$P$2005,MATCH(B362,'Register Faktur'!$D$5:$D$2005,0)),"Tidak ditemukan di Register"))</f>
        <v/>
      </c>
      <c r="L362" s="46" t="str">
        <f aca="false">IF(OR(B362="",I362="Selesai",NOT(ISNUMBER(K362))),"",K362-Parameter!$B$9)</f>
        <v/>
      </c>
      <c r="M362" s="46" t="str">
        <f aca="false">IF(D362="","",IF(J362&lt;&gt;"",J362-D362,Parameter!$B$9-D362))</f>
        <v/>
      </c>
      <c r="N362" s="47" t="str">
        <f aca="false">IF(B362="","",IF(AND(I362="Selesai",G362=""),"Selesai tanpa jejak audit",IF(AND(F362="Klasifikasi ulang transaksi",G362=""),"Lengkapi dasar reklasifikasi","OK")))</f>
        <v/>
      </c>
    </row>
    <row r="363" customFormat="false" ht="15" hidden="false" customHeight="false" outlineLevel="0" collapsed="false">
      <c r="A363" s="42"/>
      <c r="B363" s="43"/>
      <c r="C363" s="42"/>
      <c r="D363" s="44"/>
      <c r="E363" s="42"/>
      <c r="F363" s="42"/>
      <c r="G363" s="42"/>
      <c r="H363" s="42"/>
      <c r="I363" s="42"/>
      <c r="J363" s="44"/>
      <c r="K363" s="45" t="str">
        <f aca="false">IF(B363="","",IFERROR(INDEX('Register Faktur'!$P$5:$P$2005,MATCH(B363,'Register Faktur'!$D$5:$D$2005,0)),"Tidak ditemukan di Register"))</f>
        <v/>
      </c>
      <c r="L363" s="46" t="str">
        <f aca="false">IF(OR(B363="",I363="Selesai",NOT(ISNUMBER(K363))),"",K363-Parameter!$B$9)</f>
        <v/>
      </c>
      <c r="M363" s="46" t="str">
        <f aca="false">IF(D363="","",IF(J363&lt;&gt;"",J363-D363,Parameter!$B$9-D363))</f>
        <v/>
      </c>
      <c r="N363" s="47" t="str">
        <f aca="false">IF(B363="","",IF(AND(I363="Selesai",G363=""),"Selesai tanpa jejak audit",IF(AND(F363="Klasifikasi ulang transaksi",G363=""),"Lengkapi dasar reklasifikasi","OK")))</f>
        <v/>
      </c>
    </row>
    <row r="364" customFormat="false" ht="15" hidden="false" customHeight="false" outlineLevel="0" collapsed="false">
      <c r="A364" s="42"/>
      <c r="B364" s="43"/>
      <c r="C364" s="42"/>
      <c r="D364" s="44"/>
      <c r="E364" s="42"/>
      <c r="F364" s="42"/>
      <c r="G364" s="42"/>
      <c r="H364" s="42"/>
      <c r="I364" s="42"/>
      <c r="J364" s="44"/>
      <c r="K364" s="45" t="str">
        <f aca="false">IF(B364="","",IFERROR(INDEX('Register Faktur'!$P$5:$P$2005,MATCH(B364,'Register Faktur'!$D$5:$D$2005,0)),"Tidak ditemukan di Register"))</f>
        <v/>
      </c>
      <c r="L364" s="46" t="str">
        <f aca="false">IF(OR(B364="",I364="Selesai",NOT(ISNUMBER(K364))),"",K364-Parameter!$B$9)</f>
        <v/>
      </c>
      <c r="M364" s="46" t="str">
        <f aca="false">IF(D364="","",IF(J364&lt;&gt;"",J364-D364,Parameter!$B$9-D364))</f>
        <v/>
      </c>
      <c r="N364" s="47" t="str">
        <f aca="false">IF(B364="","",IF(AND(I364="Selesai",G364=""),"Selesai tanpa jejak audit",IF(AND(F364="Klasifikasi ulang transaksi",G364=""),"Lengkapi dasar reklasifikasi","OK")))</f>
        <v/>
      </c>
    </row>
    <row r="365" customFormat="false" ht="15" hidden="false" customHeight="false" outlineLevel="0" collapsed="false">
      <c r="A365" s="42"/>
      <c r="B365" s="43"/>
      <c r="C365" s="42"/>
      <c r="D365" s="44"/>
      <c r="E365" s="42"/>
      <c r="F365" s="42"/>
      <c r="G365" s="42"/>
      <c r="H365" s="42"/>
      <c r="I365" s="42"/>
      <c r="J365" s="44"/>
      <c r="K365" s="45" t="str">
        <f aca="false">IF(B365="","",IFERROR(INDEX('Register Faktur'!$P$5:$P$2005,MATCH(B365,'Register Faktur'!$D$5:$D$2005,0)),"Tidak ditemukan di Register"))</f>
        <v/>
      </c>
      <c r="L365" s="46" t="str">
        <f aca="false">IF(OR(B365="",I365="Selesai",NOT(ISNUMBER(K365))),"",K365-Parameter!$B$9)</f>
        <v/>
      </c>
      <c r="M365" s="46" t="str">
        <f aca="false">IF(D365="","",IF(J365&lt;&gt;"",J365-D365,Parameter!$B$9-D365))</f>
        <v/>
      </c>
      <c r="N365" s="47" t="str">
        <f aca="false">IF(B365="","",IF(AND(I365="Selesai",G365=""),"Selesai tanpa jejak audit",IF(AND(F365="Klasifikasi ulang transaksi",G365=""),"Lengkapi dasar reklasifikasi","OK")))</f>
        <v/>
      </c>
    </row>
    <row r="366" customFormat="false" ht="15" hidden="false" customHeight="false" outlineLevel="0" collapsed="false">
      <c r="A366" s="42"/>
      <c r="B366" s="43"/>
      <c r="C366" s="42"/>
      <c r="D366" s="44"/>
      <c r="E366" s="42"/>
      <c r="F366" s="42"/>
      <c r="G366" s="42"/>
      <c r="H366" s="42"/>
      <c r="I366" s="42"/>
      <c r="J366" s="44"/>
      <c r="K366" s="45" t="str">
        <f aca="false">IF(B366="","",IFERROR(INDEX('Register Faktur'!$P$5:$P$2005,MATCH(B366,'Register Faktur'!$D$5:$D$2005,0)),"Tidak ditemukan di Register"))</f>
        <v/>
      </c>
      <c r="L366" s="46" t="str">
        <f aca="false">IF(OR(B366="",I366="Selesai",NOT(ISNUMBER(K366))),"",K366-Parameter!$B$9)</f>
        <v/>
      </c>
      <c r="M366" s="46" t="str">
        <f aca="false">IF(D366="","",IF(J366&lt;&gt;"",J366-D366,Parameter!$B$9-D366))</f>
        <v/>
      </c>
      <c r="N366" s="47" t="str">
        <f aca="false">IF(B366="","",IF(AND(I366="Selesai",G366=""),"Selesai tanpa jejak audit",IF(AND(F366="Klasifikasi ulang transaksi",G366=""),"Lengkapi dasar reklasifikasi","OK")))</f>
        <v/>
      </c>
    </row>
    <row r="367" customFormat="false" ht="15" hidden="false" customHeight="false" outlineLevel="0" collapsed="false">
      <c r="A367" s="42"/>
      <c r="B367" s="43"/>
      <c r="C367" s="42"/>
      <c r="D367" s="44"/>
      <c r="E367" s="42"/>
      <c r="F367" s="42"/>
      <c r="G367" s="42"/>
      <c r="H367" s="42"/>
      <c r="I367" s="42"/>
      <c r="J367" s="44"/>
      <c r="K367" s="45" t="str">
        <f aca="false">IF(B367="","",IFERROR(INDEX('Register Faktur'!$P$5:$P$2005,MATCH(B367,'Register Faktur'!$D$5:$D$2005,0)),"Tidak ditemukan di Register"))</f>
        <v/>
      </c>
      <c r="L367" s="46" t="str">
        <f aca="false">IF(OR(B367="",I367="Selesai",NOT(ISNUMBER(K367))),"",K367-Parameter!$B$9)</f>
        <v/>
      </c>
      <c r="M367" s="46" t="str">
        <f aca="false">IF(D367="","",IF(J367&lt;&gt;"",J367-D367,Parameter!$B$9-D367))</f>
        <v/>
      </c>
      <c r="N367" s="47" t="str">
        <f aca="false">IF(B367="","",IF(AND(I367="Selesai",G367=""),"Selesai tanpa jejak audit",IF(AND(F367="Klasifikasi ulang transaksi",G367=""),"Lengkapi dasar reklasifikasi","OK")))</f>
        <v/>
      </c>
    </row>
    <row r="368" customFormat="false" ht="15" hidden="false" customHeight="false" outlineLevel="0" collapsed="false">
      <c r="A368" s="42"/>
      <c r="B368" s="43"/>
      <c r="C368" s="42"/>
      <c r="D368" s="44"/>
      <c r="E368" s="42"/>
      <c r="F368" s="42"/>
      <c r="G368" s="42"/>
      <c r="H368" s="42"/>
      <c r="I368" s="42"/>
      <c r="J368" s="44"/>
      <c r="K368" s="45" t="str">
        <f aca="false">IF(B368="","",IFERROR(INDEX('Register Faktur'!$P$5:$P$2005,MATCH(B368,'Register Faktur'!$D$5:$D$2005,0)),"Tidak ditemukan di Register"))</f>
        <v/>
      </c>
      <c r="L368" s="46" t="str">
        <f aca="false">IF(OR(B368="",I368="Selesai",NOT(ISNUMBER(K368))),"",K368-Parameter!$B$9)</f>
        <v/>
      </c>
      <c r="M368" s="46" t="str">
        <f aca="false">IF(D368="","",IF(J368&lt;&gt;"",J368-D368,Parameter!$B$9-D368))</f>
        <v/>
      </c>
      <c r="N368" s="47" t="str">
        <f aca="false">IF(B368="","",IF(AND(I368="Selesai",G368=""),"Selesai tanpa jejak audit",IF(AND(F368="Klasifikasi ulang transaksi",G368=""),"Lengkapi dasar reklasifikasi","OK")))</f>
        <v/>
      </c>
    </row>
    <row r="369" customFormat="false" ht="15" hidden="false" customHeight="false" outlineLevel="0" collapsed="false">
      <c r="A369" s="42"/>
      <c r="B369" s="43"/>
      <c r="C369" s="42"/>
      <c r="D369" s="44"/>
      <c r="E369" s="42"/>
      <c r="F369" s="42"/>
      <c r="G369" s="42"/>
      <c r="H369" s="42"/>
      <c r="I369" s="42"/>
      <c r="J369" s="44"/>
      <c r="K369" s="45" t="str">
        <f aca="false">IF(B369="","",IFERROR(INDEX('Register Faktur'!$P$5:$P$2005,MATCH(B369,'Register Faktur'!$D$5:$D$2005,0)),"Tidak ditemukan di Register"))</f>
        <v/>
      </c>
      <c r="L369" s="46" t="str">
        <f aca="false">IF(OR(B369="",I369="Selesai",NOT(ISNUMBER(K369))),"",K369-Parameter!$B$9)</f>
        <v/>
      </c>
      <c r="M369" s="46" t="str">
        <f aca="false">IF(D369="","",IF(J369&lt;&gt;"",J369-D369,Parameter!$B$9-D369))</f>
        <v/>
      </c>
      <c r="N369" s="47" t="str">
        <f aca="false">IF(B369="","",IF(AND(I369="Selesai",G369=""),"Selesai tanpa jejak audit",IF(AND(F369="Klasifikasi ulang transaksi",G369=""),"Lengkapi dasar reklasifikasi","OK")))</f>
        <v/>
      </c>
    </row>
    <row r="370" customFormat="false" ht="15" hidden="false" customHeight="false" outlineLevel="0" collapsed="false">
      <c r="A370" s="42"/>
      <c r="B370" s="43"/>
      <c r="C370" s="42"/>
      <c r="D370" s="44"/>
      <c r="E370" s="42"/>
      <c r="F370" s="42"/>
      <c r="G370" s="42"/>
      <c r="H370" s="42"/>
      <c r="I370" s="42"/>
      <c r="J370" s="44"/>
      <c r="K370" s="45" t="str">
        <f aca="false">IF(B370="","",IFERROR(INDEX('Register Faktur'!$P$5:$P$2005,MATCH(B370,'Register Faktur'!$D$5:$D$2005,0)),"Tidak ditemukan di Register"))</f>
        <v/>
      </c>
      <c r="L370" s="46" t="str">
        <f aca="false">IF(OR(B370="",I370="Selesai",NOT(ISNUMBER(K370))),"",K370-Parameter!$B$9)</f>
        <v/>
      </c>
      <c r="M370" s="46" t="str">
        <f aca="false">IF(D370="","",IF(J370&lt;&gt;"",J370-D370,Parameter!$B$9-D370))</f>
        <v/>
      </c>
      <c r="N370" s="47" t="str">
        <f aca="false">IF(B370="","",IF(AND(I370="Selesai",G370=""),"Selesai tanpa jejak audit",IF(AND(F370="Klasifikasi ulang transaksi",G370=""),"Lengkapi dasar reklasifikasi","OK")))</f>
        <v/>
      </c>
    </row>
    <row r="371" customFormat="false" ht="15" hidden="false" customHeight="false" outlineLevel="0" collapsed="false">
      <c r="A371" s="42"/>
      <c r="B371" s="43"/>
      <c r="C371" s="42"/>
      <c r="D371" s="44"/>
      <c r="E371" s="42"/>
      <c r="F371" s="42"/>
      <c r="G371" s="42"/>
      <c r="H371" s="42"/>
      <c r="I371" s="42"/>
      <c r="J371" s="44"/>
      <c r="K371" s="45" t="str">
        <f aca="false">IF(B371="","",IFERROR(INDEX('Register Faktur'!$P$5:$P$2005,MATCH(B371,'Register Faktur'!$D$5:$D$2005,0)),"Tidak ditemukan di Register"))</f>
        <v/>
      </c>
      <c r="L371" s="46" t="str">
        <f aca="false">IF(OR(B371="",I371="Selesai",NOT(ISNUMBER(K371))),"",K371-Parameter!$B$9)</f>
        <v/>
      </c>
      <c r="M371" s="46" t="str">
        <f aca="false">IF(D371="","",IF(J371&lt;&gt;"",J371-D371,Parameter!$B$9-D371))</f>
        <v/>
      </c>
      <c r="N371" s="47" t="str">
        <f aca="false">IF(B371="","",IF(AND(I371="Selesai",G371=""),"Selesai tanpa jejak audit",IF(AND(F371="Klasifikasi ulang transaksi",G371=""),"Lengkapi dasar reklasifikasi","OK")))</f>
        <v/>
      </c>
    </row>
    <row r="372" customFormat="false" ht="15" hidden="false" customHeight="false" outlineLevel="0" collapsed="false">
      <c r="A372" s="42"/>
      <c r="B372" s="43"/>
      <c r="C372" s="42"/>
      <c r="D372" s="44"/>
      <c r="E372" s="42"/>
      <c r="F372" s="42"/>
      <c r="G372" s="42"/>
      <c r="H372" s="42"/>
      <c r="I372" s="42"/>
      <c r="J372" s="44"/>
      <c r="K372" s="45" t="str">
        <f aca="false">IF(B372="","",IFERROR(INDEX('Register Faktur'!$P$5:$P$2005,MATCH(B372,'Register Faktur'!$D$5:$D$2005,0)),"Tidak ditemukan di Register"))</f>
        <v/>
      </c>
      <c r="L372" s="46" t="str">
        <f aca="false">IF(OR(B372="",I372="Selesai",NOT(ISNUMBER(K372))),"",K372-Parameter!$B$9)</f>
        <v/>
      </c>
      <c r="M372" s="46" t="str">
        <f aca="false">IF(D372="","",IF(J372&lt;&gt;"",J372-D372,Parameter!$B$9-D372))</f>
        <v/>
      </c>
      <c r="N372" s="47" t="str">
        <f aca="false">IF(B372="","",IF(AND(I372="Selesai",G372=""),"Selesai tanpa jejak audit",IF(AND(F372="Klasifikasi ulang transaksi",G372=""),"Lengkapi dasar reklasifikasi","OK")))</f>
        <v/>
      </c>
    </row>
    <row r="373" customFormat="false" ht="15" hidden="false" customHeight="false" outlineLevel="0" collapsed="false">
      <c r="A373" s="42"/>
      <c r="B373" s="43"/>
      <c r="C373" s="42"/>
      <c r="D373" s="44"/>
      <c r="E373" s="42"/>
      <c r="F373" s="42"/>
      <c r="G373" s="42"/>
      <c r="H373" s="42"/>
      <c r="I373" s="42"/>
      <c r="J373" s="44"/>
      <c r="K373" s="45" t="str">
        <f aca="false">IF(B373="","",IFERROR(INDEX('Register Faktur'!$P$5:$P$2005,MATCH(B373,'Register Faktur'!$D$5:$D$2005,0)),"Tidak ditemukan di Register"))</f>
        <v/>
      </c>
      <c r="L373" s="46" t="str">
        <f aca="false">IF(OR(B373="",I373="Selesai",NOT(ISNUMBER(K373))),"",K373-Parameter!$B$9)</f>
        <v/>
      </c>
      <c r="M373" s="46" t="str">
        <f aca="false">IF(D373="","",IF(J373&lt;&gt;"",J373-D373,Parameter!$B$9-D373))</f>
        <v/>
      </c>
      <c r="N373" s="47" t="str">
        <f aca="false">IF(B373="","",IF(AND(I373="Selesai",G373=""),"Selesai tanpa jejak audit",IF(AND(F373="Klasifikasi ulang transaksi",G373=""),"Lengkapi dasar reklasifikasi","OK")))</f>
        <v/>
      </c>
    </row>
    <row r="374" customFormat="false" ht="15" hidden="false" customHeight="false" outlineLevel="0" collapsed="false">
      <c r="A374" s="42"/>
      <c r="B374" s="43"/>
      <c r="C374" s="42"/>
      <c r="D374" s="44"/>
      <c r="E374" s="42"/>
      <c r="F374" s="42"/>
      <c r="G374" s="42"/>
      <c r="H374" s="42"/>
      <c r="I374" s="42"/>
      <c r="J374" s="44"/>
      <c r="K374" s="45" t="str">
        <f aca="false">IF(B374="","",IFERROR(INDEX('Register Faktur'!$P$5:$P$2005,MATCH(B374,'Register Faktur'!$D$5:$D$2005,0)),"Tidak ditemukan di Register"))</f>
        <v/>
      </c>
      <c r="L374" s="46" t="str">
        <f aca="false">IF(OR(B374="",I374="Selesai",NOT(ISNUMBER(K374))),"",K374-Parameter!$B$9)</f>
        <v/>
      </c>
      <c r="M374" s="46" t="str">
        <f aca="false">IF(D374="","",IF(J374&lt;&gt;"",J374-D374,Parameter!$B$9-D374))</f>
        <v/>
      </c>
      <c r="N374" s="47" t="str">
        <f aca="false">IF(B374="","",IF(AND(I374="Selesai",G374=""),"Selesai tanpa jejak audit",IF(AND(F374="Klasifikasi ulang transaksi",G374=""),"Lengkapi dasar reklasifikasi","OK")))</f>
        <v/>
      </c>
    </row>
    <row r="375" customFormat="false" ht="15" hidden="false" customHeight="false" outlineLevel="0" collapsed="false">
      <c r="A375" s="42"/>
      <c r="B375" s="43"/>
      <c r="C375" s="42"/>
      <c r="D375" s="44"/>
      <c r="E375" s="42"/>
      <c r="F375" s="42"/>
      <c r="G375" s="42"/>
      <c r="H375" s="42"/>
      <c r="I375" s="42"/>
      <c r="J375" s="44"/>
      <c r="K375" s="45" t="str">
        <f aca="false">IF(B375="","",IFERROR(INDEX('Register Faktur'!$P$5:$P$2005,MATCH(B375,'Register Faktur'!$D$5:$D$2005,0)),"Tidak ditemukan di Register"))</f>
        <v/>
      </c>
      <c r="L375" s="46" t="str">
        <f aca="false">IF(OR(B375="",I375="Selesai",NOT(ISNUMBER(K375))),"",K375-Parameter!$B$9)</f>
        <v/>
      </c>
      <c r="M375" s="46" t="str">
        <f aca="false">IF(D375="","",IF(J375&lt;&gt;"",J375-D375,Parameter!$B$9-D375))</f>
        <v/>
      </c>
      <c r="N375" s="47" t="str">
        <f aca="false">IF(B375="","",IF(AND(I375="Selesai",G375=""),"Selesai tanpa jejak audit",IF(AND(F375="Klasifikasi ulang transaksi",G375=""),"Lengkapi dasar reklasifikasi","OK")))</f>
        <v/>
      </c>
    </row>
    <row r="376" customFormat="false" ht="15" hidden="false" customHeight="false" outlineLevel="0" collapsed="false">
      <c r="A376" s="42"/>
      <c r="B376" s="43"/>
      <c r="C376" s="42"/>
      <c r="D376" s="44"/>
      <c r="E376" s="42"/>
      <c r="F376" s="42"/>
      <c r="G376" s="42"/>
      <c r="H376" s="42"/>
      <c r="I376" s="42"/>
      <c r="J376" s="44"/>
      <c r="K376" s="45" t="str">
        <f aca="false">IF(B376="","",IFERROR(INDEX('Register Faktur'!$P$5:$P$2005,MATCH(B376,'Register Faktur'!$D$5:$D$2005,0)),"Tidak ditemukan di Register"))</f>
        <v/>
      </c>
      <c r="L376" s="46" t="str">
        <f aca="false">IF(OR(B376="",I376="Selesai",NOT(ISNUMBER(K376))),"",K376-Parameter!$B$9)</f>
        <v/>
      </c>
      <c r="M376" s="46" t="str">
        <f aca="false">IF(D376="","",IF(J376&lt;&gt;"",J376-D376,Parameter!$B$9-D376))</f>
        <v/>
      </c>
      <c r="N376" s="47" t="str">
        <f aca="false">IF(B376="","",IF(AND(I376="Selesai",G376=""),"Selesai tanpa jejak audit",IF(AND(F376="Klasifikasi ulang transaksi",G376=""),"Lengkapi dasar reklasifikasi","OK")))</f>
        <v/>
      </c>
    </row>
    <row r="377" customFormat="false" ht="15" hidden="false" customHeight="false" outlineLevel="0" collapsed="false">
      <c r="A377" s="42"/>
      <c r="B377" s="43"/>
      <c r="C377" s="42"/>
      <c r="D377" s="44"/>
      <c r="E377" s="42"/>
      <c r="F377" s="42"/>
      <c r="G377" s="42"/>
      <c r="H377" s="42"/>
      <c r="I377" s="42"/>
      <c r="J377" s="44"/>
      <c r="K377" s="45" t="str">
        <f aca="false">IF(B377="","",IFERROR(INDEX('Register Faktur'!$P$5:$P$2005,MATCH(B377,'Register Faktur'!$D$5:$D$2005,0)),"Tidak ditemukan di Register"))</f>
        <v/>
      </c>
      <c r="L377" s="46" t="str">
        <f aca="false">IF(OR(B377="",I377="Selesai",NOT(ISNUMBER(K377))),"",K377-Parameter!$B$9)</f>
        <v/>
      </c>
      <c r="M377" s="46" t="str">
        <f aca="false">IF(D377="","",IF(J377&lt;&gt;"",J377-D377,Parameter!$B$9-D377))</f>
        <v/>
      </c>
      <c r="N377" s="47" t="str">
        <f aca="false">IF(B377="","",IF(AND(I377="Selesai",G377=""),"Selesai tanpa jejak audit",IF(AND(F377="Klasifikasi ulang transaksi",G377=""),"Lengkapi dasar reklasifikasi","OK")))</f>
        <v/>
      </c>
    </row>
    <row r="378" customFormat="false" ht="15" hidden="false" customHeight="false" outlineLevel="0" collapsed="false">
      <c r="A378" s="42"/>
      <c r="B378" s="43"/>
      <c r="C378" s="42"/>
      <c r="D378" s="44"/>
      <c r="E378" s="42"/>
      <c r="F378" s="42"/>
      <c r="G378" s="42"/>
      <c r="H378" s="42"/>
      <c r="I378" s="42"/>
      <c r="J378" s="44"/>
      <c r="K378" s="45" t="str">
        <f aca="false">IF(B378="","",IFERROR(INDEX('Register Faktur'!$P$5:$P$2005,MATCH(B378,'Register Faktur'!$D$5:$D$2005,0)),"Tidak ditemukan di Register"))</f>
        <v/>
      </c>
      <c r="L378" s="46" t="str">
        <f aca="false">IF(OR(B378="",I378="Selesai",NOT(ISNUMBER(K378))),"",K378-Parameter!$B$9)</f>
        <v/>
      </c>
      <c r="M378" s="46" t="str">
        <f aca="false">IF(D378="","",IF(J378&lt;&gt;"",J378-D378,Parameter!$B$9-D378))</f>
        <v/>
      </c>
      <c r="N378" s="47" t="str">
        <f aca="false">IF(B378="","",IF(AND(I378="Selesai",G378=""),"Selesai tanpa jejak audit",IF(AND(F378="Klasifikasi ulang transaksi",G378=""),"Lengkapi dasar reklasifikasi","OK")))</f>
        <v/>
      </c>
    </row>
    <row r="379" customFormat="false" ht="15" hidden="false" customHeight="false" outlineLevel="0" collapsed="false">
      <c r="A379" s="42"/>
      <c r="B379" s="43"/>
      <c r="C379" s="42"/>
      <c r="D379" s="44"/>
      <c r="E379" s="42"/>
      <c r="F379" s="42"/>
      <c r="G379" s="42"/>
      <c r="H379" s="42"/>
      <c r="I379" s="42"/>
      <c r="J379" s="44"/>
      <c r="K379" s="45" t="str">
        <f aca="false">IF(B379="","",IFERROR(INDEX('Register Faktur'!$P$5:$P$2005,MATCH(B379,'Register Faktur'!$D$5:$D$2005,0)),"Tidak ditemukan di Register"))</f>
        <v/>
      </c>
      <c r="L379" s="46" t="str">
        <f aca="false">IF(OR(B379="",I379="Selesai",NOT(ISNUMBER(K379))),"",K379-Parameter!$B$9)</f>
        <v/>
      </c>
      <c r="M379" s="46" t="str">
        <f aca="false">IF(D379="","",IF(J379&lt;&gt;"",J379-D379,Parameter!$B$9-D379))</f>
        <v/>
      </c>
      <c r="N379" s="47" t="str">
        <f aca="false">IF(B379="","",IF(AND(I379="Selesai",G379=""),"Selesai tanpa jejak audit",IF(AND(F379="Klasifikasi ulang transaksi",G379=""),"Lengkapi dasar reklasifikasi","OK")))</f>
        <v/>
      </c>
    </row>
    <row r="380" customFormat="false" ht="15" hidden="false" customHeight="false" outlineLevel="0" collapsed="false">
      <c r="A380" s="42"/>
      <c r="B380" s="43"/>
      <c r="C380" s="42"/>
      <c r="D380" s="44"/>
      <c r="E380" s="42"/>
      <c r="F380" s="42"/>
      <c r="G380" s="42"/>
      <c r="H380" s="42"/>
      <c r="I380" s="42"/>
      <c r="J380" s="44"/>
      <c r="K380" s="45" t="str">
        <f aca="false">IF(B380="","",IFERROR(INDEX('Register Faktur'!$P$5:$P$2005,MATCH(B380,'Register Faktur'!$D$5:$D$2005,0)),"Tidak ditemukan di Register"))</f>
        <v/>
      </c>
      <c r="L380" s="46" t="str">
        <f aca="false">IF(OR(B380="",I380="Selesai",NOT(ISNUMBER(K380))),"",K380-Parameter!$B$9)</f>
        <v/>
      </c>
      <c r="M380" s="46" t="str">
        <f aca="false">IF(D380="","",IF(J380&lt;&gt;"",J380-D380,Parameter!$B$9-D380))</f>
        <v/>
      </c>
      <c r="N380" s="47" t="str">
        <f aca="false">IF(B380="","",IF(AND(I380="Selesai",G380=""),"Selesai tanpa jejak audit",IF(AND(F380="Klasifikasi ulang transaksi",G380=""),"Lengkapi dasar reklasifikasi","OK")))</f>
        <v/>
      </c>
    </row>
    <row r="381" customFormat="false" ht="15" hidden="false" customHeight="false" outlineLevel="0" collapsed="false">
      <c r="A381" s="42"/>
      <c r="B381" s="43"/>
      <c r="C381" s="42"/>
      <c r="D381" s="44"/>
      <c r="E381" s="42"/>
      <c r="F381" s="42"/>
      <c r="G381" s="42"/>
      <c r="H381" s="42"/>
      <c r="I381" s="42"/>
      <c r="J381" s="44"/>
      <c r="K381" s="45" t="str">
        <f aca="false">IF(B381="","",IFERROR(INDEX('Register Faktur'!$P$5:$P$2005,MATCH(B381,'Register Faktur'!$D$5:$D$2005,0)),"Tidak ditemukan di Register"))</f>
        <v/>
      </c>
      <c r="L381" s="46" t="str">
        <f aca="false">IF(OR(B381="",I381="Selesai",NOT(ISNUMBER(K381))),"",K381-Parameter!$B$9)</f>
        <v/>
      </c>
      <c r="M381" s="46" t="str">
        <f aca="false">IF(D381="","",IF(J381&lt;&gt;"",J381-D381,Parameter!$B$9-D381))</f>
        <v/>
      </c>
      <c r="N381" s="47" t="str">
        <f aca="false">IF(B381="","",IF(AND(I381="Selesai",G381=""),"Selesai tanpa jejak audit",IF(AND(F381="Klasifikasi ulang transaksi",G381=""),"Lengkapi dasar reklasifikasi","OK")))</f>
        <v/>
      </c>
    </row>
    <row r="382" customFormat="false" ht="15" hidden="false" customHeight="false" outlineLevel="0" collapsed="false">
      <c r="A382" s="42"/>
      <c r="B382" s="43"/>
      <c r="C382" s="42"/>
      <c r="D382" s="44"/>
      <c r="E382" s="42"/>
      <c r="F382" s="42"/>
      <c r="G382" s="42"/>
      <c r="H382" s="42"/>
      <c r="I382" s="42"/>
      <c r="J382" s="44"/>
      <c r="K382" s="45" t="str">
        <f aca="false">IF(B382="","",IFERROR(INDEX('Register Faktur'!$P$5:$P$2005,MATCH(B382,'Register Faktur'!$D$5:$D$2005,0)),"Tidak ditemukan di Register"))</f>
        <v/>
      </c>
      <c r="L382" s="46" t="str">
        <f aca="false">IF(OR(B382="",I382="Selesai",NOT(ISNUMBER(K382))),"",K382-Parameter!$B$9)</f>
        <v/>
      </c>
      <c r="M382" s="46" t="str">
        <f aca="false">IF(D382="","",IF(J382&lt;&gt;"",J382-D382,Parameter!$B$9-D382))</f>
        <v/>
      </c>
      <c r="N382" s="47" t="str">
        <f aca="false">IF(B382="","",IF(AND(I382="Selesai",G382=""),"Selesai tanpa jejak audit",IF(AND(F382="Klasifikasi ulang transaksi",G382=""),"Lengkapi dasar reklasifikasi","OK")))</f>
        <v/>
      </c>
    </row>
    <row r="383" customFormat="false" ht="15" hidden="false" customHeight="false" outlineLevel="0" collapsed="false">
      <c r="A383" s="42"/>
      <c r="B383" s="43"/>
      <c r="C383" s="42"/>
      <c r="D383" s="44"/>
      <c r="E383" s="42"/>
      <c r="F383" s="42"/>
      <c r="G383" s="42"/>
      <c r="H383" s="42"/>
      <c r="I383" s="42"/>
      <c r="J383" s="44"/>
      <c r="K383" s="45" t="str">
        <f aca="false">IF(B383="","",IFERROR(INDEX('Register Faktur'!$P$5:$P$2005,MATCH(B383,'Register Faktur'!$D$5:$D$2005,0)),"Tidak ditemukan di Register"))</f>
        <v/>
      </c>
      <c r="L383" s="46" t="str">
        <f aca="false">IF(OR(B383="",I383="Selesai",NOT(ISNUMBER(K383))),"",K383-Parameter!$B$9)</f>
        <v/>
      </c>
      <c r="M383" s="46" t="str">
        <f aca="false">IF(D383="","",IF(J383&lt;&gt;"",J383-D383,Parameter!$B$9-D383))</f>
        <v/>
      </c>
      <c r="N383" s="47" t="str">
        <f aca="false">IF(B383="","",IF(AND(I383="Selesai",G383=""),"Selesai tanpa jejak audit",IF(AND(F383="Klasifikasi ulang transaksi",G383=""),"Lengkapi dasar reklasifikasi","OK")))</f>
        <v/>
      </c>
    </row>
    <row r="384" customFormat="false" ht="15" hidden="false" customHeight="false" outlineLevel="0" collapsed="false">
      <c r="A384" s="42"/>
      <c r="B384" s="43"/>
      <c r="C384" s="42"/>
      <c r="D384" s="44"/>
      <c r="E384" s="42"/>
      <c r="F384" s="42"/>
      <c r="G384" s="42"/>
      <c r="H384" s="42"/>
      <c r="I384" s="42"/>
      <c r="J384" s="44"/>
      <c r="K384" s="45" t="str">
        <f aca="false">IF(B384="","",IFERROR(INDEX('Register Faktur'!$P$5:$P$2005,MATCH(B384,'Register Faktur'!$D$5:$D$2005,0)),"Tidak ditemukan di Register"))</f>
        <v/>
      </c>
      <c r="L384" s="46" t="str">
        <f aca="false">IF(OR(B384="",I384="Selesai",NOT(ISNUMBER(K384))),"",K384-Parameter!$B$9)</f>
        <v/>
      </c>
      <c r="M384" s="46" t="str">
        <f aca="false">IF(D384="","",IF(J384&lt;&gt;"",J384-D384,Parameter!$B$9-D384))</f>
        <v/>
      </c>
      <c r="N384" s="47" t="str">
        <f aca="false">IF(B384="","",IF(AND(I384="Selesai",G384=""),"Selesai tanpa jejak audit",IF(AND(F384="Klasifikasi ulang transaksi",G384=""),"Lengkapi dasar reklasifikasi","OK")))</f>
        <v/>
      </c>
    </row>
    <row r="385" customFormat="false" ht="15" hidden="false" customHeight="false" outlineLevel="0" collapsed="false">
      <c r="A385" s="42"/>
      <c r="B385" s="43"/>
      <c r="C385" s="42"/>
      <c r="D385" s="44"/>
      <c r="E385" s="42"/>
      <c r="F385" s="42"/>
      <c r="G385" s="42"/>
      <c r="H385" s="42"/>
      <c r="I385" s="42"/>
      <c r="J385" s="44"/>
      <c r="K385" s="45" t="str">
        <f aca="false">IF(B385="","",IFERROR(INDEX('Register Faktur'!$P$5:$P$2005,MATCH(B385,'Register Faktur'!$D$5:$D$2005,0)),"Tidak ditemukan di Register"))</f>
        <v/>
      </c>
      <c r="L385" s="46" t="str">
        <f aca="false">IF(OR(B385="",I385="Selesai",NOT(ISNUMBER(K385))),"",K385-Parameter!$B$9)</f>
        <v/>
      </c>
      <c r="M385" s="46" t="str">
        <f aca="false">IF(D385="","",IF(J385&lt;&gt;"",J385-D385,Parameter!$B$9-D385))</f>
        <v/>
      </c>
      <c r="N385" s="47" t="str">
        <f aca="false">IF(B385="","",IF(AND(I385="Selesai",G385=""),"Selesai tanpa jejak audit",IF(AND(F385="Klasifikasi ulang transaksi",G385=""),"Lengkapi dasar reklasifikasi","OK")))</f>
        <v/>
      </c>
    </row>
    <row r="386" customFormat="false" ht="15" hidden="false" customHeight="false" outlineLevel="0" collapsed="false">
      <c r="A386" s="42"/>
      <c r="B386" s="43"/>
      <c r="C386" s="42"/>
      <c r="D386" s="44"/>
      <c r="E386" s="42"/>
      <c r="F386" s="42"/>
      <c r="G386" s="42"/>
      <c r="H386" s="42"/>
      <c r="I386" s="42"/>
      <c r="J386" s="44"/>
      <c r="K386" s="45" t="str">
        <f aca="false">IF(B386="","",IFERROR(INDEX('Register Faktur'!$P$5:$P$2005,MATCH(B386,'Register Faktur'!$D$5:$D$2005,0)),"Tidak ditemukan di Register"))</f>
        <v/>
      </c>
      <c r="L386" s="46" t="str">
        <f aca="false">IF(OR(B386="",I386="Selesai",NOT(ISNUMBER(K386))),"",K386-Parameter!$B$9)</f>
        <v/>
      </c>
      <c r="M386" s="46" t="str">
        <f aca="false">IF(D386="","",IF(J386&lt;&gt;"",J386-D386,Parameter!$B$9-D386))</f>
        <v/>
      </c>
      <c r="N386" s="47" t="str">
        <f aca="false">IF(B386="","",IF(AND(I386="Selesai",G386=""),"Selesai tanpa jejak audit",IF(AND(F386="Klasifikasi ulang transaksi",G386=""),"Lengkapi dasar reklasifikasi","OK")))</f>
        <v/>
      </c>
    </row>
    <row r="387" customFormat="false" ht="15" hidden="false" customHeight="false" outlineLevel="0" collapsed="false">
      <c r="A387" s="42"/>
      <c r="B387" s="43"/>
      <c r="C387" s="42"/>
      <c r="D387" s="44"/>
      <c r="E387" s="42"/>
      <c r="F387" s="42"/>
      <c r="G387" s="42"/>
      <c r="H387" s="42"/>
      <c r="I387" s="42"/>
      <c r="J387" s="44"/>
      <c r="K387" s="45" t="str">
        <f aca="false">IF(B387="","",IFERROR(INDEX('Register Faktur'!$P$5:$P$2005,MATCH(B387,'Register Faktur'!$D$5:$D$2005,0)),"Tidak ditemukan di Register"))</f>
        <v/>
      </c>
      <c r="L387" s="46" t="str">
        <f aca="false">IF(OR(B387="",I387="Selesai",NOT(ISNUMBER(K387))),"",K387-Parameter!$B$9)</f>
        <v/>
      </c>
      <c r="M387" s="46" t="str">
        <f aca="false">IF(D387="","",IF(J387&lt;&gt;"",J387-D387,Parameter!$B$9-D387))</f>
        <v/>
      </c>
      <c r="N387" s="47" t="str">
        <f aca="false">IF(B387="","",IF(AND(I387="Selesai",G387=""),"Selesai tanpa jejak audit",IF(AND(F387="Klasifikasi ulang transaksi",G387=""),"Lengkapi dasar reklasifikasi","OK")))</f>
        <v/>
      </c>
    </row>
    <row r="388" customFormat="false" ht="15" hidden="false" customHeight="false" outlineLevel="0" collapsed="false">
      <c r="A388" s="42"/>
      <c r="B388" s="43"/>
      <c r="C388" s="42"/>
      <c r="D388" s="44"/>
      <c r="E388" s="42"/>
      <c r="F388" s="42"/>
      <c r="G388" s="42"/>
      <c r="H388" s="42"/>
      <c r="I388" s="42"/>
      <c r="J388" s="44"/>
      <c r="K388" s="45" t="str">
        <f aca="false">IF(B388="","",IFERROR(INDEX('Register Faktur'!$P$5:$P$2005,MATCH(B388,'Register Faktur'!$D$5:$D$2005,0)),"Tidak ditemukan di Register"))</f>
        <v/>
      </c>
      <c r="L388" s="46" t="str">
        <f aca="false">IF(OR(B388="",I388="Selesai",NOT(ISNUMBER(K388))),"",K388-Parameter!$B$9)</f>
        <v/>
      </c>
      <c r="M388" s="46" t="str">
        <f aca="false">IF(D388="","",IF(J388&lt;&gt;"",J388-D388,Parameter!$B$9-D388))</f>
        <v/>
      </c>
      <c r="N388" s="47" t="str">
        <f aca="false">IF(B388="","",IF(AND(I388="Selesai",G388=""),"Selesai tanpa jejak audit",IF(AND(F388="Klasifikasi ulang transaksi",G388=""),"Lengkapi dasar reklasifikasi","OK")))</f>
        <v/>
      </c>
    </row>
    <row r="389" customFormat="false" ht="15" hidden="false" customHeight="false" outlineLevel="0" collapsed="false">
      <c r="A389" s="42"/>
      <c r="B389" s="43"/>
      <c r="C389" s="42"/>
      <c r="D389" s="44"/>
      <c r="E389" s="42"/>
      <c r="F389" s="42"/>
      <c r="G389" s="42"/>
      <c r="H389" s="42"/>
      <c r="I389" s="42"/>
      <c r="J389" s="44"/>
      <c r="K389" s="45" t="str">
        <f aca="false">IF(B389="","",IFERROR(INDEX('Register Faktur'!$P$5:$P$2005,MATCH(B389,'Register Faktur'!$D$5:$D$2005,0)),"Tidak ditemukan di Register"))</f>
        <v/>
      </c>
      <c r="L389" s="46" t="str">
        <f aca="false">IF(OR(B389="",I389="Selesai",NOT(ISNUMBER(K389))),"",K389-Parameter!$B$9)</f>
        <v/>
      </c>
      <c r="M389" s="46" t="str">
        <f aca="false">IF(D389="","",IF(J389&lt;&gt;"",J389-D389,Parameter!$B$9-D389))</f>
        <v/>
      </c>
      <c r="N389" s="47" t="str">
        <f aca="false">IF(B389="","",IF(AND(I389="Selesai",G389=""),"Selesai tanpa jejak audit",IF(AND(F389="Klasifikasi ulang transaksi",G389=""),"Lengkapi dasar reklasifikasi","OK")))</f>
        <v/>
      </c>
    </row>
    <row r="390" customFormat="false" ht="15" hidden="false" customHeight="false" outlineLevel="0" collapsed="false">
      <c r="A390" s="42"/>
      <c r="B390" s="43"/>
      <c r="C390" s="42"/>
      <c r="D390" s="44"/>
      <c r="E390" s="42"/>
      <c r="F390" s="42"/>
      <c r="G390" s="42"/>
      <c r="H390" s="42"/>
      <c r="I390" s="42"/>
      <c r="J390" s="44"/>
      <c r="K390" s="45" t="str">
        <f aca="false">IF(B390="","",IFERROR(INDEX('Register Faktur'!$P$5:$P$2005,MATCH(B390,'Register Faktur'!$D$5:$D$2005,0)),"Tidak ditemukan di Register"))</f>
        <v/>
      </c>
      <c r="L390" s="46" t="str">
        <f aca="false">IF(OR(B390="",I390="Selesai",NOT(ISNUMBER(K390))),"",K390-Parameter!$B$9)</f>
        <v/>
      </c>
      <c r="M390" s="46" t="str">
        <f aca="false">IF(D390="","",IF(J390&lt;&gt;"",J390-D390,Parameter!$B$9-D390))</f>
        <v/>
      </c>
      <c r="N390" s="47" t="str">
        <f aca="false">IF(B390="","",IF(AND(I390="Selesai",G390=""),"Selesai tanpa jejak audit",IF(AND(F390="Klasifikasi ulang transaksi",G390=""),"Lengkapi dasar reklasifikasi","OK")))</f>
        <v/>
      </c>
    </row>
    <row r="391" customFormat="false" ht="15" hidden="false" customHeight="false" outlineLevel="0" collapsed="false">
      <c r="A391" s="42"/>
      <c r="B391" s="43"/>
      <c r="C391" s="42"/>
      <c r="D391" s="44"/>
      <c r="E391" s="42"/>
      <c r="F391" s="42"/>
      <c r="G391" s="42"/>
      <c r="H391" s="42"/>
      <c r="I391" s="42"/>
      <c r="J391" s="44"/>
      <c r="K391" s="45" t="str">
        <f aca="false">IF(B391="","",IFERROR(INDEX('Register Faktur'!$P$5:$P$2005,MATCH(B391,'Register Faktur'!$D$5:$D$2005,0)),"Tidak ditemukan di Register"))</f>
        <v/>
      </c>
      <c r="L391" s="46" t="str">
        <f aca="false">IF(OR(B391="",I391="Selesai",NOT(ISNUMBER(K391))),"",K391-Parameter!$B$9)</f>
        <v/>
      </c>
      <c r="M391" s="46" t="str">
        <f aca="false">IF(D391="","",IF(J391&lt;&gt;"",J391-D391,Parameter!$B$9-D391))</f>
        <v/>
      </c>
      <c r="N391" s="47" t="str">
        <f aca="false">IF(B391="","",IF(AND(I391="Selesai",G391=""),"Selesai tanpa jejak audit",IF(AND(F391="Klasifikasi ulang transaksi",G391=""),"Lengkapi dasar reklasifikasi","OK")))</f>
        <v/>
      </c>
    </row>
    <row r="392" customFormat="false" ht="15" hidden="false" customHeight="false" outlineLevel="0" collapsed="false">
      <c r="A392" s="42"/>
      <c r="B392" s="43"/>
      <c r="C392" s="42"/>
      <c r="D392" s="44"/>
      <c r="E392" s="42"/>
      <c r="F392" s="42"/>
      <c r="G392" s="42"/>
      <c r="H392" s="42"/>
      <c r="I392" s="42"/>
      <c r="J392" s="44"/>
      <c r="K392" s="45" t="str">
        <f aca="false">IF(B392="","",IFERROR(INDEX('Register Faktur'!$P$5:$P$2005,MATCH(B392,'Register Faktur'!$D$5:$D$2005,0)),"Tidak ditemukan di Register"))</f>
        <v/>
      </c>
      <c r="L392" s="46" t="str">
        <f aca="false">IF(OR(B392="",I392="Selesai",NOT(ISNUMBER(K392))),"",K392-Parameter!$B$9)</f>
        <v/>
      </c>
      <c r="M392" s="46" t="str">
        <f aca="false">IF(D392="","",IF(J392&lt;&gt;"",J392-D392,Parameter!$B$9-D392))</f>
        <v/>
      </c>
      <c r="N392" s="47" t="str">
        <f aca="false">IF(B392="","",IF(AND(I392="Selesai",G392=""),"Selesai tanpa jejak audit",IF(AND(F392="Klasifikasi ulang transaksi",G392=""),"Lengkapi dasar reklasifikasi","OK")))</f>
        <v/>
      </c>
    </row>
    <row r="393" customFormat="false" ht="15" hidden="false" customHeight="false" outlineLevel="0" collapsed="false">
      <c r="A393" s="42"/>
      <c r="B393" s="43"/>
      <c r="C393" s="42"/>
      <c r="D393" s="44"/>
      <c r="E393" s="42"/>
      <c r="F393" s="42"/>
      <c r="G393" s="42"/>
      <c r="H393" s="42"/>
      <c r="I393" s="42"/>
      <c r="J393" s="44"/>
      <c r="K393" s="45" t="str">
        <f aca="false">IF(B393="","",IFERROR(INDEX('Register Faktur'!$P$5:$P$2005,MATCH(B393,'Register Faktur'!$D$5:$D$2005,0)),"Tidak ditemukan di Register"))</f>
        <v/>
      </c>
      <c r="L393" s="46" t="str">
        <f aca="false">IF(OR(B393="",I393="Selesai",NOT(ISNUMBER(K393))),"",K393-Parameter!$B$9)</f>
        <v/>
      </c>
      <c r="M393" s="46" t="str">
        <f aca="false">IF(D393="","",IF(J393&lt;&gt;"",J393-D393,Parameter!$B$9-D393))</f>
        <v/>
      </c>
      <c r="N393" s="47" t="str">
        <f aca="false">IF(B393="","",IF(AND(I393="Selesai",G393=""),"Selesai tanpa jejak audit",IF(AND(F393="Klasifikasi ulang transaksi",G393=""),"Lengkapi dasar reklasifikasi","OK")))</f>
        <v/>
      </c>
    </row>
    <row r="394" customFormat="false" ht="15" hidden="false" customHeight="false" outlineLevel="0" collapsed="false">
      <c r="A394" s="42"/>
      <c r="B394" s="43"/>
      <c r="C394" s="42"/>
      <c r="D394" s="44"/>
      <c r="E394" s="42"/>
      <c r="F394" s="42"/>
      <c r="G394" s="42"/>
      <c r="H394" s="42"/>
      <c r="I394" s="42"/>
      <c r="J394" s="44"/>
      <c r="K394" s="45" t="str">
        <f aca="false">IF(B394="","",IFERROR(INDEX('Register Faktur'!$P$5:$P$2005,MATCH(B394,'Register Faktur'!$D$5:$D$2005,0)),"Tidak ditemukan di Register"))</f>
        <v/>
      </c>
      <c r="L394" s="46" t="str">
        <f aca="false">IF(OR(B394="",I394="Selesai",NOT(ISNUMBER(K394))),"",K394-Parameter!$B$9)</f>
        <v/>
      </c>
      <c r="M394" s="46" t="str">
        <f aca="false">IF(D394="","",IF(J394&lt;&gt;"",J394-D394,Parameter!$B$9-D394))</f>
        <v/>
      </c>
      <c r="N394" s="47" t="str">
        <f aca="false">IF(B394="","",IF(AND(I394="Selesai",G394=""),"Selesai tanpa jejak audit",IF(AND(F394="Klasifikasi ulang transaksi",G394=""),"Lengkapi dasar reklasifikasi","OK")))</f>
        <v/>
      </c>
    </row>
    <row r="395" customFormat="false" ht="15" hidden="false" customHeight="false" outlineLevel="0" collapsed="false">
      <c r="A395" s="42"/>
      <c r="B395" s="43"/>
      <c r="C395" s="42"/>
      <c r="D395" s="44"/>
      <c r="E395" s="42"/>
      <c r="F395" s="42"/>
      <c r="G395" s="42"/>
      <c r="H395" s="42"/>
      <c r="I395" s="42"/>
      <c r="J395" s="44"/>
      <c r="K395" s="45" t="str">
        <f aca="false">IF(B395="","",IFERROR(INDEX('Register Faktur'!$P$5:$P$2005,MATCH(B395,'Register Faktur'!$D$5:$D$2005,0)),"Tidak ditemukan di Register"))</f>
        <v/>
      </c>
      <c r="L395" s="46" t="str">
        <f aca="false">IF(OR(B395="",I395="Selesai",NOT(ISNUMBER(K395))),"",K395-Parameter!$B$9)</f>
        <v/>
      </c>
      <c r="M395" s="46" t="str">
        <f aca="false">IF(D395="","",IF(J395&lt;&gt;"",J395-D395,Parameter!$B$9-D395))</f>
        <v/>
      </c>
      <c r="N395" s="47" t="str">
        <f aca="false">IF(B395="","",IF(AND(I395="Selesai",G395=""),"Selesai tanpa jejak audit",IF(AND(F395="Klasifikasi ulang transaksi",G395=""),"Lengkapi dasar reklasifikasi","OK")))</f>
        <v/>
      </c>
    </row>
    <row r="396" customFormat="false" ht="15" hidden="false" customHeight="false" outlineLevel="0" collapsed="false">
      <c r="A396" s="42"/>
      <c r="B396" s="43"/>
      <c r="C396" s="42"/>
      <c r="D396" s="44"/>
      <c r="E396" s="42"/>
      <c r="F396" s="42"/>
      <c r="G396" s="42"/>
      <c r="H396" s="42"/>
      <c r="I396" s="42"/>
      <c r="J396" s="44"/>
      <c r="K396" s="45" t="str">
        <f aca="false">IF(B396="","",IFERROR(INDEX('Register Faktur'!$P$5:$P$2005,MATCH(B396,'Register Faktur'!$D$5:$D$2005,0)),"Tidak ditemukan di Register"))</f>
        <v/>
      </c>
      <c r="L396" s="46" t="str">
        <f aca="false">IF(OR(B396="",I396="Selesai",NOT(ISNUMBER(K396))),"",K396-Parameter!$B$9)</f>
        <v/>
      </c>
      <c r="M396" s="46" t="str">
        <f aca="false">IF(D396="","",IF(J396&lt;&gt;"",J396-D396,Parameter!$B$9-D396))</f>
        <v/>
      </c>
      <c r="N396" s="47" t="str">
        <f aca="false">IF(B396="","",IF(AND(I396="Selesai",G396=""),"Selesai tanpa jejak audit",IF(AND(F396="Klasifikasi ulang transaksi",G396=""),"Lengkapi dasar reklasifikasi","OK")))</f>
        <v/>
      </c>
    </row>
    <row r="397" customFormat="false" ht="15" hidden="false" customHeight="false" outlineLevel="0" collapsed="false">
      <c r="A397" s="42"/>
      <c r="B397" s="43"/>
      <c r="C397" s="42"/>
      <c r="D397" s="44"/>
      <c r="E397" s="42"/>
      <c r="F397" s="42"/>
      <c r="G397" s="42"/>
      <c r="H397" s="42"/>
      <c r="I397" s="42"/>
      <c r="J397" s="44"/>
      <c r="K397" s="45" t="str">
        <f aca="false">IF(B397="","",IFERROR(INDEX('Register Faktur'!$P$5:$P$2005,MATCH(B397,'Register Faktur'!$D$5:$D$2005,0)),"Tidak ditemukan di Register"))</f>
        <v/>
      </c>
      <c r="L397" s="46" t="str">
        <f aca="false">IF(OR(B397="",I397="Selesai",NOT(ISNUMBER(K397))),"",K397-Parameter!$B$9)</f>
        <v/>
      </c>
      <c r="M397" s="46" t="str">
        <f aca="false">IF(D397="","",IF(J397&lt;&gt;"",J397-D397,Parameter!$B$9-D397))</f>
        <v/>
      </c>
      <c r="N397" s="47" t="str">
        <f aca="false">IF(B397="","",IF(AND(I397="Selesai",G397=""),"Selesai tanpa jejak audit",IF(AND(F397="Klasifikasi ulang transaksi",G397=""),"Lengkapi dasar reklasifikasi","OK")))</f>
        <v/>
      </c>
    </row>
    <row r="398" customFormat="false" ht="15" hidden="false" customHeight="false" outlineLevel="0" collapsed="false">
      <c r="A398" s="42"/>
      <c r="B398" s="43"/>
      <c r="C398" s="42"/>
      <c r="D398" s="44"/>
      <c r="E398" s="42"/>
      <c r="F398" s="42"/>
      <c r="G398" s="42"/>
      <c r="H398" s="42"/>
      <c r="I398" s="42"/>
      <c r="J398" s="44"/>
      <c r="K398" s="45" t="str">
        <f aca="false">IF(B398="","",IFERROR(INDEX('Register Faktur'!$P$5:$P$2005,MATCH(B398,'Register Faktur'!$D$5:$D$2005,0)),"Tidak ditemukan di Register"))</f>
        <v/>
      </c>
      <c r="L398" s="46" t="str">
        <f aca="false">IF(OR(B398="",I398="Selesai",NOT(ISNUMBER(K398))),"",K398-Parameter!$B$9)</f>
        <v/>
      </c>
      <c r="M398" s="46" t="str">
        <f aca="false">IF(D398="","",IF(J398&lt;&gt;"",J398-D398,Parameter!$B$9-D398))</f>
        <v/>
      </c>
      <c r="N398" s="47" t="str">
        <f aca="false">IF(B398="","",IF(AND(I398="Selesai",G398=""),"Selesai tanpa jejak audit",IF(AND(F398="Klasifikasi ulang transaksi",G398=""),"Lengkapi dasar reklasifikasi","OK")))</f>
        <v/>
      </c>
    </row>
    <row r="399" customFormat="false" ht="15" hidden="false" customHeight="false" outlineLevel="0" collapsed="false">
      <c r="A399" s="42"/>
      <c r="B399" s="43"/>
      <c r="C399" s="42"/>
      <c r="D399" s="44"/>
      <c r="E399" s="42"/>
      <c r="F399" s="42"/>
      <c r="G399" s="42"/>
      <c r="H399" s="42"/>
      <c r="I399" s="42"/>
      <c r="J399" s="44"/>
      <c r="K399" s="45" t="str">
        <f aca="false">IF(B399="","",IFERROR(INDEX('Register Faktur'!$P$5:$P$2005,MATCH(B399,'Register Faktur'!$D$5:$D$2005,0)),"Tidak ditemukan di Register"))</f>
        <v/>
      </c>
      <c r="L399" s="46" t="str">
        <f aca="false">IF(OR(B399="",I399="Selesai",NOT(ISNUMBER(K399))),"",K399-Parameter!$B$9)</f>
        <v/>
      </c>
      <c r="M399" s="46" t="str">
        <f aca="false">IF(D399="","",IF(J399&lt;&gt;"",J399-D399,Parameter!$B$9-D399))</f>
        <v/>
      </c>
      <c r="N399" s="47" t="str">
        <f aca="false">IF(B399="","",IF(AND(I399="Selesai",G399=""),"Selesai tanpa jejak audit",IF(AND(F399="Klasifikasi ulang transaksi",G399=""),"Lengkapi dasar reklasifikasi","OK")))</f>
        <v/>
      </c>
    </row>
    <row r="400" customFormat="false" ht="15" hidden="false" customHeight="false" outlineLevel="0" collapsed="false">
      <c r="A400" s="42"/>
      <c r="B400" s="43"/>
      <c r="C400" s="42"/>
      <c r="D400" s="44"/>
      <c r="E400" s="42"/>
      <c r="F400" s="42"/>
      <c r="G400" s="42"/>
      <c r="H400" s="42"/>
      <c r="I400" s="42"/>
      <c r="J400" s="44"/>
      <c r="K400" s="45" t="str">
        <f aca="false">IF(B400="","",IFERROR(INDEX('Register Faktur'!$P$5:$P$2005,MATCH(B400,'Register Faktur'!$D$5:$D$2005,0)),"Tidak ditemukan di Register"))</f>
        <v/>
      </c>
      <c r="L400" s="46" t="str">
        <f aca="false">IF(OR(B400="",I400="Selesai",NOT(ISNUMBER(K400))),"",K400-Parameter!$B$9)</f>
        <v/>
      </c>
      <c r="M400" s="46" t="str">
        <f aca="false">IF(D400="","",IF(J400&lt;&gt;"",J400-D400,Parameter!$B$9-D400))</f>
        <v/>
      </c>
      <c r="N400" s="47" t="str">
        <f aca="false">IF(B400="","",IF(AND(I400="Selesai",G400=""),"Selesai tanpa jejak audit",IF(AND(F400="Klasifikasi ulang transaksi",G400=""),"Lengkapi dasar reklasifikasi","OK")))</f>
        <v/>
      </c>
    </row>
    <row r="401" customFormat="false" ht="15" hidden="false" customHeight="false" outlineLevel="0" collapsed="false">
      <c r="A401" s="42"/>
      <c r="B401" s="43"/>
      <c r="C401" s="42"/>
      <c r="D401" s="44"/>
      <c r="E401" s="42"/>
      <c r="F401" s="42"/>
      <c r="G401" s="42"/>
      <c r="H401" s="42"/>
      <c r="I401" s="42"/>
      <c r="J401" s="44"/>
      <c r="K401" s="45" t="str">
        <f aca="false">IF(B401="","",IFERROR(INDEX('Register Faktur'!$P$5:$P$2005,MATCH(B401,'Register Faktur'!$D$5:$D$2005,0)),"Tidak ditemukan di Register"))</f>
        <v/>
      </c>
      <c r="L401" s="46" t="str">
        <f aca="false">IF(OR(B401="",I401="Selesai",NOT(ISNUMBER(K401))),"",K401-Parameter!$B$9)</f>
        <v/>
      </c>
      <c r="M401" s="46" t="str">
        <f aca="false">IF(D401="","",IF(J401&lt;&gt;"",J401-D401,Parameter!$B$9-D401))</f>
        <v/>
      </c>
      <c r="N401" s="47" t="str">
        <f aca="false">IF(B401="","",IF(AND(I401="Selesai",G401=""),"Selesai tanpa jejak audit",IF(AND(F401="Klasifikasi ulang transaksi",G401=""),"Lengkapi dasar reklasifikasi","OK")))</f>
        <v/>
      </c>
    </row>
    <row r="402" customFormat="false" ht="15" hidden="false" customHeight="false" outlineLevel="0" collapsed="false">
      <c r="A402" s="42"/>
      <c r="B402" s="43"/>
      <c r="C402" s="42"/>
      <c r="D402" s="44"/>
      <c r="E402" s="42"/>
      <c r="F402" s="42"/>
      <c r="G402" s="42"/>
      <c r="H402" s="42"/>
      <c r="I402" s="42"/>
      <c r="J402" s="44"/>
      <c r="K402" s="45" t="str">
        <f aca="false">IF(B402="","",IFERROR(INDEX('Register Faktur'!$P$5:$P$2005,MATCH(B402,'Register Faktur'!$D$5:$D$2005,0)),"Tidak ditemukan di Register"))</f>
        <v/>
      </c>
      <c r="L402" s="46" t="str">
        <f aca="false">IF(OR(B402="",I402="Selesai",NOT(ISNUMBER(K402))),"",K402-Parameter!$B$9)</f>
        <v/>
      </c>
      <c r="M402" s="46" t="str">
        <f aca="false">IF(D402="","",IF(J402&lt;&gt;"",J402-D402,Parameter!$B$9-D402))</f>
        <v/>
      </c>
      <c r="N402" s="47" t="str">
        <f aca="false">IF(B402="","",IF(AND(I402="Selesai",G402=""),"Selesai tanpa jejak audit",IF(AND(F402="Klasifikasi ulang transaksi",G402=""),"Lengkapi dasar reklasifikasi","OK")))</f>
        <v/>
      </c>
    </row>
    <row r="403" customFormat="false" ht="15" hidden="false" customHeight="false" outlineLevel="0" collapsed="false">
      <c r="A403" s="42"/>
      <c r="B403" s="43"/>
      <c r="C403" s="42"/>
      <c r="D403" s="44"/>
      <c r="E403" s="42"/>
      <c r="F403" s="42"/>
      <c r="G403" s="42"/>
      <c r="H403" s="42"/>
      <c r="I403" s="42"/>
      <c r="J403" s="44"/>
      <c r="K403" s="45" t="str">
        <f aca="false">IF(B403="","",IFERROR(INDEX('Register Faktur'!$P$5:$P$2005,MATCH(B403,'Register Faktur'!$D$5:$D$2005,0)),"Tidak ditemukan di Register"))</f>
        <v/>
      </c>
      <c r="L403" s="46" t="str">
        <f aca="false">IF(OR(B403="",I403="Selesai",NOT(ISNUMBER(K403))),"",K403-Parameter!$B$9)</f>
        <v/>
      </c>
      <c r="M403" s="46" t="str">
        <f aca="false">IF(D403="","",IF(J403&lt;&gt;"",J403-D403,Parameter!$B$9-D403))</f>
        <v/>
      </c>
      <c r="N403" s="47" t="str">
        <f aca="false">IF(B403="","",IF(AND(I403="Selesai",G403=""),"Selesai tanpa jejak audit",IF(AND(F403="Klasifikasi ulang transaksi",G403=""),"Lengkapi dasar reklasifikasi","OK")))</f>
        <v/>
      </c>
    </row>
    <row r="404" customFormat="false" ht="15" hidden="false" customHeight="false" outlineLevel="0" collapsed="false">
      <c r="A404" s="42"/>
      <c r="B404" s="43"/>
      <c r="C404" s="42"/>
      <c r="D404" s="44"/>
      <c r="E404" s="42"/>
      <c r="F404" s="42"/>
      <c r="G404" s="42"/>
      <c r="H404" s="42"/>
      <c r="I404" s="42"/>
      <c r="J404" s="44"/>
      <c r="K404" s="45" t="str">
        <f aca="false">IF(B404="","",IFERROR(INDEX('Register Faktur'!$P$5:$P$2005,MATCH(B404,'Register Faktur'!$D$5:$D$2005,0)),"Tidak ditemukan di Register"))</f>
        <v/>
      </c>
      <c r="L404" s="46" t="str">
        <f aca="false">IF(OR(B404="",I404="Selesai",NOT(ISNUMBER(K404))),"",K404-Parameter!$B$9)</f>
        <v/>
      </c>
      <c r="M404" s="46" t="str">
        <f aca="false">IF(D404="","",IF(J404&lt;&gt;"",J404-D404,Parameter!$B$9-D404))</f>
        <v/>
      </c>
      <c r="N404" s="47" t="str">
        <f aca="false">IF(B404="","",IF(AND(I404="Selesai",G404=""),"Selesai tanpa jejak audit",IF(AND(F404="Klasifikasi ulang transaksi",G404=""),"Lengkapi dasar reklasifikasi","OK")))</f>
        <v/>
      </c>
    </row>
    <row r="405" customFormat="false" ht="15" hidden="false" customHeight="false" outlineLevel="0" collapsed="false">
      <c r="A405" s="42"/>
      <c r="B405" s="43"/>
      <c r="C405" s="42"/>
      <c r="D405" s="44"/>
      <c r="E405" s="42"/>
      <c r="F405" s="42"/>
      <c r="G405" s="42"/>
      <c r="H405" s="42"/>
      <c r="I405" s="42"/>
      <c r="J405" s="44"/>
      <c r="K405" s="45" t="str">
        <f aca="false">IF(B405="","",IFERROR(INDEX('Register Faktur'!$P$5:$P$2005,MATCH(B405,'Register Faktur'!$D$5:$D$2005,0)),"Tidak ditemukan di Register"))</f>
        <v/>
      </c>
      <c r="L405" s="46" t="str">
        <f aca="false">IF(OR(B405="",I405="Selesai",NOT(ISNUMBER(K405))),"",K405-Parameter!$B$9)</f>
        <v/>
      </c>
      <c r="M405" s="46" t="str">
        <f aca="false">IF(D405="","",IF(J405&lt;&gt;"",J405-D405,Parameter!$B$9-D405))</f>
        <v/>
      </c>
      <c r="N405" s="47" t="str">
        <f aca="false">IF(B405="","",IF(AND(I405="Selesai",G405=""),"Selesai tanpa jejak audit",IF(AND(F405="Klasifikasi ulang transaksi",G405=""),"Lengkapi dasar reklasifikasi","OK")))</f>
        <v/>
      </c>
    </row>
    <row r="406" customFormat="false" ht="15" hidden="false" customHeight="false" outlineLevel="0" collapsed="false">
      <c r="A406" s="42"/>
      <c r="B406" s="43"/>
      <c r="C406" s="42"/>
      <c r="D406" s="44"/>
      <c r="E406" s="42"/>
      <c r="F406" s="42"/>
      <c r="G406" s="42"/>
      <c r="H406" s="42"/>
      <c r="I406" s="42"/>
      <c r="J406" s="44"/>
      <c r="K406" s="45" t="str">
        <f aca="false">IF(B406="","",IFERROR(INDEX('Register Faktur'!$P$5:$P$2005,MATCH(B406,'Register Faktur'!$D$5:$D$2005,0)),"Tidak ditemukan di Register"))</f>
        <v/>
      </c>
      <c r="L406" s="46" t="str">
        <f aca="false">IF(OR(B406="",I406="Selesai",NOT(ISNUMBER(K406))),"",K406-Parameter!$B$9)</f>
        <v/>
      </c>
      <c r="M406" s="46" t="str">
        <f aca="false">IF(D406="","",IF(J406&lt;&gt;"",J406-D406,Parameter!$B$9-D406))</f>
        <v/>
      </c>
      <c r="N406" s="47" t="str">
        <f aca="false">IF(B406="","",IF(AND(I406="Selesai",G406=""),"Selesai tanpa jejak audit",IF(AND(F406="Klasifikasi ulang transaksi",G406=""),"Lengkapi dasar reklasifikasi","OK")))</f>
        <v/>
      </c>
    </row>
    <row r="407" customFormat="false" ht="15" hidden="false" customHeight="false" outlineLevel="0" collapsed="false">
      <c r="A407" s="42"/>
      <c r="B407" s="43"/>
      <c r="C407" s="42"/>
      <c r="D407" s="44"/>
      <c r="E407" s="42"/>
      <c r="F407" s="42"/>
      <c r="G407" s="42"/>
      <c r="H407" s="42"/>
      <c r="I407" s="42"/>
      <c r="J407" s="44"/>
      <c r="K407" s="45" t="str">
        <f aca="false">IF(B407="","",IFERROR(INDEX('Register Faktur'!$P$5:$P$2005,MATCH(B407,'Register Faktur'!$D$5:$D$2005,0)),"Tidak ditemukan di Register"))</f>
        <v/>
      </c>
      <c r="L407" s="46" t="str">
        <f aca="false">IF(OR(B407="",I407="Selesai",NOT(ISNUMBER(K407))),"",K407-Parameter!$B$9)</f>
        <v/>
      </c>
      <c r="M407" s="46" t="str">
        <f aca="false">IF(D407="","",IF(J407&lt;&gt;"",J407-D407,Parameter!$B$9-D407))</f>
        <v/>
      </c>
      <c r="N407" s="47" t="str">
        <f aca="false">IF(B407="","",IF(AND(I407="Selesai",G407=""),"Selesai tanpa jejak audit",IF(AND(F407="Klasifikasi ulang transaksi",G407=""),"Lengkapi dasar reklasifikasi","OK")))</f>
        <v/>
      </c>
    </row>
    <row r="408" customFormat="false" ht="15" hidden="false" customHeight="false" outlineLevel="0" collapsed="false">
      <c r="A408" s="42"/>
      <c r="B408" s="43"/>
      <c r="C408" s="42"/>
      <c r="D408" s="44"/>
      <c r="E408" s="42"/>
      <c r="F408" s="42"/>
      <c r="G408" s="42"/>
      <c r="H408" s="42"/>
      <c r="I408" s="42"/>
      <c r="J408" s="44"/>
      <c r="K408" s="45" t="str">
        <f aca="false">IF(B408="","",IFERROR(INDEX('Register Faktur'!$P$5:$P$2005,MATCH(B408,'Register Faktur'!$D$5:$D$2005,0)),"Tidak ditemukan di Register"))</f>
        <v/>
      </c>
      <c r="L408" s="46" t="str">
        <f aca="false">IF(OR(B408="",I408="Selesai",NOT(ISNUMBER(K408))),"",K408-Parameter!$B$9)</f>
        <v/>
      </c>
      <c r="M408" s="46" t="str">
        <f aca="false">IF(D408="","",IF(J408&lt;&gt;"",J408-D408,Parameter!$B$9-D408))</f>
        <v/>
      </c>
      <c r="N408" s="47" t="str">
        <f aca="false">IF(B408="","",IF(AND(I408="Selesai",G408=""),"Selesai tanpa jejak audit",IF(AND(F408="Klasifikasi ulang transaksi",G408=""),"Lengkapi dasar reklasifikasi","OK")))</f>
        <v/>
      </c>
    </row>
    <row r="409" customFormat="false" ht="15" hidden="false" customHeight="false" outlineLevel="0" collapsed="false">
      <c r="A409" s="42"/>
      <c r="B409" s="43"/>
      <c r="C409" s="42"/>
      <c r="D409" s="44"/>
      <c r="E409" s="42"/>
      <c r="F409" s="42"/>
      <c r="G409" s="42"/>
      <c r="H409" s="42"/>
      <c r="I409" s="42"/>
      <c r="J409" s="44"/>
      <c r="K409" s="45" t="str">
        <f aca="false">IF(B409="","",IFERROR(INDEX('Register Faktur'!$P$5:$P$2005,MATCH(B409,'Register Faktur'!$D$5:$D$2005,0)),"Tidak ditemukan di Register"))</f>
        <v/>
      </c>
      <c r="L409" s="46" t="str">
        <f aca="false">IF(OR(B409="",I409="Selesai",NOT(ISNUMBER(K409))),"",K409-Parameter!$B$9)</f>
        <v/>
      </c>
      <c r="M409" s="46" t="str">
        <f aca="false">IF(D409="","",IF(J409&lt;&gt;"",J409-D409,Parameter!$B$9-D409))</f>
        <v/>
      </c>
      <c r="N409" s="47" t="str">
        <f aca="false">IF(B409="","",IF(AND(I409="Selesai",G409=""),"Selesai tanpa jejak audit",IF(AND(F409="Klasifikasi ulang transaksi",G409=""),"Lengkapi dasar reklasifikasi","OK")))</f>
        <v/>
      </c>
    </row>
    <row r="410" customFormat="false" ht="15" hidden="false" customHeight="false" outlineLevel="0" collapsed="false">
      <c r="A410" s="42"/>
      <c r="B410" s="43"/>
      <c r="C410" s="42"/>
      <c r="D410" s="44"/>
      <c r="E410" s="42"/>
      <c r="F410" s="42"/>
      <c r="G410" s="42"/>
      <c r="H410" s="42"/>
      <c r="I410" s="42"/>
      <c r="J410" s="44"/>
      <c r="K410" s="45" t="str">
        <f aca="false">IF(B410="","",IFERROR(INDEX('Register Faktur'!$P$5:$P$2005,MATCH(B410,'Register Faktur'!$D$5:$D$2005,0)),"Tidak ditemukan di Register"))</f>
        <v/>
      </c>
      <c r="L410" s="46" t="str">
        <f aca="false">IF(OR(B410="",I410="Selesai",NOT(ISNUMBER(K410))),"",K410-Parameter!$B$9)</f>
        <v/>
      </c>
      <c r="M410" s="46" t="str">
        <f aca="false">IF(D410="","",IF(J410&lt;&gt;"",J410-D410,Parameter!$B$9-D410))</f>
        <v/>
      </c>
      <c r="N410" s="47" t="str">
        <f aca="false">IF(B410="","",IF(AND(I410="Selesai",G410=""),"Selesai tanpa jejak audit",IF(AND(F410="Klasifikasi ulang transaksi",G410=""),"Lengkapi dasar reklasifikasi","OK")))</f>
        <v/>
      </c>
    </row>
    <row r="411" customFormat="false" ht="15" hidden="false" customHeight="false" outlineLevel="0" collapsed="false">
      <c r="A411" s="42"/>
      <c r="B411" s="43"/>
      <c r="C411" s="42"/>
      <c r="D411" s="44"/>
      <c r="E411" s="42"/>
      <c r="F411" s="42"/>
      <c r="G411" s="42"/>
      <c r="H411" s="42"/>
      <c r="I411" s="42"/>
      <c r="J411" s="44"/>
      <c r="K411" s="45" t="str">
        <f aca="false">IF(B411="","",IFERROR(INDEX('Register Faktur'!$P$5:$P$2005,MATCH(B411,'Register Faktur'!$D$5:$D$2005,0)),"Tidak ditemukan di Register"))</f>
        <v/>
      </c>
      <c r="L411" s="46" t="str">
        <f aca="false">IF(OR(B411="",I411="Selesai",NOT(ISNUMBER(K411))),"",K411-Parameter!$B$9)</f>
        <v/>
      </c>
      <c r="M411" s="46" t="str">
        <f aca="false">IF(D411="","",IF(J411&lt;&gt;"",J411-D411,Parameter!$B$9-D411))</f>
        <v/>
      </c>
      <c r="N411" s="47" t="str">
        <f aca="false">IF(B411="","",IF(AND(I411="Selesai",G411=""),"Selesai tanpa jejak audit",IF(AND(F411="Klasifikasi ulang transaksi",G411=""),"Lengkapi dasar reklasifikasi","OK")))</f>
        <v/>
      </c>
    </row>
    <row r="412" customFormat="false" ht="15" hidden="false" customHeight="false" outlineLevel="0" collapsed="false">
      <c r="A412" s="42"/>
      <c r="B412" s="43"/>
      <c r="C412" s="42"/>
      <c r="D412" s="44"/>
      <c r="E412" s="42"/>
      <c r="F412" s="42"/>
      <c r="G412" s="42"/>
      <c r="H412" s="42"/>
      <c r="I412" s="42"/>
      <c r="J412" s="44"/>
      <c r="K412" s="45" t="str">
        <f aca="false">IF(B412="","",IFERROR(INDEX('Register Faktur'!$P$5:$P$2005,MATCH(B412,'Register Faktur'!$D$5:$D$2005,0)),"Tidak ditemukan di Register"))</f>
        <v/>
      </c>
      <c r="L412" s="46" t="str">
        <f aca="false">IF(OR(B412="",I412="Selesai",NOT(ISNUMBER(K412))),"",K412-Parameter!$B$9)</f>
        <v/>
      </c>
      <c r="M412" s="46" t="str">
        <f aca="false">IF(D412="","",IF(J412&lt;&gt;"",J412-D412,Parameter!$B$9-D412))</f>
        <v/>
      </c>
      <c r="N412" s="47" t="str">
        <f aca="false">IF(B412="","",IF(AND(I412="Selesai",G412=""),"Selesai tanpa jejak audit",IF(AND(F412="Klasifikasi ulang transaksi",G412=""),"Lengkapi dasar reklasifikasi","OK")))</f>
        <v/>
      </c>
    </row>
    <row r="413" customFormat="false" ht="15" hidden="false" customHeight="false" outlineLevel="0" collapsed="false">
      <c r="A413" s="42"/>
      <c r="B413" s="43"/>
      <c r="C413" s="42"/>
      <c r="D413" s="44"/>
      <c r="E413" s="42"/>
      <c r="F413" s="42"/>
      <c r="G413" s="42"/>
      <c r="H413" s="42"/>
      <c r="I413" s="42"/>
      <c r="J413" s="44"/>
      <c r="K413" s="45" t="str">
        <f aca="false">IF(B413="","",IFERROR(INDEX('Register Faktur'!$P$5:$P$2005,MATCH(B413,'Register Faktur'!$D$5:$D$2005,0)),"Tidak ditemukan di Register"))</f>
        <v/>
      </c>
      <c r="L413" s="46" t="str">
        <f aca="false">IF(OR(B413="",I413="Selesai",NOT(ISNUMBER(K413))),"",K413-Parameter!$B$9)</f>
        <v/>
      </c>
      <c r="M413" s="46" t="str">
        <f aca="false">IF(D413="","",IF(J413&lt;&gt;"",J413-D413,Parameter!$B$9-D413))</f>
        <v/>
      </c>
      <c r="N413" s="47" t="str">
        <f aca="false">IF(B413="","",IF(AND(I413="Selesai",G413=""),"Selesai tanpa jejak audit",IF(AND(F413="Klasifikasi ulang transaksi",G413=""),"Lengkapi dasar reklasifikasi","OK")))</f>
        <v/>
      </c>
    </row>
    <row r="414" customFormat="false" ht="15" hidden="false" customHeight="false" outlineLevel="0" collapsed="false">
      <c r="A414" s="42"/>
      <c r="B414" s="43"/>
      <c r="C414" s="42"/>
      <c r="D414" s="44"/>
      <c r="E414" s="42"/>
      <c r="F414" s="42"/>
      <c r="G414" s="42"/>
      <c r="H414" s="42"/>
      <c r="I414" s="42"/>
      <c r="J414" s="44"/>
      <c r="K414" s="45" t="str">
        <f aca="false">IF(B414="","",IFERROR(INDEX('Register Faktur'!$P$5:$P$2005,MATCH(B414,'Register Faktur'!$D$5:$D$2005,0)),"Tidak ditemukan di Register"))</f>
        <v/>
      </c>
      <c r="L414" s="46" t="str">
        <f aca="false">IF(OR(B414="",I414="Selesai",NOT(ISNUMBER(K414))),"",K414-Parameter!$B$9)</f>
        <v/>
      </c>
      <c r="M414" s="46" t="str">
        <f aca="false">IF(D414="","",IF(J414&lt;&gt;"",J414-D414,Parameter!$B$9-D414))</f>
        <v/>
      </c>
      <c r="N414" s="47" t="str">
        <f aca="false">IF(B414="","",IF(AND(I414="Selesai",G414=""),"Selesai tanpa jejak audit",IF(AND(F414="Klasifikasi ulang transaksi",G414=""),"Lengkapi dasar reklasifikasi","OK")))</f>
        <v/>
      </c>
    </row>
    <row r="415" customFormat="false" ht="15" hidden="false" customHeight="false" outlineLevel="0" collapsed="false">
      <c r="A415" s="42"/>
      <c r="B415" s="43"/>
      <c r="C415" s="42"/>
      <c r="D415" s="44"/>
      <c r="E415" s="42"/>
      <c r="F415" s="42"/>
      <c r="G415" s="42"/>
      <c r="H415" s="42"/>
      <c r="I415" s="42"/>
      <c r="J415" s="44"/>
      <c r="K415" s="45" t="str">
        <f aca="false">IF(B415="","",IFERROR(INDEX('Register Faktur'!$P$5:$P$2005,MATCH(B415,'Register Faktur'!$D$5:$D$2005,0)),"Tidak ditemukan di Register"))</f>
        <v/>
      </c>
      <c r="L415" s="46" t="str">
        <f aca="false">IF(OR(B415="",I415="Selesai",NOT(ISNUMBER(K415))),"",K415-Parameter!$B$9)</f>
        <v/>
      </c>
      <c r="M415" s="46" t="str">
        <f aca="false">IF(D415="","",IF(J415&lt;&gt;"",J415-D415,Parameter!$B$9-D415))</f>
        <v/>
      </c>
      <c r="N415" s="47" t="str">
        <f aca="false">IF(B415="","",IF(AND(I415="Selesai",G415=""),"Selesai tanpa jejak audit",IF(AND(F415="Klasifikasi ulang transaksi",G415=""),"Lengkapi dasar reklasifikasi","OK")))</f>
        <v/>
      </c>
    </row>
    <row r="416" customFormat="false" ht="15" hidden="false" customHeight="false" outlineLevel="0" collapsed="false">
      <c r="A416" s="42"/>
      <c r="B416" s="43"/>
      <c r="C416" s="42"/>
      <c r="D416" s="44"/>
      <c r="E416" s="42"/>
      <c r="F416" s="42"/>
      <c r="G416" s="42"/>
      <c r="H416" s="42"/>
      <c r="I416" s="42"/>
      <c r="J416" s="44"/>
      <c r="K416" s="45" t="str">
        <f aca="false">IF(B416="","",IFERROR(INDEX('Register Faktur'!$P$5:$P$2005,MATCH(B416,'Register Faktur'!$D$5:$D$2005,0)),"Tidak ditemukan di Register"))</f>
        <v/>
      </c>
      <c r="L416" s="46" t="str">
        <f aca="false">IF(OR(B416="",I416="Selesai",NOT(ISNUMBER(K416))),"",K416-Parameter!$B$9)</f>
        <v/>
      </c>
      <c r="M416" s="46" t="str">
        <f aca="false">IF(D416="","",IF(J416&lt;&gt;"",J416-D416,Parameter!$B$9-D416))</f>
        <v/>
      </c>
      <c r="N416" s="47" t="str">
        <f aca="false">IF(B416="","",IF(AND(I416="Selesai",G416=""),"Selesai tanpa jejak audit",IF(AND(F416="Klasifikasi ulang transaksi",G416=""),"Lengkapi dasar reklasifikasi","OK")))</f>
        <v/>
      </c>
    </row>
    <row r="417" customFormat="false" ht="15" hidden="false" customHeight="false" outlineLevel="0" collapsed="false">
      <c r="A417" s="42"/>
      <c r="B417" s="43"/>
      <c r="C417" s="42"/>
      <c r="D417" s="44"/>
      <c r="E417" s="42"/>
      <c r="F417" s="42"/>
      <c r="G417" s="42"/>
      <c r="H417" s="42"/>
      <c r="I417" s="42"/>
      <c r="J417" s="44"/>
      <c r="K417" s="45" t="str">
        <f aca="false">IF(B417="","",IFERROR(INDEX('Register Faktur'!$P$5:$P$2005,MATCH(B417,'Register Faktur'!$D$5:$D$2005,0)),"Tidak ditemukan di Register"))</f>
        <v/>
      </c>
      <c r="L417" s="46" t="str">
        <f aca="false">IF(OR(B417="",I417="Selesai",NOT(ISNUMBER(K417))),"",K417-Parameter!$B$9)</f>
        <v/>
      </c>
      <c r="M417" s="46" t="str">
        <f aca="false">IF(D417="","",IF(J417&lt;&gt;"",J417-D417,Parameter!$B$9-D417))</f>
        <v/>
      </c>
      <c r="N417" s="47" t="str">
        <f aca="false">IF(B417="","",IF(AND(I417="Selesai",G417=""),"Selesai tanpa jejak audit",IF(AND(F417="Klasifikasi ulang transaksi",G417=""),"Lengkapi dasar reklasifikasi","OK")))</f>
        <v/>
      </c>
    </row>
    <row r="418" customFormat="false" ht="15" hidden="false" customHeight="false" outlineLevel="0" collapsed="false">
      <c r="A418" s="42"/>
      <c r="B418" s="43"/>
      <c r="C418" s="42"/>
      <c r="D418" s="44"/>
      <c r="E418" s="42"/>
      <c r="F418" s="42"/>
      <c r="G418" s="42"/>
      <c r="H418" s="42"/>
      <c r="I418" s="42"/>
      <c r="J418" s="44"/>
      <c r="K418" s="45" t="str">
        <f aca="false">IF(B418="","",IFERROR(INDEX('Register Faktur'!$P$5:$P$2005,MATCH(B418,'Register Faktur'!$D$5:$D$2005,0)),"Tidak ditemukan di Register"))</f>
        <v/>
      </c>
      <c r="L418" s="46" t="str">
        <f aca="false">IF(OR(B418="",I418="Selesai",NOT(ISNUMBER(K418))),"",K418-Parameter!$B$9)</f>
        <v/>
      </c>
      <c r="M418" s="46" t="str">
        <f aca="false">IF(D418="","",IF(J418&lt;&gt;"",J418-D418,Parameter!$B$9-D418))</f>
        <v/>
      </c>
      <c r="N418" s="47" t="str">
        <f aca="false">IF(B418="","",IF(AND(I418="Selesai",G418=""),"Selesai tanpa jejak audit",IF(AND(F418="Klasifikasi ulang transaksi",G418=""),"Lengkapi dasar reklasifikasi","OK")))</f>
        <v/>
      </c>
    </row>
    <row r="419" customFormat="false" ht="15" hidden="false" customHeight="false" outlineLevel="0" collapsed="false">
      <c r="A419" s="42"/>
      <c r="B419" s="43"/>
      <c r="C419" s="42"/>
      <c r="D419" s="44"/>
      <c r="E419" s="42"/>
      <c r="F419" s="42"/>
      <c r="G419" s="42"/>
      <c r="H419" s="42"/>
      <c r="I419" s="42"/>
      <c r="J419" s="44"/>
      <c r="K419" s="45" t="str">
        <f aca="false">IF(B419="","",IFERROR(INDEX('Register Faktur'!$P$5:$P$2005,MATCH(B419,'Register Faktur'!$D$5:$D$2005,0)),"Tidak ditemukan di Register"))</f>
        <v/>
      </c>
      <c r="L419" s="46" t="str">
        <f aca="false">IF(OR(B419="",I419="Selesai",NOT(ISNUMBER(K419))),"",K419-Parameter!$B$9)</f>
        <v/>
      </c>
      <c r="M419" s="46" t="str">
        <f aca="false">IF(D419="","",IF(J419&lt;&gt;"",J419-D419,Parameter!$B$9-D419))</f>
        <v/>
      </c>
      <c r="N419" s="47" t="str">
        <f aca="false">IF(B419="","",IF(AND(I419="Selesai",G419=""),"Selesai tanpa jejak audit",IF(AND(F419="Klasifikasi ulang transaksi",G419=""),"Lengkapi dasar reklasifikasi","OK")))</f>
        <v/>
      </c>
    </row>
    <row r="420" customFormat="false" ht="15" hidden="false" customHeight="false" outlineLevel="0" collapsed="false">
      <c r="A420" s="42"/>
      <c r="B420" s="43"/>
      <c r="C420" s="42"/>
      <c r="D420" s="44"/>
      <c r="E420" s="42"/>
      <c r="F420" s="42"/>
      <c r="G420" s="42"/>
      <c r="H420" s="42"/>
      <c r="I420" s="42"/>
      <c r="J420" s="44"/>
      <c r="K420" s="45" t="str">
        <f aca="false">IF(B420="","",IFERROR(INDEX('Register Faktur'!$P$5:$P$2005,MATCH(B420,'Register Faktur'!$D$5:$D$2005,0)),"Tidak ditemukan di Register"))</f>
        <v/>
      </c>
      <c r="L420" s="46" t="str">
        <f aca="false">IF(OR(B420="",I420="Selesai",NOT(ISNUMBER(K420))),"",K420-Parameter!$B$9)</f>
        <v/>
      </c>
      <c r="M420" s="46" t="str">
        <f aca="false">IF(D420="","",IF(J420&lt;&gt;"",J420-D420,Parameter!$B$9-D420))</f>
        <v/>
      </c>
      <c r="N420" s="47" t="str">
        <f aca="false">IF(B420="","",IF(AND(I420="Selesai",G420=""),"Selesai tanpa jejak audit",IF(AND(F420="Klasifikasi ulang transaksi",G420=""),"Lengkapi dasar reklasifikasi","OK")))</f>
        <v/>
      </c>
    </row>
    <row r="421" customFormat="false" ht="15" hidden="false" customHeight="false" outlineLevel="0" collapsed="false">
      <c r="A421" s="42"/>
      <c r="B421" s="43"/>
      <c r="C421" s="42"/>
      <c r="D421" s="44"/>
      <c r="E421" s="42"/>
      <c r="F421" s="42"/>
      <c r="G421" s="42"/>
      <c r="H421" s="42"/>
      <c r="I421" s="42"/>
      <c r="J421" s="44"/>
      <c r="K421" s="45" t="str">
        <f aca="false">IF(B421="","",IFERROR(INDEX('Register Faktur'!$P$5:$P$2005,MATCH(B421,'Register Faktur'!$D$5:$D$2005,0)),"Tidak ditemukan di Register"))</f>
        <v/>
      </c>
      <c r="L421" s="46" t="str">
        <f aca="false">IF(OR(B421="",I421="Selesai",NOT(ISNUMBER(K421))),"",K421-Parameter!$B$9)</f>
        <v/>
      </c>
      <c r="M421" s="46" t="str">
        <f aca="false">IF(D421="","",IF(J421&lt;&gt;"",J421-D421,Parameter!$B$9-D421))</f>
        <v/>
      </c>
      <c r="N421" s="47" t="str">
        <f aca="false">IF(B421="","",IF(AND(I421="Selesai",G421=""),"Selesai tanpa jejak audit",IF(AND(F421="Klasifikasi ulang transaksi",G421=""),"Lengkapi dasar reklasifikasi","OK")))</f>
        <v/>
      </c>
    </row>
    <row r="422" customFormat="false" ht="15" hidden="false" customHeight="false" outlineLevel="0" collapsed="false">
      <c r="A422" s="42"/>
      <c r="B422" s="43"/>
      <c r="C422" s="42"/>
      <c r="D422" s="44"/>
      <c r="E422" s="42"/>
      <c r="F422" s="42"/>
      <c r="G422" s="42"/>
      <c r="H422" s="42"/>
      <c r="I422" s="42"/>
      <c r="J422" s="44"/>
      <c r="K422" s="45" t="str">
        <f aca="false">IF(B422="","",IFERROR(INDEX('Register Faktur'!$P$5:$P$2005,MATCH(B422,'Register Faktur'!$D$5:$D$2005,0)),"Tidak ditemukan di Register"))</f>
        <v/>
      </c>
      <c r="L422" s="46" t="str">
        <f aca="false">IF(OR(B422="",I422="Selesai",NOT(ISNUMBER(K422))),"",K422-Parameter!$B$9)</f>
        <v/>
      </c>
      <c r="M422" s="46" t="str">
        <f aca="false">IF(D422="","",IF(J422&lt;&gt;"",J422-D422,Parameter!$B$9-D422))</f>
        <v/>
      </c>
      <c r="N422" s="47" t="str">
        <f aca="false">IF(B422="","",IF(AND(I422="Selesai",G422=""),"Selesai tanpa jejak audit",IF(AND(F422="Klasifikasi ulang transaksi",G422=""),"Lengkapi dasar reklasifikasi","OK")))</f>
        <v/>
      </c>
    </row>
    <row r="423" customFormat="false" ht="15" hidden="false" customHeight="false" outlineLevel="0" collapsed="false">
      <c r="A423" s="42"/>
      <c r="B423" s="43"/>
      <c r="C423" s="42"/>
      <c r="D423" s="44"/>
      <c r="E423" s="42"/>
      <c r="F423" s="42"/>
      <c r="G423" s="42"/>
      <c r="H423" s="42"/>
      <c r="I423" s="42"/>
      <c r="J423" s="44"/>
      <c r="K423" s="45" t="str">
        <f aca="false">IF(B423="","",IFERROR(INDEX('Register Faktur'!$P$5:$P$2005,MATCH(B423,'Register Faktur'!$D$5:$D$2005,0)),"Tidak ditemukan di Register"))</f>
        <v/>
      </c>
      <c r="L423" s="46" t="str">
        <f aca="false">IF(OR(B423="",I423="Selesai",NOT(ISNUMBER(K423))),"",K423-Parameter!$B$9)</f>
        <v/>
      </c>
      <c r="M423" s="46" t="str">
        <f aca="false">IF(D423="","",IF(J423&lt;&gt;"",J423-D423,Parameter!$B$9-D423))</f>
        <v/>
      </c>
      <c r="N423" s="47" t="str">
        <f aca="false">IF(B423="","",IF(AND(I423="Selesai",G423=""),"Selesai tanpa jejak audit",IF(AND(F423="Klasifikasi ulang transaksi",G423=""),"Lengkapi dasar reklasifikasi","OK")))</f>
        <v/>
      </c>
    </row>
    <row r="424" customFormat="false" ht="15" hidden="false" customHeight="false" outlineLevel="0" collapsed="false">
      <c r="A424" s="42"/>
      <c r="B424" s="43"/>
      <c r="C424" s="42"/>
      <c r="D424" s="44"/>
      <c r="E424" s="42"/>
      <c r="F424" s="42"/>
      <c r="G424" s="42"/>
      <c r="H424" s="42"/>
      <c r="I424" s="42"/>
      <c r="J424" s="44"/>
      <c r="K424" s="45" t="str">
        <f aca="false">IF(B424="","",IFERROR(INDEX('Register Faktur'!$P$5:$P$2005,MATCH(B424,'Register Faktur'!$D$5:$D$2005,0)),"Tidak ditemukan di Register"))</f>
        <v/>
      </c>
      <c r="L424" s="46" t="str">
        <f aca="false">IF(OR(B424="",I424="Selesai",NOT(ISNUMBER(K424))),"",K424-Parameter!$B$9)</f>
        <v/>
      </c>
      <c r="M424" s="46" t="str">
        <f aca="false">IF(D424="","",IF(J424&lt;&gt;"",J424-D424,Parameter!$B$9-D424))</f>
        <v/>
      </c>
      <c r="N424" s="47" t="str">
        <f aca="false">IF(B424="","",IF(AND(I424="Selesai",G424=""),"Selesai tanpa jejak audit",IF(AND(F424="Klasifikasi ulang transaksi",G424=""),"Lengkapi dasar reklasifikasi","OK")))</f>
        <v/>
      </c>
    </row>
    <row r="425" customFormat="false" ht="15" hidden="false" customHeight="false" outlineLevel="0" collapsed="false">
      <c r="A425" s="42"/>
      <c r="B425" s="43"/>
      <c r="C425" s="42"/>
      <c r="D425" s="44"/>
      <c r="E425" s="42"/>
      <c r="F425" s="42"/>
      <c r="G425" s="42"/>
      <c r="H425" s="42"/>
      <c r="I425" s="42"/>
      <c r="J425" s="44"/>
      <c r="K425" s="45" t="str">
        <f aca="false">IF(B425="","",IFERROR(INDEX('Register Faktur'!$P$5:$P$2005,MATCH(B425,'Register Faktur'!$D$5:$D$2005,0)),"Tidak ditemukan di Register"))</f>
        <v/>
      </c>
      <c r="L425" s="46" t="str">
        <f aca="false">IF(OR(B425="",I425="Selesai",NOT(ISNUMBER(K425))),"",K425-Parameter!$B$9)</f>
        <v/>
      </c>
      <c r="M425" s="46" t="str">
        <f aca="false">IF(D425="","",IF(J425&lt;&gt;"",J425-D425,Parameter!$B$9-D425))</f>
        <v/>
      </c>
      <c r="N425" s="47" t="str">
        <f aca="false">IF(B425="","",IF(AND(I425="Selesai",G425=""),"Selesai tanpa jejak audit",IF(AND(F425="Klasifikasi ulang transaksi",G425=""),"Lengkapi dasar reklasifikasi","OK")))</f>
        <v/>
      </c>
    </row>
    <row r="426" customFormat="false" ht="15" hidden="false" customHeight="false" outlineLevel="0" collapsed="false">
      <c r="A426" s="42"/>
      <c r="B426" s="43"/>
      <c r="C426" s="42"/>
      <c r="D426" s="44"/>
      <c r="E426" s="42"/>
      <c r="F426" s="42"/>
      <c r="G426" s="42"/>
      <c r="H426" s="42"/>
      <c r="I426" s="42"/>
      <c r="J426" s="44"/>
      <c r="K426" s="45" t="str">
        <f aca="false">IF(B426="","",IFERROR(INDEX('Register Faktur'!$P$5:$P$2005,MATCH(B426,'Register Faktur'!$D$5:$D$2005,0)),"Tidak ditemukan di Register"))</f>
        <v/>
      </c>
      <c r="L426" s="46" t="str">
        <f aca="false">IF(OR(B426="",I426="Selesai",NOT(ISNUMBER(K426))),"",K426-Parameter!$B$9)</f>
        <v/>
      </c>
      <c r="M426" s="46" t="str">
        <f aca="false">IF(D426="","",IF(J426&lt;&gt;"",J426-D426,Parameter!$B$9-D426))</f>
        <v/>
      </c>
      <c r="N426" s="47" t="str">
        <f aca="false">IF(B426="","",IF(AND(I426="Selesai",G426=""),"Selesai tanpa jejak audit",IF(AND(F426="Klasifikasi ulang transaksi",G426=""),"Lengkapi dasar reklasifikasi","OK")))</f>
        <v/>
      </c>
    </row>
    <row r="427" customFormat="false" ht="15" hidden="false" customHeight="false" outlineLevel="0" collapsed="false">
      <c r="A427" s="42"/>
      <c r="B427" s="43"/>
      <c r="C427" s="42"/>
      <c r="D427" s="44"/>
      <c r="E427" s="42"/>
      <c r="F427" s="42"/>
      <c r="G427" s="42"/>
      <c r="H427" s="42"/>
      <c r="I427" s="42"/>
      <c r="J427" s="44"/>
      <c r="K427" s="45" t="str">
        <f aca="false">IF(B427="","",IFERROR(INDEX('Register Faktur'!$P$5:$P$2005,MATCH(B427,'Register Faktur'!$D$5:$D$2005,0)),"Tidak ditemukan di Register"))</f>
        <v/>
      </c>
      <c r="L427" s="46" t="str">
        <f aca="false">IF(OR(B427="",I427="Selesai",NOT(ISNUMBER(K427))),"",K427-Parameter!$B$9)</f>
        <v/>
      </c>
      <c r="M427" s="46" t="str">
        <f aca="false">IF(D427="","",IF(J427&lt;&gt;"",J427-D427,Parameter!$B$9-D427))</f>
        <v/>
      </c>
      <c r="N427" s="47" t="str">
        <f aca="false">IF(B427="","",IF(AND(I427="Selesai",G427=""),"Selesai tanpa jejak audit",IF(AND(F427="Klasifikasi ulang transaksi",G427=""),"Lengkapi dasar reklasifikasi","OK")))</f>
        <v/>
      </c>
    </row>
    <row r="428" customFormat="false" ht="15" hidden="false" customHeight="false" outlineLevel="0" collapsed="false">
      <c r="A428" s="42"/>
      <c r="B428" s="43"/>
      <c r="C428" s="42"/>
      <c r="D428" s="44"/>
      <c r="E428" s="42"/>
      <c r="F428" s="42"/>
      <c r="G428" s="42"/>
      <c r="H428" s="42"/>
      <c r="I428" s="42"/>
      <c r="J428" s="44"/>
      <c r="K428" s="45" t="str">
        <f aca="false">IF(B428="","",IFERROR(INDEX('Register Faktur'!$P$5:$P$2005,MATCH(B428,'Register Faktur'!$D$5:$D$2005,0)),"Tidak ditemukan di Register"))</f>
        <v/>
      </c>
      <c r="L428" s="46" t="str">
        <f aca="false">IF(OR(B428="",I428="Selesai",NOT(ISNUMBER(K428))),"",K428-Parameter!$B$9)</f>
        <v/>
      </c>
      <c r="M428" s="46" t="str">
        <f aca="false">IF(D428="","",IF(J428&lt;&gt;"",J428-D428,Parameter!$B$9-D428))</f>
        <v/>
      </c>
      <c r="N428" s="47" t="str">
        <f aca="false">IF(B428="","",IF(AND(I428="Selesai",G428=""),"Selesai tanpa jejak audit",IF(AND(F428="Klasifikasi ulang transaksi",G428=""),"Lengkapi dasar reklasifikasi","OK")))</f>
        <v/>
      </c>
    </row>
    <row r="429" customFormat="false" ht="15" hidden="false" customHeight="false" outlineLevel="0" collapsed="false">
      <c r="A429" s="42"/>
      <c r="B429" s="43"/>
      <c r="C429" s="42"/>
      <c r="D429" s="44"/>
      <c r="E429" s="42"/>
      <c r="F429" s="42"/>
      <c r="G429" s="42"/>
      <c r="H429" s="42"/>
      <c r="I429" s="42"/>
      <c r="J429" s="44"/>
      <c r="K429" s="45" t="str">
        <f aca="false">IF(B429="","",IFERROR(INDEX('Register Faktur'!$P$5:$P$2005,MATCH(B429,'Register Faktur'!$D$5:$D$2005,0)),"Tidak ditemukan di Register"))</f>
        <v/>
      </c>
      <c r="L429" s="46" t="str">
        <f aca="false">IF(OR(B429="",I429="Selesai",NOT(ISNUMBER(K429))),"",K429-Parameter!$B$9)</f>
        <v/>
      </c>
      <c r="M429" s="46" t="str">
        <f aca="false">IF(D429="","",IF(J429&lt;&gt;"",J429-D429,Parameter!$B$9-D429))</f>
        <v/>
      </c>
      <c r="N429" s="47" t="str">
        <f aca="false">IF(B429="","",IF(AND(I429="Selesai",G429=""),"Selesai tanpa jejak audit",IF(AND(F429="Klasifikasi ulang transaksi",G429=""),"Lengkapi dasar reklasifikasi","OK")))</f>
        <v/>
      </c>
    </row>
    <row r="430" customFormat="false" ht="15" hidden="false" customHeight="false" outlineLevel="0" collapsed="false">
      <c r="A430" s="42"/>
      <c r="B430" s="43"/>
      <c r="C430" s="42"/>
      <c r="D430" s="44"/>
      <c r="E430" s="42"/>
      <c r="F430" s="42"/>
      <c r="G430" s="42"/>
      <c r="H430" s="42"/>
      <c r="I430" s="42"/>
      <c r="J430" s="44"/>
      <c r="K430" s="45" t="str">
        <f aca="false">IF(B430="","",IFERROR(INDEX('Register Faktur'!$P$5:$P$2005,MATCH(B430,'Register Faktur'!$D$5:$D$2005,0)),"Tidak ditemukan di Register"))</f>
        <v/>
      </c>
      <c r="L430" s="46" t="str">
        <f aca="false">IF(OR(B430="",I430="Selesai",NOT(ISNUMBER(K430))),"",K430-Parameter!$B$9)</f>
        <v/>
      </c>
      <c r="M430" s="46" t="str">
        <f aca="false">IF(D430="","",IF(J430&lt;&gt;"",J430-D430,Parameter!$B$9-D430))</f>
        <v/>
      </c>
      <c r="N430" s="47" t="str">
        <f aca="false">IF(B430="","",IF(AND(I430="Selesai",G430=""),"Selesai tanpa jejak audit",IF(AND(F430="Klasifikasi ulang transaksi",G430=""),"Lengkapi dasar reklasifikasi","OK")))</f>
        <v/>
      </c>
    </row>
    <row r="431" customFormat="false" ht="15" hidden="false" customHeight="false" outlineLevel="0" collapsed="false">
      <c r="A431" s="42"/>
      <c r="B431" s="43"/>
      <c r="C431" s="42"/>
      <c r="D431" s="44"/>
      <c r="E431" s="42"/>
      <c r="F431" s="42"/>
      <c r="G431" s="42"/>
      <c r="H431" s="42"/>
      <c r="I431" s="42"/>
      <c r="J431" s="44"/>
      <c r="K431" s="45" t="str">
        <f aca="false">IF(B431="","",IFERROR(INDEX('Register Faktur'!$P$5:$P$2005,MATCH(B431,'Register Faktur'!$D$5:$D$2005,0)),"Tidak ditemukan di Register"))</f>
        <v/>
      </c>
      <c r="L431" s="46" t="str">
        <f aca="false">IF(OR(B431="",I431="Selesai",NOT(ISNUMBER(K431))),"",K431-Parameter!$B$9)</f>
        <v/>
      </c>
      <c r="M431" s="46" t="str">
        <f aca="false">IF(D431="","",IF(J431&lt;&gt;"",J431-D431,Parameter!$B$9-D431))</f>
        <v/>
      </c>
      <c r="N431" s="47" t="str">
        <f aca="false">IF(B431="","",IF(AND(I431="Selesai",G431=""),"Selesai tanpa jejak audit",IF(AND(F431="Klasifikasi ulang transaksi",G431=""),"Lengkapi dasar reklasifikasi","OK")))</f>
        <v/>
      </c>
    </row>
    <row r="432" customFormat="false" ht="15" hidden="false" customHeight="false" outlineLevel="0" collapsed="false">
      <c r="A432" s="42"/>
      <c r="B432" s="43"/>
      <c r="C432" s="42"/>
      <c r="D432" s="44"/>
      <c r="E432" s="42"/>
      <c r="F432" s="42"/>
      <c r="G432" s="42"/>
      <c r="H432" s="42"/>
      <c r="I432" s="42"/>
      <c r="J432" s="44"/>
      <c r="K432" s="45" t="str">
        <f aca="false">IF(B432="","",IFERROR(INDEX('Register Faktur'!$P$5:$P$2005,MATCH(B432,'Register Faktur'!$D$5:$D$2005,0)),"Tidak ditemukan di Register"))</f>
        <v/>
      </c>
      <c r="L432" s="46" t="str">
        <f aca="false">IF(OR(B432="",I432="Selesai",NOT(ISNUMBER(K432))),"",K432-Parameter!$B$9)</f>
        <v/>
      </c>
      <c r="M432" s="46" t="str">
        <f aca="false">IF(D432="","",IF(J432&lt;&gt;"",J432-D432,Parameter!$B$9-D432))</f>
        <v/>
      </c>
      <c r="N432" s="47" t="str">
        <f aca="false">IF(B432="","",IF(AND(I432="Selesai",G432=""),"Selesai tanpa jejak audit",IF(AND(F432="Klasifikasi ulang transaksi",G432=""),"Lengkapi dasar reklasifikasi","OK")))</f>
        <v/>
      </c>
    </row>
    <row r="433" customFormat="false" ht="15" hidden="false" customHeight="false" outlineLevel="0" collapsed="false">
      <c r="A433" s="42"/>
      <c r="B433" s="43"/>
      <c r="C433" s="42"/>
      <c r="D433" s="44"/>
      <c r="E433" s="42"/>
      <c r="F433" s="42"/>
      <c r="G433" s="42"/>
      <c r="H433" s="42"/>
      <c r="I433" s="42"/>
      <c r="J433" s="44"/>
      <c r="K433" s="45" t="str">
        <f aca="false">IF(B433="","",IFERROR(INDEX('Register Faktur'!$P$5:$P$2005,MATCH(B433,'Register Faktur'!$D$5:$D$2005,0)),"Tidak ditemukan di Register"))</f>
        <v/>
      </c>
      <c r="L433" s="46" t="str">
        <f aca="false">IF(OR(B433="",I433="Selesai",NOT(ISNUMBER(K433))),"",K433-Parameter!$B$9)</f>
        <v/>
      </c>
      <c r="M433" s="46" t="str">
        <f aca="false">IF(D433="","",IF(J433&lt;&gt;"",J433-D433,Parameter!$B$9-D433))</f>
        <v/>
      </c>
      <c r="N433" s="47" t="str">
        <f aca="false">IF(B433="","",IF(AND(I433="Selesai",G433=""),"Selesai tanpa jejak audit",IF(AND(F433="Klasifikasi ulang transaksi",G433=""),"Lengkapi dasar reklasifikasi","OK")))</f>
        <v/>
      </c>
    </row>
    <row r="434" customFormat="false" ht="15" hidden="false" customHeight="false" outlineLevel="0" collapsed="false">
      <c r="A434" s="42"/>
      <c r="B434" s="43"/>
      <c r="C434" s="42"/>
      <c r="D434" s="44"/>
      <c r="E434" s="42"/>
      <c r="F434" s="42"/>
      <c r="G434" s="42"/>
      <c r="H434" s="42"/>
      <c r="I434" s="42"/>
      <c r="J434" s="44"/>
      <c r="K434" s="45" t="str">
        <f aca="false">IF(B434="","",IFERROR(INDEX('Register Faktur'!$P$5:$P$2005,MATCH(B434,'Register Faktur'!$D$5:$D$2005,0)),"Tidak ditemukan di Register"))</f>
        <v/>
      </c>
      <c r="L434" s="46" t="str">
        <f aca="false">IF(OR(B434="",I434="Selesai",NOT(ISNUMBER(K434))),"",K434-Parameter!$B$9)</f>
        <v/>
      </c>
      <c r="M434" s="46" t="str">
        <f aca="false">IF(D434="","",IF(J434&lt;&gt;"",J434-D434,Parameter!$B$9-D434))</f>
        <v/>
      </c>
      <c r="N434" s="47" t="str">
        <f aca="false">IF(B434="","",IF(AND(I434="Selesai",G434=""),"Selesai tanpa jejak audit",IF(AND(F434="Klasifikasi ulang transaksi",G434=""),"Lengkapi dasar reklasifikasi","OK")))</f>
        <v/>
      </c>
    </row>
    <row r="435" customFormat="false" ht="15" hidden="false" customHeight="false" outlineLevel="0" collapsed="false">
      <c r="A435" s="42"/>
      <c r="B435" s="43"/>
      <c r="C435" s="42"/>
      <c r="D435" s="44"/>
      <c r="E435" s="42"/>
      <c r="F435" s="42"/>
      <c r="G435" s="42"/>
      <c r="H435" s="42"/>
      <c r="I435" s="42"/>
      <c r="J435" s="44"/>
      <c r="K435" s="45" t="str">
        <f aca="false">IF(B435="","",IFERROR(INDEX('Register Faktur'!$P$5:$P$2005,MATCH(B435,'Register Faktur'!$D$5:$D$2005,0)),"Tidak ditemukan di Register"))</f>
        <v/>
      </c>
      <c r="L435" s="46" t="str">
        <f aca="false">IF(OR(B435="",I435="Selesai",NOT(ISNUMBER(K435))),"",K435-Parameter!$B$9)</f>
        <v/>
      </c>
      <c r="M435" s="46" t="str">
        <f aca="false">IF(D435="","",IF(J435&lt;&gt;"",J435-D435,Parameter!$B$9-D435))</f>
        <v/>
      </c>
      <c r="N435" s="47" t="str">
        <f aca="false">IF(B435="","",IF(AND(I435="Selesai",G435=""),"Selesai tanpa jejak audit",IF(AND(F435="Klasifikasi ulang transaksi",G435=""),"Lengkapi dasar reklasifikasi","OK")))</f>
        <v/>
      </c>
    </row>
    <row r="436" customFormat="false" ht="15" hidden="false" customHeight="false" outlineLevel="0" collapsed="false">
      <c r="A436" s="42"/>
      <c r="B436" s="43"/>
      <c r="C436" s="42"/>
      <c r="D436" s="44"/>
      <c r="E436" s="42"/>
      <c r="F436" s="42"/>
      <c r="G436" s="42"/>
      <c r="H436" s="42"/>
      <c r="I436" s="42"/>
      <c r="J436" s="44"/>
      <c r="K436" s="45" t="str">
        <f aca="false">IF(B436="","",IFERROR(INDEX('Register Faktur'!$P$5:$P$2005,MATCH(B436,'Register Faktur'!$D$5:$D$2005,0)),"Tidak ditemukan di Register"))</f>
        <v/>
      </c>
      <c r="L436" s="46" t="str">
        <f aca="false">IF(OR(B436="",I436="Selesai",NOT(ISNUMBER(K436))),"",K436-Parameter!$B$9)</f>
        <v/>
      </c>
      <c r="M436" s="46" t="str">
        <f aca="false">IF(D436="","",IF(J436&lt;&gt;"",J436-D436,Parameter!$B$9-D436))</f>
        <v/>
      </c>
      <c r="N436" s="47" t="str">
        <f aca="false">IF(B436="","",IF(AND(I436="Selesai",G436=""),"Selesai tanpa jejak audit",IF(AND(F436="Klasifikasi ulang transaksi",G436=""),"Lengkapi dasar reklasifikasi","OK")))</f>
        <v/>
      </c>
    </row>
    <row r="437" customFormat="false" ht="15" hidden="false" customHeight="false" outlineLevel="0" collapsed="false">
      <c r="A437" s="42"/>
      <c r="B437" s="43"/>
      <c r="C437" s="42"/>
      <c r="D437" s="44"/>
      <c r="E437" s="42"/>
      <c r="F437" s="42"/>
      <c r="G437" s="42"/>
      <c r="H437" s="42"/>
      <c r="I437" s="42"/>
      <c r="J437" s="44"/>
      <c r="K437" s="45" t="str">
        <f aca="false">IF(B437="","",IFERROR(INDEX('Register Faktur'!$P$5:$P$2005,MATCH(B437,'Register Faktur'!$D$5:$D$2005,0)),"Tidak ditemukan di Register"))</f>
        <v/>
      </c>
      <c r="L437" s="46" t="str">
        <f aca="false">IF(OR(B437="",I437="Selesai",NOT(ISNUMBER(K437))),"",K437-Parameter!$B$9)</f>
        <v/>
      </c>
      <c r="M437" s="46" t="str">
        <f aca="false">IF(D437="","",IF(J437&lt;&gt;"",J437-D437,Parameter!$B$9-D437))</f>
        <v/>
      </c>
      <c r="N437" s="47" t="str">
        <f aca="false">IF(B437="","",IF(AND(I437="Selesai",G437=""),"Selesai tanpa jejak audit",IF(AND(F437="Klasifikasi ulang transaksi",G437=""),"Lengkapi dasar reklasifikasi","OK")))</f>
        <v/>
      </c>
    </row>
    <row r="438" customFormat="false" ht="15" hidden="false" customHeight="false" outlineLevel="0" collapsed="false">
      <c r="A438" s="42"/>
      <c r="B438" s="43"/>
      <c r="C438" s="42"/>
      <c r="D438" s="44"/>
      <c r="E438" s="42"/>
      <c r="F438" s="42"/>
      <c r="G438" s="42"/>
      <c r="H438" s="42"/>
      <c r="I438" s="42"/>
      <c r="J438" s="44"/>
      <c r="K438" s="45" t="str">
        <f aca="false">IF(B438="","",IFERROR(INDEX('Register Faktur'!$P$5:$P$2005,MATCH(B438,'Register Faktur'!$D$5:$D$2005,0)),"Tidak ditemukan di Register"))</f>
        <v/>
      </c>
      <c r="L438" s="46" t="str">
        <f aca="false">IF(OR(B438="",I438="Selesai",NOT(ISNUMBER(K438))),"",K438-Parameter!$B$9)</f>
        <v/>
      </c>
      <c r="M438" s="46" t="str">
        <f aca="false">IF(D438="","",IF(J438&lt;&gt;"",J438-D438,Parameter!$B$9-D438))</f>
        <v/>
      </c>
      <c r="N438" s="47" t="str">
        <f aca="false">IF(B438="","",IF(AND(I438="Selesai",G438=""),"Selesai tanpa jejak audit",IF(AND(F438="Klasifikasi ulang transaksi",G438=""),"Lengkapi dasar reklasifikasi","OK")))</f>
        <v/>
      </c>
    </row>
    <row r="439" customFormat="false" ht="15" hidden="false" customHeight="false" outlineLevel="0" collapsed="false">
      <c r="A439" s="42"/>
      <c r="B439" s="43"/>
      <c r="C439" s="42"/>
      <c r="D439" s="44"/>
      <c r="E439" s="42"/>
      <c r="F439" s="42"/>
      <c r="G439" s="42"/>
      <c r="H439" s="42"/>
      <c r="I439" s="42"/>
      <c r="J439" s="44"/>
      <c r="K439" s="45" t="str">
        <f aca="false">IF(B439="","",IFERROR(INDEX('Register Faktur'!$P$5:$P$2005,MATCH(B439,'Register Faktur'!$D$5:$D$2005,0)),"Tidak ditemukan di Register"))</f>
        <v/>
      </c>
      <c r="L439" s="46" t="str">
        <f aca="false">IF(OR(B439="",I439="Selesai",NOT(ISNUMBER(K439))),"",K439-Parameter!$B$9)</f>
        <v/>
      </c>
      <c r="M439" s="46" t="str">
        <f aca="false">IF(D439="","",IF(J439&lt;&gt;"",J439-D439,Parameter!$B$9-D439))</f>
        <v/>
      </c>
      <c r="N439" s="47" t="str">
        <f aca="false">IF(B439="","",IF(AND(I439="Selesai",G439=""),"Selesai tanpa jejak audit",IF(AND(F439="Klasifikasi ulang transaksi",G439=""),"Lengkapi dasar reklasifikasi","OK")))</f>
        <v/>
      </c>
    </row>
    <row r="440" customFormat="false" ht="15" hidden="false" customHeight="false" outlineLevel="0" collapsed="false">
      <c r="A440" s="42"/>
      <c r="B440" s="43"/>
      <c r="C440" s="42"/>
      <c r="D440" s="44"/>
      <c r="E440" s="42"/>
      <c r="F440" s="42"/>
      <c r="G440" s="42"/>
      <c r="H440" s="42"/>
      <c r="I440" s="42"/>
      <c r="J440" s="44"/>
      <c r="K440" s="45" t="str">
        <f aca="false">IF(B440="","",IFERROR(INDEX('Register Faktur'!$P$5:$P$2005,MATCH(B440,'Register Faktur'!$D$5:$D$2005,0)),"Tidak ditemukan di Register"))</f>
        <v/>
      </c>
      <c r="L440" s="46" t="str">
        <f aca="false">IF(OR(B440="",I440="Selesai",NOT(ISNUMBER(K440))),"",K440-Parameter!$B$9)</f>
        <v/>
      </c>
      <c r="M440" s="46" t="str">
        <f aca="false">IF(D440="","",IF(J440&lt;&gt;"",J440-D440,Parameter!$B$9-D440))</f>
        <v/>
      </c>
      <c r="N440" s="47" t="str">
        <f aca="false">IF(B440="","",IF(AND(I440="Selesai",G440=""),"Selesai tanpa jejak audit",IF(AND(F440="Klasifikasi ulang transaksi",G440=""),"Lengkapi dasar reklasifikasi","OK")))</f>
        <v/>
      </c>
    </row>
    <row r="441" customFormat="false" ht="15" hidden="false" customHeight="false" outlineLevel="0" collapsed="false">
      <c r="A441" s="42"/>
      <c r="B441" s="43"/>
      <c r="C441" s="42"/>
      <c r="D441" s="44"/>
      <c r="E441" s="42"/>
      <c r="F441" s="42"/>
      <c r="G441" s="42"/>
      <c r="H441" s="42"/>
      <c r="I441" s="42"/>
      <c r="J441" s="44"/>
      <c r="K441" s="45" t="str">
        <f aca="false">IF(B441="","",IFERROR(INDEX('Register Faktur'!$P$5:$P$2005,MATCH(B441,'Register Faktur'!$D$5:$D$2005,0)),"Tidak ditemukan di Register"))</f>
        <v/>
      </c>
      <c r="L441" s="46" t="str">
        <f aca="false">IF(OR(B441="",I441="Selesai",NOT(ISNUMBER(K441))),"",K441-Parameter!$B$9)</f>
        <v/>
      </c>
      <c r="M441" s="46" t="str">
        <f aca="false">IF(D441="","",IF(J441&lt;&gt;"",J441-D441,Parameter!$B$9-D441))</f>
        <v/>
      </c>
      <c r="N441" s="47" t="str">
        <f aca="false">IF(B441="","",IF(AND(I441="Selesai",G441=""),"Selesai tanpa jejak audit",IF(AND(F441="Klasifikasi ulang transaksi",G441=""),"Lengkapi dasar reklasifikasi","OK")))</f>
        <v/>
      </c>
    </row>
    <row r="442" customFormat="false" ht="15" hidden="false" customHeight="false" outlineLevel="0" collapsed="false">
      <c r="A442" s="42"/>
      <c r="B442" s="43"/>
      <c r="C442" s="42"/>
      <c r="D442" s="44"/>
      <c r="E442" s="42"/>
      <c r="F442" s="42"/>
      <c r="G442" s="42"/>
      <c r="H442" s="42"/>
      <c r="I442" s="42"/>
      <c r="J442" s="44"/>
      <c r="K442" s="45" t="str">
        <f aca="false">IF(B442="","",IFERROR(INDEX('Register Faktur'!$P$5:$P$2005,MATCH(B442,'Register Faktur'!$D$5:$D$2005,0)),"Tidak ditemukan di Register"))</f>
        <v/>
      </c>
      <c r="L442" s="46" t="str">
        <f aca="false">IF(OR(B442="",I442="Selesai",NOT(ISNUMBER(K442))),"",K442-Parameter!$B$9)</f>
        <v/>
      </c>
      <c r="M442" s="46" t="str">
        <f aca="false">IF(D442="","",IF(J442&lt;&gt;"",J442-D442,Parameter!$B$9-D442))</f>
        <v/>
      </c>
      <c r="N442" s="47" t="str">
        <f aca="false">IF(B442="","",IF(AND(I442="Selesai",G442=""),"Selesai tanpa jejak audit",IF(AND(F442="Klasifikasi ulang transaksi",G442=""),"Lengkapi dasar reklasifikasi","OK")))</f>
        <v/>
      </c>
    </row>
    <row r="443" customFormat="false" ht="15" hidden="false" customHeight="false" outlineLevel="0" collapsed="false">
      <c r="A443" s="42"/>
      <c r="B443" s="43"/>
      <c r="C443" s="42"/>
      <c r="D443" s="44"/>
      <c r="E443" s="42"/>
      <c r="F443" s="42"/>
      <c r="G443" s="42"/>
      <c r="H443" s="42"/>
      <c r="I443" s="42"/>
      <c r="J443" s="44"/>
      <c r="K443" s="45" t="str">
        <f aca="false">IF(B443="","",IFERROR(INDEX('Register Faktur'!$P$5:$P$2005,MATCH(B443,'Register Faktur'!$D$5:$D$2005,0)),"Tidak ditemukan di Register"))</f>
        <v/>
      </c>
      <c r="L443" s="46" t="str">
        <f aca="false">IF(OR(B443="",I443="Selesai",NOT(ISNUMBER(K443))),"",K443-Parameter!$B$9)</f>
        <v/>
      </c>
      <c r="M443" s="46" t="str">
        <f aca="false">IF(D443="","",IF(J443&lt;&gt;"",J443-D443,Parameter!$B$9-D443))</f>
        <v/>
      </c>
      <c r="N443" s="47" t="str">
        <f aca="false">IF(B443="","",IF(AND(I443="Selesai",G443=""),"Selesai tanpa jejak audit",IF(AND(F443="Klasifikasi ulang transaksi",G443=""),"Lengkapi dasar reklasifikasi","OK")))</f>
        <v/>
      </c>
    </row>
    <row r="444" customFormat="false" ht="15" hidden="false" customHeight="false" outlineLevel="0" collapsed="false">
      <c r="A444" s="42"/>
      <c r="B444" s="43"/>
      <c r="C444" s="42"/>
      <c r="D444" s="44"/>
      <c r="E444" s="42"/>
      <c r="F444" s="42"/>
      <c r="G444" s="42"/>
      <c r="H444" s="42"/>
      <c r="I444" s="42"/>
      <c r="J444" s="44"/>
      <c r="K444" s="45" t="str">
        <f aca="false">IF(B444="","",IFERROR(INDEX('Register Faktur'!$P$5:$P$2005,MATCH(B444,'Register Faktur'!$D$5:$D$2005,0)),"Tidak ditemukan di Register"))</f>
        <v/>
      </c>
      <c r="L444" s="46" t="str">
        <f aca="false">IF(OR(B444="",I444="Selesai",NOT(ISNUMBER(K444))),"",K444-Parameter!$B$9)</f>
        <v/>
      </c>
      <c r="M444" s="46" t="str">
        <f aca="false">IF(D444="","",IF(J444&lt;&gt;"",J444-D444,Parameter!$B$9-D444))</f>
        <v/>
      </c>
      <c r="N444" s="47" t="str">
        <f aca="false">IF(B444="","",IF(AND(I444="Selesai",G444=""),"Selesai tanpa jejak audit",IF(AND(F444="Klasifikasi ulang transaksi",G444=""),"Lengkapi dasar reklasifikasi","OK")))</f>
        <v/>
      </c>
    </row>
    <row r="445" customFormat="false" ht="15" hidden="false" customHeight="false" outlineLevel="0" collapsed="false">
      <c r="A445" s="42"/>
      <c r="B445" s="43"/>
      <c r="C445" s="42"/>
      <c r="D445" s="44"/>
      <c r="E445" s="42"/>
      <c r="F445" s="42"/>
      <c r="G445" s="42"/>
      <c r="H445" s="42"/>
      <c r="I445" s="42"/>
      <c r="J445" s="44"/>
      <c r="K445" s="45" t="str">
        <f aca="false">IF(B445="","",IFERROR(INDEX('Register Faktur'!$P$5:$P$2005,MATCH(B445,'Register Faktur'!$D$5:$D$2005,0)),"Tidak ditemukan di Register"))</f>
        <v/>
      </c>
      <c r="L445" s="46" t="str">
        <f aca="false">IF(OR(B445="",I445="Selesai",NOT(ISNUMBER(K445))),"",K445-Parameter!$B$9)</f>
        <v/>
      </c>
      <c r="M445" s="46" t="str">
        <f aca="false">IF(D445="","",IF(J445&lt;&gt;"",J445-D445,Parameter!$B$9-D445))</f>
        <v/>
      </c>
      <c r="N445" s="47" t="str">
        <f aca="false">IF(B445="","",IF(AND(I445="Selesai",G445=""),"Selesai tanpa jejak audit",IF(AND(F445="Klasifikasi ulang transaksi",G445=""),"Lengkapi dasar reklasifikasi","OK")))</f>
        <v/>
      </c>
    </row>
    <row r="446" customFormat="false" ht="15" hidden="false" customHeight="false" outlineLevel="0" collapsed="false">
      <c r="A446" s="42"/>
      <c r="B446" s="43"/>
      <c r="C446" s="42"/>
      <c r="D446" s="44"/>
      <c r="E446" s="42"/>
      <c r="F446" s="42"/>
      <c r="G446" s="42"/>
      <c r="H446" s="42"/>
      <c r="I446" s="42"/>
      <c r="J446" s="44"/>
      <c r="K446" s="45" t="str">
        <f aca="false">IF(B446="","",IFERROR(INDEX('Register Faktur'!$P$5:$P$2005,MATCH(B446,'Register Faktur'!$D$5:$D$2005,0)),"Tidak ditemukan di Register"))</f>
        <v/>
      </c>
      <c r="L446" s="46" t="str">
        <f aca="false">IF(OR(B446="",I446="Selesai",NOT(ISNUMBER(K446))),"",K446-Parameter!$B$9)</f>
        <v/>
      </c>
      <c r="M446" s="46" t="str">
        <f aca="false">IF(D446="","",IF(J446&lt;&gt;"",J446-D446,Parameter!$B$9-D446))</f>
        <v/>
      </c>
      <c r="N446" s="47" t="str">
        <f aca="false">IF(B446="","",IF(AND(I446="Selesai",G446=""),"Selesai tanpa jejak audit",IF(AND(F446="Klasifikasi ulang transaksi",G446=""),"Lengkapi dasar reklasifikasi","OK")))</f>
        <v/>
      </c>
    </row>
    <row r="447" customFormat="false" ht="15" hidden="false" customHeight="false" outlineLevel="0" collapsed="false">
      <c r="A447" s="42"/>
      <c r="B447" s="43"/>
      <c r="C447" s="42"/>
      <c r="D447" s="44"/>
      <c r="E447" s="42"/>
      <c r="F447" s="42"/>
      <c r="G447" s="42"/>
      <c r="H447" s="42"/>
      <c r="I447" s="42"/>
      <c r="J447" s="44"/>
      <c r="K447" s="45" t="str">
        <f aca="false">IF(B447="","",IFERROR(INDEX('Register Faktur'!$P$5:$P$2005,MATCH(B447,'Register Faktur'!$D$5:$D$2005,0)),"Tidak ditemukan di Register"))</f>
        <v/>
      </c>
      <c r="L447" s="46" t="str">
        <f aca="false">IF(OR(B447="",I447="Selesai",NOT(ISNUMBER(K447))),"",K447-Parameter!$B$9)</f>
        <v/>
      </c>
      <c r="M447" s="46" t="str">
        <f aca="false">IF(D447="","",IF(J447&lt;&gt;"",J447-D447,Parameter!$B$9-D447))</f>
        <v/>
      </c>
      <c r="N447" s="47" t="str">
        <f aca="false">IF(B447="","",IF(AND(I447="Selesai",G447=""),"Selesai tanpa jejak audit",IF(AND(F447="Klasifikasi ulang transaksi",G447=""),"Lengkapi dasar reklasifikasi","OK")))</f>
        <v/>
      </c>
    </row>
    <row r="448" customFormat="false" ht="15" hidden="false" customHeight="false" outlineLevel="0" collapsed="false">
      <c r="A448" s="42"/>
      <c r="B448" s="43"/>
      <c r="C448" s="42"/>
      <c r="D448" s="44"/>
      <c r="E448" s="42"/>
      <c r="F448" s="42"/>
      <c r="G448" s="42"/>
      <c r="H448" s="42"/>
      <c r="I448" s="42"/>
      <c r="J448" s="44"/>
      <c r="K448" s="45" t="str">
        <f aca="false">IF(B448="","",IFERROR(INDEX('Register Faktur'!$P$5:$P$2005,MATCH(B448,'Register Faktur'!$D$5:$D$2005,0)),"Tidak ditemukan di Register"))</f>
        <v/>
      </c>
      <c r="L448" s="46" t="str">
        <f aca="false">IF(OR(B448="",I448="Selesai",NOT(ISNUMBER(K448))),"",K448-Parameter!$B$9)</f>
        <v/>
      </c>
      <c r="M448" s="46" t="str">
        <f aca="false">IF(D448="","",IF(J448&lt;&gt;"",J448-D448,Parameter!$B$9-D448))</f>
        <v/>
      </c>
      <c r="N448" s="47" t="str">
        <f aca="false">IF(B448="","",IF(AND(I448="Selesai",G448=""),"Selesai tanpa jejak audit",IF(AND(F448="Klasifikasi ulang transaksi",G448=""),"Lengkapi dasar reklasifikasi","OK")))</f>
        <v/>
      </c>
    </row>
    <row r="449" customFormat="false" ht="15" hidden="false" customHeight="false" outlineLevel="0" collapsed="false">
      <c r="A449" s="42"/>
      <c r="B449" s="43"/>
      <c r="C449" s="42"/>
      <c r="D449" s="44"/>
      <c r="E449" s="42"/>
      <c r="F449" s="42"/>
      <c r="G449" s="42"/>
      <c r="H449" s="42"/>
      <c r="I449" s="42"/>
      <c r="J449" s="44"/>
      <c r="K449" s="45" t="str">
        <f aca="false">IF(B449="","",IFERROR(INDEX('Register Faktur'!$P$5:$P$2005,MATCH(B449,'Register Faktur'!$D$5:$D$2005,0)),"Tidak ditemukan di Register"))</f>
        <v/>
      </c>
      <c r="L449" s="46" t="str">
        <f aca="false">IF(OR(B449="",I449="Selesai",NOT(ISNUMBER(K449))),"",K449-Parameter!$B$9)</f>
        <v/>
      </c>
      <c r="M449" s="46" t="str">
        <f aca="false">IF(D449="","",IF(J449&lt;&gt;"",J449-D449,Parameter!$B$9-D449))</f>
        <v/>
      </c>
      <c r="N449" s="47" t="str">
        <f aca="false">IF(B449="","",IF(AND(I449="Selesai",G449=""),"Selesai tanpa jejak audit",IF(AND(F449="Klasifikasi ulang transaksi",G449=""),"Lengkapi dasar reklasifikasi","OK")))</f>
        <v/>
      </c>
    </row>
    <row r="450" customFormat="false" ht="15" hidden="false" customHeight="false" outlineLevel="0" collapsed="false">
      <c r="A450" s="42"/>
      <c r="B450" s="43"/>
      <c r="C450" s="42"/>
      <c r="D450" s="44"/>
      <c r="E450" s="42"/>
      <c r="F450" s="42"/>
      <c r="G450" s="42"/>
      <c r="H450" s="42"/>
      <c r="I450" s="42"/>
      <c r="J450" s="44"/>
      <c r="K450" s="45" t="str">
        <f aca="false">IF(B450="","",IFERROR(INDEX('Register Faktur'!$P$5:$P$2005,MATCH(B450,'Register Faktur'!$D$5:$D$2005,0)),"Tidak ditemukan di Register"))</f>
        <v/>
      </c>
      <c r="L450" s="46" t="str">
        <f aca="false">IF(OR(B450="",I450="Selesai",NOT(ISNUMBER(K450))),"",K450-Parameter!$B$9)</f>
        <v/>
      </c>
      <c r="M450" s="46" t="str">
        <f aca="false">IF(D450="","",IF(J450&lt;&gt;"",J450-D450,Parameter!$B$9-D450))</f>
        <v/>
      </c>
      <c r="N450" s="47" t="str">
        <f aca="false">IF(B450="","",IF(AND(I450="Selesai",G450=""),"Selesai tanpa jejak audit",IF(AND(F450="Klasifikasi ulang transaksi",G450=""),"Lengkapi dasar reklasifikasi","OK")))</f>
        <v/>
      </c>
    </row>
    <row r="451" customFormat="false" ht="15" hidden="false" customHeight="false" outlineLevel="0" collapsed="false">
      <c r="A451" s="42"/>
      <c r="B451" s="43"/>
      <c r="C451" s="42"/>
      <c r="D451" s="44"/>
      <c r="E451" s="42"/>
      <c r="F451" s="42"/>
      <c r="G451" s="42"/>
      <c r="H451" s="42"/>
      <c r="I451" s="42"/>
      <c r="J451" s="44"/>
      <c r="K451" s="45" t="str">
        <f aca="false">IF(B451="","",IFERROR(INDEX('Register Faktur'!$P$5:$P$2005,MATCH(B451,'Register Faktur'!$D$5:$D$2005,0)),"Tidak ditemukan di Register"))</f>
        <v/>
      </c>
      <c r="L451" s="46" t="str">
        <f aca="false">IF(OR(B451="",I451="Selesai",NOT(ISNUMBER(K451))),"",K451-Parameter!$B$9)</f>
        <v/>
      </c>
      <c r="M451" s="46" t="str">
        <f aca="false">IF(D451="","",IF(J451&lt;&gt;"",J451-D451,Parameter!$B$9-D451))</f>
        <v/>
      </c>
      <c r="N451" s="47" t="str">
        <f aca="false">IF(B451="","",IF(AND(I451="Selesai",G451=""),"Selesai tanpa jejak audit",IF(AND(F451="Klasifikasi ulang transaksi",G451=""),"Lengkapi dasar reklasifikasi","OK")))</f>
        <v/>
      </c>
    </row>
    <row r="452" customFormat="false" ht="15" hidden="false" customHeight="false" outlineLevel="0" collapsed="false">
      <c r="A452" s="42"/>
      <c r="B452" s="43"/>
      <c r="C452" s="42"/>
      <c r="D452" s="44"/>
      <c r="E452" s="42"/>
      <c r="F452" s="42"/>
      <c r="G452" s="42"/>
      <c r="H452" s="42"/>
      <c r="I452" s="42"/>
      <c r="J452" s="44"/>
      <c r="K452" s="45" t="str">
        <f aca="false">IF(B452="","",IFERROR(INDEX('Register Faktur'!$P$5:$P$2005,MATCH(B452,'Register Faktur'!$D$5:$D$2005,0)),"Tidak ditemukan di Register"))</f>
        <v/>
      </c>
      <c r="L452" s="46" t="str">
        <f aca="false">IF(OR(B452="",I452="Selesai",NOT(ISNUMBER(K452))),"",K452-Parameter!$B$9)</f>
        <v/>
      </c>
      <c r="M452" s="46" t="str">
        <f aca="false">IF(D452="","",IF(J452&lt;&gt;"",J452-D452,Parameter!$B$9-D452))</f>
        <v/>
      </c>
      <c r="N452" s="47" t="str">
        <f aca="false">IF(B452="","",IF(AND(I452="Selesai",G452=""),"Selesai tanpa jejak audit",IF(AND(F452="Klasifikasi ulang transaksi",G452=""),"Lengkapi dasar reklasifikasi","OK")))</f>
        <v/>
      </c>
    </row>
    <row r="453" customFormat="false" ht="15" hidden="false" customHeight="false" outlineLevel="0" collapsed="false">
      <c r="A453" s="42"/>
      <c r="B453" s="43"/>
      <c r="C453" s="42"/>
      <c r="D453" s="44"/>
      <c r="E453" s="42"/>
      <c r="F453" s="42"/>
      <c r="G453" s="42"/>
      <c r="H453" s="42"/>
      <c r="I453" s="42"/>
      <c r="J453" s="44"/>
      <c r="K453" s="45" t="str">
        <f aca="false">IF(B453="","",IFERROR(INDEX('Register Faktur'!$P$5:$P$2005,MATCH(B453,'Register Faktur'!$D$5:$D$2005,0)),"Tidak ditemukan di Register"))</f>
        <v/>
      </c>
      <c r="L453" s="46" t="str">
        <f aca="false">IF(OR(B453="",I453="Selesai",NOT(ISNUMBER(K453))),"",K453-Parameter!$B$9)</f>
        <v/>
      </c>
      <c r="M453" s="46" t="str">
        <f aca="false">IF(D453="","",IF(J453&lt;&gt;"",J453-D453,Parameter!$B$9-D453))</f>
        <v/>
      </c>
      <c r="N453" s="47" t="str">
        <f aca="false">IF(B453="","",IF(AND(I453="Selesai",G453=""),"Selesai tanpa jejak audit",IF(AND(F453="Klasifikasi ulang transaksi",G453=""),"Lengkapi dasar reklasifikasi","OK")))</f>
        <v/>
      </c>
    </row>
    <row r="454" customFormat="false" ht="15" hidden="false" customHeight="false" outlineLevel="0" collapsed="false">
      <c r="A454" s="42"/>
      <c r="B454" s="43"/>
      <c r="C454" s="42"/>
      <c r="D454" s="44"/>
      <c r="E454" s="42"/>
      <c r="F454" s="42"/>
      <c r="G454" s="42"/>
      <c r="H454" s="42"/>
      <c r="I454" s="42"/>
      <c r="J454" s="44"/>
      <c r="K454" s="45" t="str">
        <f aca="false">IF(B454="","",IFERROR(INDEX('Register Faktur'!$P$5:$P$2005,MATCH(B454,'Register Faktur'!$D$5:$D$2005,0)),"Tidak ditemukan di Register"))</f>
        <v/>
      </c>
      <c r="L454" s="46" t="str">
        <f aca="false">IF(OR(B454="",I454="Selesai",NOT(ISNUMBER(K454))),"",K454-Parameter!$B$9)</f>
        <v/>
      </c>
      <c r="M454" s="46" t="str">
        <f aca="false">IF(D454="","",IF(J454&lt;&gt;"",J454-D454,Parameter!$B$9-D454))</f>
        <v/>
      </c>
      <c r="N454" s="47" t="str">
        <f aca="false">IF(B454="","",IF(AND(I454="Selesai",G454=""),"Selesai tanpa jejak audit",IF(AND(F454="Klasifikasi ulang transaksi",G454=""),"Lengkapi dasar reklasifikasi","OK")))</f>
        <v/>
      </c>
    </row>
    <row r="455" customFormat="false" ht="15" hidden="false" customHeight="false" outlineLevel="0" collapsed="false">
      <c r="A455" s="42"/>
      <c r="B455" s="43"/>
      <c r="C455" s="42"/>
      <c r="D455" s="44"/>
      <c r="E455" s="42"/>
      <c r="F455" s="42"/>
      <c r="G455" s="42"/>
      <c r="H455" s="42"/>
      <c r="I455" s="42"/>
      <c r="J455" s="44"/>
      <c r="K455" s="45" t="str">
        <f aca="false">IF(B455="","",IFERROR(INDEX('Register Faktur'!$P$5:$P$2005,MATCH(B455,'Register Faktur'!$D$5:$D$2005,0)),"Tidak ditemukan di Register"))</f>
        <v/>
      </c>
      <c r="L455" s="46" t="str">
        <f aca="false">IF(OR(B455="",I455="Selesai",NOT(ISNUMBER(K455))),"",K455-Parameter!$B$9)</f>
        <v/>
      </c>
      <c r="M455" s="46" t="str">
        <f aca="false">IF(D455="","",IF(J455&lt;&gt;"",J455-D455,Parameter!$B$9-D455))</f>
        <v/>
      </c>
      <c r="N455" s="47" t="str">
        <f aca="false">IF(B455="","",IF(AND(I455="Selesai",G455=""),"Selesai tanpa jejak audit",IF(AND(F455="Klasifikasi ulang transaksi",G455=""),"Lengkapi dasar reklasifikasi","OK")))</f>
        <v/>
      </c>
    </row>
    <row r="456" customFormat="false" ht="15" hidden="false" customHeight="false" outlineLevel="0" collapsed="false">
      <c r="A456" s="42"/>
      <c r="B456" s="43"/>
      <c r="C456" s="42"/>
      <c r="D456" s="44"/>
      <c r="E456" s="42"/>
      <c r="F456" s="42"/>
      <c r="G456" s="42"/>
      <c r="H456" s="42"/>
      <c r="I456" s="42"/>
      <c r="J456" s="44"/>
      <c r="K456" s="45" t="str">
        <f aca="false">IF(B456="","",IFERROR(INDEX('Register Faktur'!$P$5:$P$2005,MATCH(B456,'Register Faktur'!$D$5:$D$2005,0)),"Tidak ditemukan di Register"))</f>
        <v/>
      </c>
      <c r="L456" s="46" t="str">
        <f aca="false">IF(OR(B456="",I456="Selesai",NOT(ISNUMBER(K456))),"",K456-Parameter!$B$9)</f>
        <v/>
      </c>
      <c r="M456" s="46" t="str">
        <f aca="false">IF(D456="","",IF(J456&lt;&gt;"",J456-D456,Parameter!$B$9-D456))</f>
        <v/>
      </c>
      <c r="N456" s="47" t="str">
        <f aca="false">IF(B456="","",IF(AND(I456="Selesai",G456=""),"Selesai tanpa jejak audit",IF(AND(F456="Klasifikasi ulang transaksi",G456=""),"Lengkapi dasar reklasifikasi","OK")))</f>
        <v/>
      </c>
    </row>
    <row r="457" customFormat="false" ht="15" hidden="false" customHeight="false" outlineLevel="0" collapsed="false">
      <c r="A457" s="42"/>
      <c r="B457" s="43"/>
      <c r="C457" s="42"/>
      <c r="D457" s="44"/>
      <c r="E457" s="42"/>
      <c r="F457" s="42"/>
      <c r="G457" s="42"/>
      <c r="H457" s="42"/>
      <c r="I457" s="42"/>
      <c r="J457" s="44"/>
      <c r="K457" s="45" t="str">
        <f aca="false">IF(B457="","",IFERROR(INDEX('Register Faktur'!$P$5:$P$2005,MATCH(B457,'Register Faktur'!$D$5:$D$2005,0)),"Tidak ditemukan di Register"))</f>
        <v/>
      </c>
      <c r="L457" s="46" t="str">
        <f aca="false">IF(OR(B457="",I457="Selesai",NOT(ISNUMBER(K457))),"",K457-Parameter!$B$9)</f>
        <v/>
      </c>
      <c r="M457" s="46" t="str">
        <f aca="false">IF(D457="","",IF(J457&lt;&gt;"",J457-D457,Parameter!$B$9-D457))</f>
        <v/>
      </c>
      <c r="N457" s="47" t="str">
        <f aca="false">IF(B457="","",IF(AND(I457="Selesai",G457=""),"Selesai tanpa jejak audit",IF(AND(F457="Klasifikasi ulang transaksi",G457=""),"Lengkapi dasar reklasifikasi","OK")))</f>
        <v/>
      </c>
    </row>
    <row r="458" customFormat="false" ht="15" hidden="false" customHeight="false" outlineLevel="0" collapsed="false">
      <c r="A458" s="42"/>
      <c r="B458" s="43"/>
      <c r="C458" s="42"/>
      <c r="D458" s="44"/>
      <c r="E458" s="42"/>
      <c r="F458" s="42"/>
      <c r="G458" s="42"/>
      <c r="H458" s="42"/>
      <c r="I458" s="42"/>
      <c r="J458" s="44"/>
      <c r="K458" s="45" t="str">
        <f aca="false">IF(B458="","",IFERROR(INDEX('Register Faktur'!$P$5:$P$2005,MATCH(B458,'Register Faktur'!$D$5:$D$2005,0)),"Tidak ditemukan di Register"))</f>
        <v/>
      </c>
      <c r="L458" s="46" t="str">
        <f aca="false">IF(OR(B458="",I458="Selesai",NOT(ISNUMBER(K458))),"",K458-Parameter!$B$9)</f>
        <v/>
      </c>
      <c r="M458" s="46" t="str">
        <f aca="false">IF(D458="","",IF(J458&lt;&gt;"",J458-D458,Parameter!$B$9-D458))</f>
        <v/>
      </c>
      <c r="N458" s="47" t="str">
        <f aca="false">IF(B458="","",IF(AND(I458="Selesai",G458=""),"Selesai tanpa jejak audit",IF(AND(F458="Klasifikasi ulang transaksi",G458=""),"Lengkapi dasar reklasifikasi","OK")))</f>
        <v/>
      </c>
    </row>
    <row r="459" customFormat="false" ht="15" hidden="false" customHeight="false" outlineLevel="0" collapsed="false">
      <c r="A459" s="42"/>
      <c r="B459" s="43"/>
      <c r="C459" s="42"/>
      <c r="D459" s="44"/>
      <c r="E459" s="42"/>
      <c r="F459" s="42"/>
      <c r="G459" s="42"/>
      <c r="H459" s="42"/>
      <c r="I459" s="42"/>
      <c r="J459" s="44"/>
      <c r="K459" s="45" t="str">
        <f aca="false">IF(B459="","",IFERROR(INDEX('Register Faktur'!$P$5:$P$2005,MATCH(B459,'Register Faktur'!$D$5:$D$2005,0)),"Tidak ditemukan di Register"))</f>
        <v/>
      </c>
      <c r="L459" s="46" t="str">
        <f aca="false">IF(OR(B459="",I459="Selesai",NOT(ISNUMBER(K459))),"",K459-Parameter!$B$9)</f>
        <v/>
      </c>
      <c r="M459" s="46" t="str">
        <f aca="false">IF(D459="","",IF(J459&lt;&gt;"",J459-D459,Parameter!$B$9-D459))</f>
        <v/>
      </c>
      <c r="N459" s="47" t="str">
        <f aca="false">IF(B459="","",IF(AND(I459="Selesai",G459=""),"Selesai tanpa jejak audit",IF(AND(F459="Klasifikasi ulang transaksi",G459=""),"Lengkapi dasar reklasifikasi","OK")))</f>
        <v/>
      </c>
    </row>
    <row r="460" customFormat="false" ht="15" hidden="false" customHeight="false" outlineLevel="0" collapsed="false">
      <c r="A460" s="42"/>
      <c r="B460" s="43"/>
      <c r="C460" s="42"/>
      <c r="D460" s="44"/>
      <c r="E460" s="42"/>
      <c r="F460" s="42"/>
      <c r="G460" s="42"/>
      <c r="H460" s="42"/>
      <c r="I460" s="42"/>
      <c r="J460" s="44"/>
      <c r="K460" s="45" t="str">
        <f aca="false">IF(B460="","",IFERROR(INDEX('Register Faktur'!$P$5:$P$2005,MATCH(B460,'Register Faktur'!$D$5:$D$2005,0)),"Tidak ditemukan di Register"))</f>
        <v/>
      </c>
      <c r="L460" s="46" t="str">
        <f aca="false">IF(OR(B460="",I460="Selesai",NOT(ISNUMBER(K460))),"",K460-Parameter!$B$9)</f>
        <v/>
      </c>
      <c r="M460" s="46" t="str">
        <f aca="false">IF(D460="","",IF(J460&lt;&gt;"",J460-D460,Parameter!$B$9-D460))</f>
        <v/>
      </c>
      <c r="N460" s="47" t="str">
        <f aca="false">IF(B460="","",IF(AND(I460="Selesai",G460=""),"Selesai tanpa jejak audit",IF(AND(F460="Klasifikasi ulang transaksi",G460=""),"Lengkapi dasar reklasifikasi","OK")))</f>
        <v/>
      </c>
    </row>
    <row r="461" customFormat="false" ht="15" hidden="false" customHeight="false" outlineLevel="0" collapsed="false">
      <c r="A461" s="42"/>
      <c r="B461" s="43"/>
      <c r="C461" s="42"/>
      <c r="D461" s="44"/>
      <c r="E461" s="42"/>
      <c r="F461" s="42"/>
      <c r="G461" s="42"/>
      <c r="H461" s="42"/>
      <c r="I461" s="42"/>
      <c r="J461" s="44"/>
      <c r="K461" s="45" t="str">
        <f aca="false">IF(B461="","",IFERROR(INDEX('Register Faktur'!$P$5:$P$2005,MATCH(B461,'Register Faktur'!$D$5:$D$2005,0)),"Tidak ditemukan di Register"))</f>
        <v/>
      </c>
      <c r="L461" s="46" t="str">
        <f aca="false">IF(OR(B461="",I461="Selesai",NOT(ISNUMBER(K461))),"",K461-Parameter!$B$9)</f>
        <v/>
      </c>
      <c r="M461" s="46" t="str">
        <f aca="false">IF(D461="","",IF(J461&lt;&gt;"",J461-D461,Parameter!$B$9-D461))</f>
        <v/>
      </c>
      <c r="N461" s="47" t="str">
        <f aca="false">IF(B461="","",IF(AND(I461="Selesai",G461=""),"Selesai tanpa jejak audit",IF(AND(F461="Klasifikasi ulang transaksi",G461=""),"Lengkapi dasar reklasifikasi","OK")))</f>
        <v/>
      </c>
    </row>
    <row r="462" customFormat="false" ht="15" hidden="false" customHeight="false" outlineLevel="0" collapsed="false">
      <c r="A462" s="42"/>
      <c r="B462" s="43"/>
      <c r="C462" s="42"/>
      <c r="D462" s="44"/>
      <c r="E462" s="42"/>
      <c r="F462" s="42"/>
      <c r="G462" s="42"/>
      <c r="H462" s="42"/>
      <c r="I462" s="42"/>
      <c r="J462" s="44"/>
      <c r="K462" s="45" t="str">
        <f aca="false">IF(B462="","",IFERROR(INDEX('Register Faktur'!$P$5:$P$2005,MATCH(B462,'Register Faktur'!$D$5:$D$2005,0)),"Tidak ditemukan di Register"))</f>
        <v/>
      </c>
      <c r="L462" s="46" t="str">
        <f aca="false">IF(OR(B462="",I462="Selesai",NOT(ISNUMBER(K462))),"",K462-Parameter!$B$9)</f>
        <v/>
      </c>
      <c r="M462" s="46" t="str">
        <f aca="false">IF(D462="","",IF(J462&lt;&gt;"",J462-D462,Parameter!$B$9-D462))</f>
        <v/>
      </c>
      <c r="N462" s="47" t="str">
        <f aca="false">IF(B462="","",IF(AND(I462="Selesai",G462=""),"Selesai tanpa jejak audit",IF(AND(F462="Klasifikasi ulang transaksi",G462=""),"Lengkapi dasar reklasifikasi","OK")))</f>
        <v/>
      </c>
    </row>
    <row r="463" customFormat="false" ht="15" hidden="false" customHeight="false" outlineLevel="0" collapsed="false">
      <c r="A463" s="42"/>
      <c r="B463" s="43"/>
      <c r="C463" s="42"/>
      <c r="D463" s="44"/>
      <c r="E463" s="42"/>
      <c r="F463" s="42"/>
      <c r="G463" s="42"/>
      <c r="H463" s="42"/>
      <c r="I463" s="42"/>
      <c r="J463" s="44"/>
      <c r="K463" s="45" t="str">
        <f aca="false">IF(B463="","",IFERROR(INDEX('Register Faktur'!$P$5:$P$2005,MATCH(B463,'Register Faktur'!$D$5:$D$2005,0)),"Tidak ditemukan di Register"))</f>
        <v/>
      </c>
      <c r="L463" s="46" t="str">
        <f aca="false">IF(OR(B463="",I463="Selesai",NOT(ISNUMBER(K463))),"",K463-Parameter!$B$9)</f>
        <v/>
      </c>
      <c r="M463" s="46" t="str">
        <f aca="false">IF(D463="","",IF(J463&lt;&gt;"",J463-D463,Parameter!$B$9-D463))</f>
        <v/>
      </c>
      <c r="N463" s="47" t="str">
        <f aca="false">IF(B463="","",IF(AND(I463="Selesai",G463=""),"Selesai tanpa jejak audit",IF(AND(F463="Klasifikasi ulang transaksi",G463=""),"Lengkapi dasar reklasifikasi","OK")))</f>
        <v/>
      </c>
    </row>
    <row r="464" customFormat="false" ht="15" hidden="false" customHeight="false" outlineLevel="0" collapsed="false">
      <c r="A464" s="42"/>
      <c r="B464" s="43"/>
      <c r="C464" s="42"/>
      <c r="D464" s="44"/>
      <c r="E464" s="42"/>
      <c r="F464" s="42"/>
      <c r="G464" s="42"/>
      <c r="H464" s="42"/>
      <c r="I464" s="42"/>
      <c r="J464" s="44"/>
      <c r="K464" s="45" t="str">
        <f aca="false">IF(B464="","",IFERROR(INDEX('Register Faktur'!$P$5:$P$2005,MATCH(B464,'Register Faktur'!$D$5:$D$2005,0)),"Tidak ditemukan di Register"))</f>
        <v/>
      </c>
      <c r="L464" s="46" t="str">
        <f aca="false">IF(OR(B464="",I464="Selesai",NOT(ISNUMBER(K464))),"",K464-Parameter!$B$9)</f>
        <v/>
      </c>
      <c r="M464" s="46" t="str">
        <f aca="false">IF(D464="","",IF(J464&lt;&gt;"",J464-D464,Parameter!$B$9-D464))</f>
        <v/>
      </c>
      <c r="N464" s="47" t="str">
        <f aca="false">IF(B464="","",IF(AND(I464="Selesai",G464=""),"Selesai tanpa jejak audit",IF(AND(F464="Klasifikasi ulang transaksi",G464=""),"Lengkapi dasar reklasifikasi","OK")))</f>
        <v/>
      </c>
    </row>
    <row r="465" customFormat="false" ht="15" hidden="false" customHeight="false" outlineLevel="0" collapsed="false">
      <c r="A465" s="42"/>
      <c r="B465" s="43"/>
      <c r="C465" s="42"/>
      <c r="D465" s="44"/>
      <c r="E465" s="42"/>
      <c r="F465" s="42"/>
      <c r="G465" s="42"/>
      <c r="H465" s="42"/>
      <c r="I465" s="42"/>
      <c r="J465" s="44"/>
      <c r="K465" s="45" t="str">
        <f aca="false">IF(B465="","",IFERROR(INDEX('Register Faktur'!$P$5:$P$2005,MATCH(B465,'Register Faktur'!$D$5:$D$2005,0)),"Tidak ditemukan di Register"))</f>
        <v/>
      </c>
      <c r="L465" s="46" t="str">
        <f aca="false">IF(OR(B465="",I465="Selesai",NOT(ISNUMBER(K465))),"",K465-Parameter!$B$9)</f>
        <v/>
      </c>
      <c r="M465" s="46" t="str">
        <f aca="false">IF(D465="","",IF(J465&lt;&gt;"",J465-D465,Parameter!$B$9-D465))</f>
        <v/>
      </c>
      <c r="N465" s="47" t="str">
        <f aca="false">IF(B465="","",IF(AND(I465="Selesai",G465=""),"Selesai tanpa jejak audit",IF(AND(F465="Klasifikasi ulang transaksi",G465=""),"Lengkapi dasar reklasifikasi","OK")))</f>
        <v/>
      </c>
    </row>
    <row r="466" customFormat="false" ht="15" hidden="false" customHeight="false" outlineLevel="0" collapsed="false">
      <c r="A466" s="42"/>
      <c r="B466" s="43"/>
      <c r="C466" s="42"/>
      <c r="D466" s="44"/>
      <c r="E466" s="42"/>
      <c r="F466" s="42"/>
      <c r="G466" s="42"/>
      <c r="H466" s="42"/>
      <c r="I466" s="42"/>
      <c r="J466" s="44"/>
      <c r="K466" s="45" t="str">
        <f aca="false">IF(B466="","",IFERROR(INDEX('Register Faktur'!$P$5:$P$2005,MATCH(B466,'Register Faktur'!$D$5:$D$2005,0)),"Tidak ditemukan di Register"))</f>
        <v/>
      </c>
      <c r="L466" s="46" t="str">
        <f aca="false">IF(OR(B466="",I466="Selesai",NOT(ISNUMBER(K466))),"",K466-Parameter!$B$9)</f>
        <v/>
      </c>
      <c r="M466" s="46" t="str">
        <f aca="false">IF(D466="","",IF(J466&lt;&gt;"",J466-D466,Parameter!$B$9-D466))</f>
        <v/>
      </c>
      <c r="N466" s="47" t="str">
        <f aca="false">IF(B466="","",IF(AND(I466="Selesai",G466=""),"Selesai tanpa jejak audit",IF(AND(F466="Klasifikasi ulang transaksi",G466=""),"Lengkapi dasar reklasifikasi","OK")))</f>
        <v/>
      </c>
    </row>
    <row r="467" customFormat="false" ht="15" hidden="false" customHeight="false" outlineLevel="0" collapsed="false">
      <c r="A467" s="42"/>
      <c r="B467" s="43"/>
      <c r="C467" s="42"/>
      <c r="D467" s="44"/>
      <c r="E467" s="42"/>
      <c r="F467" s="42"/>
      <c r="G467" s="42"/>
      <c r="H467" s="42"/>
      <c r="I467" s="42"/>
      <c r="J467" s="44"/>
      <c r="K467" s="45" t="str">
        <f aca="false">IF(B467="","",IFERROR(INDEX('Register Faktur'!$P$5:$P$2005,MATCH(B467,'Register Faktur'!$D$5:$D$2005,0)),"Tidak ditemukan di Register"))</f>
        <v/>
      </c>
      <c r="L467" s="46" t="str">
        <f aca="false">IF(OR(B467="",I467="Selesai",NOT(ISNUMBER(K467))),"",K467-Parameter!$B$9)</f>
        <v/>
      </c>
      <c r="M467" s="46" t="str">
        <f aca="false">IF(D467="","",IF(J467&lt;&gt;"",J467-D467,Parameter!$B$9-D467))</f>
        <v/>
      </c>
      <c r="N467" s="47" t="str">
        <f aca="false">IF(B467="","",IF(AND(I467="Selesai",G467=""),"Selesai tanpa jejak audit",IF(AND(F467="Klasifikasi ulang transaksi",G467=""),"Lengkapi dasar reklasifikasi","OK")))</f>
        <v/>
      </c>
    </row>
    <row r="468" customFormat="false" ht="15" hidden="false" customHeight="false" outlineLevel="0" collapsed="false">
      <c r="A468" s="42"/>
      <c r="B468" s="43"/>
      <c r="C468" s="42"/>
      <c r="D468" s="44"/>
      <c r="E468" s="42"/>
      <c r="F468" s="42"/>
      <c r="G468" s="42"/>
      <c r="H468" s="42"/>
      <c r="I468" s="42"/>
      <c r="J468" s="44"/>
      <c r="K468" s="45" t="str">
        <f aca="false">IF(B468="","",IFERROR(INDEX('Register Faktur'!$P$5:$P$2005,MATCH(B468,'Register Faktur'!$D$5:$D$2005,0)),"Tidak ditemukan di Register"))</f>
        <v/>
      </c>
      <c r="L468" s="46" t="str">
        <f aca="false">IF(OR(B468="",I468="Selesai",NOT(ISNUMBER(K468))),"",K468-Parameter!$B$9)</f>
        <v/>
      </c>
      <c r="M468" s="46" t="str">
        <f aca="false">IF(D468="","",IF(J468&lt;&gt;"",J468-D468,Parameter!$B$9-D468))</f>
        <v/>
      </c>
      <c r="N468" s="47" t="str">
        <f aca="false">IF(B468="","",IF(AND(I468="Selesai",G468=""),"Selesai tanpa jejak audit",IF(AND(F468="Klasifikasi ulang transaksi",G468=""),"Lengkapi dasar reklasifikasi","OK")))</f>
        <v/>
      </c>
    </row>
    <row r="469" customFormat="false" ht="15" hidden="false" customHeight="false" outlineLevel="0" collapsed="false">
      <c r="A469" s="42"/>
      <c r="B469" s="43"/>
      <c r="C469" s="42"/>
      <c r="D469" s="44"/>
      <c r="E469" s="42"/>
      <c r="F469" s="42"/>
      <c r="G469" s="42"/>
      <c r="H469" s="42"/>
      <c r="I469" s="42"/>
      <c r="J469" s="44"/>
      <c r="K469" s="45" t="str">
        <f aca="false">IF(B469="","",IFERROR(INDEX('Register Faktur'!$P$5:$P$2005,MATCH(B469,'Register Faktur'!$D$5:$D$2005,0)),"Tidak ditemukan di Register"))</f>
        <v/>
      </c>
      <c r="L469" s="46" t="str">
        <f aca="false">IF(OR(B469="",I469="Selesai",NOT(ISNUMBER(K469))),"",K469-Parameter!$B$9)</f>
        <v/>
      </c>
      <c r="M469" s="46" t="str">
        <f aca="false">IF(D469="","",IF(J469&lt;&gt;"",J469-D469,Parameter!$B$9-D469))</f>
        <v/>
      </c>
      <c r="N469" s="47" t="str">
        <f aca="false">IF(B469="","",IF(AND(I469="Selesai",G469=""),"Selesai tanpa jejak audit",IF(AND(F469="Klasifikasi ulang transaksi",G469=""),"Lengkapi dasar reklasifikasi","OK")))</f>
        <v/>
      </c>
    </row>
    <row r="470" customFormat="false" ht="15" hidden="false" customHeight="false" outlineLevel="0" collapsed="false">
      <c r="A470" s="42"/>
      <c r="B470" s="43"/>
      <c r="C470" s="42"/>
      <c r="D470" s="44"/>
      <c r="E470" s="42"/>
      <c r="F470" s="42"/>
      <c r="G470" s="42"/>
      <c r="H470" s="42"/>
      <c r="I470" s="42"/>
      <c r="J470" s="44"/>
      <c r="K470" s="45" t="str">
        <f aca="false">IF(B470="","",IFERROR(INDEX('Register Faktur'!$P$5:$P$2005,MATCH(B470,'Register Faktur'!$D$5:$D$2005,0)),"Tidak ditemukan di Register"))</f>
        <v/>
      </c>
      <c r="L470" s="46" t="str">
        <f aca="false">IF(OR(B470="",I470="Selesai",NOT(ISNUMBER(K470))),"",K470-Parameter!$B$9)</f>
        <v/>
      </c>
      <c r="M470" s="46" t="str">
        <f aca="false">IF(D470="","",IF(J470&lt;&gt;"",J470-D470,Parameter!$B$9-D470))</f>
        <v/>
      </c>
      <c r="N470" s="47" t="str">
        <f aca="false">IF(B470="","",IF(AND(I470="Selesai",G470=""),"Selesai tanpa jejak audit",IF(AND(F470="Klasifikasi ulang transaksi",G470=""),"Lengkapi dasar reklasifikasi","OK")))</f>
        <v/>
      </c>
    </row>
    <row r="471" customFormat="false" ht="15" hidden="false" customHeight="false" outlineLevel="0" collapsed="false">
      <c r="A471" s="42"/>
      <c r="B471" s="43"/>
      <c r="C471" s="42"/>
      <c r="D471" s="44"/>
      <c r="E471" s="42"/>
      <c r="F471" s="42"/>
      <c r="G471" s="42"/>
      <c r="H471" s="42"/>
      <c r="I471" s="42"/>
      <c r="J471" s="44"/>
      <c r="K471" s="45" t="str">
        <f aca="false">IF(B471="","",IFERROR(INDEX('Register Faktur'!$P$5:$P$2005,MATCH(B471,'Register Faktur'!$D$5:$D$2005,0)),"Tidak ditemukan di Register"))</f>
        <v/>
      </c>
      <c r="L471" s="46" t="str">
        <f aca="false">IF(OR(B471="",I471="Selesai",NOT(ISNUMBER(K471))),"",K471-Parameter!$B$9)</f>
        <v/>
      </c>
      <c r="M471" s="46" t="str">
        <f aca="false">IF(D471="","",IF(J471&lt;&gt;"",J471-D471,Parameter!$B$9-D471))</f>
        <v/>
      </c>
      <c r="N471" s="47" t="str">
        <f aca="false">IF(B471="","",IF(AND(I471="Selesai",G471=""),"Selesai tanpa jejak audit",IF(AND(F471="Klasifikasi ulang transaksi",G471=""),"Lengkapi dasar reklasifikasi","OK")))</f>
        <v/>
      </c>
    </row>
    <row r="472" customFormat="false" ht="15" hidden="false" customHeight="false" outlineLevel="0" collapsed="false">
      <c r="A472" s="42"/>
      <c r="B472" s="43"/>
      <c r="C472" s="42"/>
      <c r="D472" s="44"/>
      <c r="E472" s="42"/>
      <c r="F472" s="42"/>
      <c r="G472" s="42"/>
      <c r="H472" s="42"/>
      <c r="I472" s="42"/>
      <c r="J472" s="44"/>
      <c r="K472" s="45" t="str">
        <f aca="false">IF(B472="","",IFERROR(INDEX('Register Faktur'!$P$5:$P$2005,MATCH(B472,'Register Faktur'!$D$5:$D$2005,0)),"Tidak ditemukan di Register"))</f>
        <v/>
      </c>
      <c r="L472" s="46" t="str">
        <f aca="false">IF(OR(B472="",I472="Selesai",NOT(ISNUMBER(K472))),"",K472-Parameter!$B$9)</f>
        <v/>
      </c>
      <c r="M472" s="46" t="str">
        <f aca="false">IF(D472="","",IF(J472&lt;&gt;"",J472-D472,Parameter!$B$9-D472))</f>
        <v/>
      </c>
      <c r="N472" s="47" t="str">
        <f aca="false">IF(B472="","",IF(AND(I472="Selesai",G472=""),"Selesai tanpa jejak audit",IF(AND(F472="Klasifikasi ulang transaksi",G472=""),"Lengkapi dasar reklasifikasi","OK")))</f>
        <v/>
      </c>
    </row>
    <row r="473" customFormat="false" ht="15" hidden="false" customHeight="false" outlineLevel="0" collapsed="false">
      <c r="A473" s="42"/>
      <c r="B473" s="43"/>
      <c r="C473" s="42"/>
      <c r="D473" s="44"/>
      <c r="E473" s="42"/>
      <c r="F473" s="42"/>
      <c r="G473" s="42"/>
      <c r="H473" s="42"/>
      <c r="I473" s="42"/>
      <c r="J473" s="44"/>
      <c r="K473" s="45" t="str">
        <f aca="false">IF(B473="","",IFERROR(INDEX('Register Faktur'!$P$5:$P$2005,MATCH(B473,'Register Faktur'!$D$5:$D$2005,0)),"Tidak ditemukan di Register"))</f>
        <v/>
      </c>
      <c r="L473" s="46" t="str">
        <f aca="false">IF(OR(B473="",I473="Selesai",NOT(ISNUMBER(K473))),"",K473-Parameter!$B$9)</f>
        <v/>
      </c>
      <c r="M473" s="46" t="str">
        <f aca="false">IF(D473="","",IF(J473&lt;&gt;"",J473-D473,Parameter!$B$9-D473))</f>
        <v/>
      </c>
      <c r="N473" s="47" t="str">
        <f aca="false">IF(B473="","",IF(AND(I473="Selesai",G473=""),"Selesai tanpa jejak audit",IF(AND(F473="Klasifikasi ulang transaksi",G473=""),"Lengkapi dasar reklasifikasi","OK")))</f>
        <v/>
      </c>
    </row>
    <row r="474" customFormat="false" ht="15" hidden="false" customHeight="false" outlineLevel="0" collapsed="false">
      <c r="A474" s="42"/>
      <c r="B474" s="43"/>
      <c r="C474" s="42"/>
      <c r="D474" s="44"/>
      <c r="E474" s="42"/>
      <c r="F474" s="42"/>
      <c r="G474" s="42"/>
      <c r="H474" s="42"/>
      <c r="I474" s="42"/>
      <c r="J474" s="44"/>
      <c r="K474" s="45" t="str">
        <f aca="false">IF(B474="","",IFERROR(INDEX('Register Faktur'!$P$5:$P$2005,MATCH(B474,'Register Faktur'!$D$5:$D$2005,0)),"Tidak ditemukan di Register"))</f>
        <v/>
      </c>
      <c r="L474" s="46" t="str">
        <f aca="false">IF(OR(B474="",I474="Selesai",NOT(ISNUMBER(K474))),"",K474-Parameter!$B$9)</f>
        <v/>
      </c>
      <c r="M474" s="46" t="str">
        <f aca="false">IF(D474="","",IF(J474&lt;&gt;"",J474-D474,Parameter!$B$9-D474))</f>
        <v/>
      </c>
      <c r="N474" s="47" t="str">
        <f aca="false">IF(B474="","",IF(AND(I474="Selesai",G474=""),"Selesai tanpa jejak audit",IF(AND(F474="Klasifikasi ulang transaksi",G474=""),"Lengkapi dasar reklasifikasi","OK")))</f>
        <v/>
      </c>
    </row>
    <row r="475" customFormat="false" ht="15" hidden="false" customHeight="false" outlineLevel="0" collapsed="false">
      <c r="A475" s="42"/>
      <c r="B475" s="43"/>
      <c r="C475" s="42"/>
      <c r="D475" s="44"/>
      <c r="E475" s="42"/>
      <c r="F475" s="42"/>
      <c r="G475" s="42"/>
      <c r="H475" s="42"/>
      <c r="I475" s="42"/>
      <c r="J475" s="44"/>
      <c r="K475" s="45" t="str">
        <f aca="false">IF(B475="","",IFERROR(INDEX('Register Faktur'!$P$5:$P$2005,MATCH(B475,'Register Faktur'!$D$5:$D$2005,0)),"Tidak ditemukan di Register"))</f>
        <v/>
      </c>
      <c r="L475" s="46" t="str">
        <f aca="false">IF(OR(B475="",I475="Selesai",NOT(ISNUMBER(K475))),"",K475-Parameter!$B$9)</f>
        <v/>
      </c>
      <c r="M475" s="46" t="str">
        <f aca="false">IF(D475="","",IF(J475&lt;&gt;"",J475-D475,Parameter!$B$9-D475))</f>
        <v/>
      </c>
      <c r="N475" s="47" t="str">
        <f aca="false">IF(B475="","",IF(AND(I475="Selesai",G475=""),"Selesai tanpa jejak audit",IF(AND(F475="Klasifikasi ulang transaksi",G475=""),"Lengkapi dasar reklasifikasi","OK")))</f>
        <v/>
      </c>
    </row>
    <row r="476" customFormat="false" ht="15" hidden="false" customHeight="false" outlineLevel="0" collapsed="false">
      <c r="A476" s="42"/>
      <c r="B476" s="43"/>
      <c r="C476" s="42"/>
      <c r="D476" s="44"/>
      <c r="E476" s="42"/>
      <c r="F476" s="42"/>
      <c r="G476" s="42"/>
      <c r="H476" s="42"/>
      <c r="I476" s="42"/>
      <c r="J476" s="44"/>
      <c r="K476" s="45" t="str">
        <f aca="false">IF(B476="","",IFERROR(INDEX('Register Faktur'!$P$5:$P$2005,MATCH(B476,'Register Faktur'!$D$5:$D$2005,0)),"Tidak ditemukan di Register"))</f>
        <v/>
      </c>
      <c r="L476" s="46" t="str">
        <f aca="false">IF(OR(B476="",I476="Selesai",NOT(ISNUMBER(K476))),"",K476-Parameter!$B$9)</f>
        <v/>
      </c>
      <c r="M476" s="46" t="str">
        <f aca="false">IF(D476="","",IF(J476&lt;&gt;"",J476-D476,Parameter!$B$9-D476))</f>
        <v/>
      </c>
      <c r="N476" s="47" t="str">
        <f aca="false">IF(B476="","",IF(AND(I476="Selesai",G476=""),"Selesai tanpa jejak audit",IF(AND(F476="Klasifikasi ulang transaksi",G476=""),"Lengkapi dasar reklasifikasi","OK")))</f>
        <v/>
      </c>
    </row>
    <row r="477" customFormat="false" ht="15" hidden="false" customHeight="false" outlineLevel="0" collapsed="false">
      <c r="A477" s="42"/>
      <c r="B477" s="43"/>
      <c r="C477" s="42"/>
      <c r="D477" s="44"/>
      <c r="E477" s="42"/>
      <c r="F477" s="42"/>
      <c r="G477" s="42"/>
      <c r="H477" s="42"/>
      <c r="I477" s="42"/>
      <c r="J477" s="44"/>
      <c r="K477" s="45" t="str">
        <f aca="false">IF(B477="","",IFERROR(INDEX('Register Faktur'!$P$5:$P$2005,MATCH(B477,'Register Faktur'!$D$5:$D$2005,0)),"Tidak ditemukan di Register"))</f>
        <v/>
      </c>
      <c r="L477" s="46" t="str">
        <f aca="false">IF(OR(B477="",I477="Selesai",NOT(ISNUMBER(K477))),"",K477-Parameter!$B$9)</f>
        <v/>
      </c>
      <c r="M477" s="46" t="str">
        <f aca="false">IF(D477="","",IF(J477&lt;&gt;"",J477-D477,Parameter!$B$9-D477))</f>
        <v/>
      </c>
      <c r="N477" s="47" t="str">
        <f aca="false">IF(B477="","",IF(AND(I477="Selesai",G477=""),"Selesai tanpa jejak audit",IF(AND(F477="Klasifikasi ulang transaksi",G477=""),"Lengkapi dasar reklasifikasi","OK")))</f>
        <v/>
      </c>
    </row>
    <row r="478" customFormat="false" ht="15" hidden="false" customHeight="false" outlineLevel="0" collapsed="false">
      <c r="A478" s="42"/>
      <c r="B478" s="43"/>
      <c r="C478" s="42"/>
      <c r="D478" s="44"/>
      <c r="E478" s="42"/>
      <c r="F478" s="42"/>
      <c r="G478" s="42"/>
      <c r="H478" s="42"/>
      <c r="I478" s="42"/>
      <c r="J478" s="44"/>
      <c r="K478" s="45" t="str">
        <f aca="false">IF(B478="","",IFERROR(INDEX('Register Faktur'!$P$5:$P$2005,MATCH(B478,'Register Faktur'!$D$5:$D$2005,0)),"Tidak ditemukan di Register"))</f>
        <v/>
      </c>
      <c r="L478" s="46" t="str">
        <f aca="false">IF(OR(B478="",I478="Selesai",NOT(ISNUMBER(K478))),"",K478-Parameter!$B$9)</f>
        <v/>
      </c>
      <c r="M478" s="46" t="str">
        <f aca="false">IF(D478="","",IF(J478&lt;&gt;"",J478-D478,Parameter!$B$9-D478))</f>
        <v/>
      </c>
      <c r="N478" s="47" t="str">
        <f aca="false">IF(B478="","",IF(AND(I478="Selesai",G478=""),"Selesai tanpa jejak audit",IF(AND(F478="Klasifikasi ulang transaksi",G478=""),"Lengkapi dasar reklasifikasi","OK")))</f>
        <v/>
      </c>
    </row>
    <row r="479" customFormat="false" ht="15" hidden="false" customHeight="false" outlineLevel="0" collapsed="false">
      <c r="A479" s="42"/>
      <c r="B479" s="43"/>
      <c r="C479" s="42"/>
      <c r="D479" s="44"/>
      <c r="E479" s="42"/>
      <c r="F479" s="42"/>
      <c r="G479" s="42"/>
      <c r="H479" s="42"/>
      <c r="I479" s="42"/>
      <c r="J479" s="44"/>
      <c r="K479" s="45" t="str">
        <f aca="false">IF(B479="","",IFERROR(INDEX('Register Faktur'!$P$5:$P$2005,MATCH(B479,'Register Faktur'!$D$5:$D$2005,0)),"Tidak ditemukan di Register"))</f>
        <v/>
      </c>
      <c r="L479" s="46" t="str">
        <f aca="false">IF(OR(B479="",I479="Selesai",NOT(ISNUMBER(K479))),"",K479-Parameter!$B$9)</f>
        <v/>
      </c>
      <c r="M479" s="46" t="str">
        <f aca="false">IF(D479="","",IF(J479&lt;&gt;"",J479-D479,Parameter!$B$9-D479))</f>
        <v/>
      </c>
      <c r="N479" s="47" t="str">
        <f aca="false">IF(B479="","",IF(AND(I479="Selesai",G479=""),"Selesai tanpa jejak audit",IF(AND(F479="Klasifikasi ulang transaksi",G479=""),"Lengkapi dasar reklasifikasi","OK")))</f>
        <v/>
      </c>
    </row>
    <row r="480" customFormat="false" ht="15" hidden="false" customHeight="false" outlineLevel="0" collapsed="false">
      <c r="A480" s="42"/>
      <c r="B480" s="43"/>
      <c r="C480" s="42"/>
      <c r="D480" s="44"/>
      <c r="E480" s="42"/>
      <c r="F480" s="42"/>
      <c r="G480" s="42"/>
      <c r="H480" s="42"/>
      <c r="I480" s="42"/>
      <c r="J480" s="44"/>
      <c r="K480" s="45" t="str">
        <f aca="false">IF(B480="","",IFERROR(INDEX('Register Faktur'!$P$5:$P$2005,MATCH(B480,'Register Faktur'!$D$5:$D$2005,0)),"Tidak ditemukan di Register"))</f>
        <v/>
      </c>
      <c r="L480" s="46" t="str">
        <f aca="false">IF(OR(B480="",I480="Selesai",NOT(ISNUMBER(K480))),"",K480-Parameter!$B$9)</f>
        <v/>
      </c>
      <c r="M480" s="46" t="str">
        <f aca="false">IF(D480="","",IF(J480&lt;&gt;"",J480-D480,Parameter!$B$9-D480))</f>
        <v/>
      </c>
      <c r="N480" s="47" t="str">
        <f aca="false">IF(B480="","",IF(AND(I480="Selesai",G480=""),"Selesai tanpa jejak audit",IF(AND(F480="Klasifikasi ulang transaksi",G480=""),"Lengkapi dasar reklasifikasi","OK")))</f>
        <v/>
      </c>
    </row>
    <row r="481" customFormat="false" ht="15" hidden="false" customHeight="false" outlineLevel="0" collapsed="false">
      <c r="A481" s="42"/>
      <c r="B481" s="43"/>
      <c r="C481" s="42"/>
      <c r="D481" s="44"/>
      <c r="E481" s="42"/>
      <c r="F481" s="42"/>
      <c r="G481" s="42"/>
      <c r="H481" s="42"/>
      <c r="I481" s="42"/>
      <c r="J481" s="44"/>
      <c r="K481" s="45" t="str">
        <f aca="false">IF(B481="","",IFERROR(INDEX('Register Faktur'!$P$5:$P$2005,MATCH(B481,'Register Faktur'!$D$5:$D$2005,0)),"Tidak ditemukan di Register"))</f>
        <v/>
      </c>
      <c r="L481" s="46" t="str">
        <f aca="false">IF(OR(B481="",I481="Selesai",NOT(ISNUMBER(K481))),"",K481-Parameter!$B$9)</f>
        <v/>
      </c>
      <c r="M481" s="46" t="str">
        <f aca="false">IF(D481="","",IF(J481&lt;&gt;"",J481-D481,Parameter!$B$9-D481))</f>
        <v/>
      </c>
      <c r="N481" s="47" t="str">
        <f aca="false">IF(B481="","",IF(AND(I481="Selesai",G481=""),"Selesai tanpa jejak audit",IF(AND(F481="Klasifikasi ulang transaksi",G481=""),"Lengkapi dasar reklasifikasi","OK")))</f>
        <v/>
      </c>
    </row>
    <row r="482" customFormat="false" ht="15" hidden="false" customHeight="false" outlineLevel="0" collapsed="false">
      <c r="A482" s="42"/>
      <c r="B482" s="43"/>
      <c r="C482" s="42"/>
      <c r="D482" s="44"/>
      <c r="E482" s="42"/>
      <c r="F482" s="42"/>
      <c r="G482" s="42"/>
      <c r="H482" s="42"/>
      <c r="I482" s="42"/>
      <c r="J482" s="44"/>
      <c r="K482" s="45" t="str">
        <f aca="false">IF(B482="","",IFERROR(INDEX('Register Faktur'!$P$5:$P$2005,MATCH(B482,'Register Faktur'!$D$5:$D$2005,0)),"Tidak ditemukan di Register"))</f>
        <v/>
      </c>
      <c r="L482" s="46" t="str">
        <f aca="false">IF(OR(B482="",I482="Selesai",NOT(ISNUMBER(K482))),"",K482-Parameter!$B$9)</f>
        <v/>
      </c>
      <c r="M482" s="46" t="str">
        <f aca="false">IF(D482="","",IF(J482&lt;&gt;"",J482-D482,Parameter!$B$9-D482))</f>
        <v/>
      </c>
      <c r="N482" s="47" t="str">
        <f aca="false">IF(B482="","",IF(AND(I482="Selesai",G482=""),"Selesai tanpa jejak audit",IF(AND(F482="Klasifikasi ulang transaksi",G482=""),"Lengkapi dasar reklasifikasi","OK")))</f>
        <v/>
      </c>
    </row>
    <row r="483" customFormat="false" ht="15" hidden="false" customHeight="false" outlineLevel="0" collapsed="false">
      <c r="A483" s="42"/>
      <c r="B483" s="43"/>
      <c r="C483" s="42"/>
      <c r="D483" s="44"/>
      <c r="E483" s="42"/>
      <c r="F483" s="42"/>
      <c r="G483" s="42"/>
      <c r="H483" s="42"/>
      <c r="I483" s="42"/>
      <c r="J483" s="44"/>
      <c r="K483" s="45" t="str">
        <f aca="false">IF(B483="","",IFERROR(INDEX('Register Faktur'!$P$5:$P$2005,MATCH(B483,'Register Faktur'!$D$5:$D$2005,0)),"Tidak ditemukan di Register"))</f>
        <v/>
      </c>
      <c r="L483" s="46" t="str">
        <f aca="false">IF(OR(B483="",I483="Selesai",NOT(ISNUMBER(K483))),"",K483-Parameter!$B$9)</f>
        <v/>
      </c>
      <c r="M483" s="46" t="str">
        <f aca="false">IF(D483="","",IF(J483&lt;&gt;"",J483-D483,Parameter!$B$9-D483))</f>
        <v/>
      </c>
      <c r="N483" s="47" t="str">
        <f aca="false">IF(B483="","",IF(AND(I483="Selesai",G483=""),"Selesai tanpa jejak audit",IF(AND(F483="Klasifikasi ulang transaksi",G483=""),"Lengkapi dasar reklasifikasi","OK")))</f>
        <v/>
      </c>
    </row>
    <row r="484" customFormat="false" ht="15" hidden="false" customHeight="false" outlineLevel="0" collapsed="false">
      <c r="A484" s="42"/>
      <c r="B484" s="43"/>
      <c r="C484" s="42"/>
      <c r="D484" s="44"/>
      <c r="E484" s="42"/>
      <c r="F484" s="42"/>
      <c r="G484" s="42"/>
      <c r="H484" s="42"/>
      <c r="I484" s="42"/>
      <c r="J484" s="44"/>
      <c r="K484" s="45" t="str">
        <f aca="false">IF(B484="","",IFERROR(INDEX('Register Faktur'!$P$5:$P$2005,MATCH(B484,'Register Faktur'!$D$5:$D$2005,0)),"Tidak ditemukan di Register"))</f>
        <v/>
      </c>
      <c r="L484" s="46" t="str">
        <f aca="false">IF(OR(B484="",I484="Selesai",NOT(ISNUMBER(K484))),"",K484-Parameter!$B$9)</f>
        <v/>
      </c>
      <c r="M484" s="46" t="str">
        <f aca="false">IF(D484="","",IF(J484&lt;&gt;"",J484-D484,Parameter!$B$9-D484))</f>
        <v/>
      </c>
      <c r="N484" s="47" t="str">
        <f aca="false">IF(B484="","",IF(AND(I484="Selesai",G484=""),"Selesai tanpa jejak audit",IF(AND(F484="Klasifikasi ulang transaksi",G484=""),"Lengkapi dasar reklasifikasi","OK")))</f>
        <v/>
      </c>
    </row>
    <row r="485" customFormat="false" ht="15" hidden="false" customHeight="false" outlineLevel="0" collapsed="false">
      <c r="A485" s="42"/>
      <c r="B485" s="43"/>
      <c r="C485" s="42"/>
      <c r="D485" s="44"/>
      <c r="E485" s="42"/>
      <c r="F485" s="42"/>
      <c r="G485" s="42"/>
      <c r="H485" s="42"/>
      <c r="I485" s="42"/>
      <c r="J485" s="44"/>
      <c r="K485" s="45" t="str">
        <f aca="false">IF(B485="","",IFERROR(INDEX('Register Faktur'!$P$5:$P$2005,MATCH(B485,'Register Faktur'!$D$5:$D$2005,0)),"Tidak ditemukan di Register"))</f>
        <v/>
      </c>
      <c r="L485" s="46" t="str">
        <f aca="false">IF(OR(B485="",I485="Selesai",NOT(ISNUMBER(K485))),"",K485-Parameter!$B$9)</f>
        <v/>
      </c>
      <c r="M485" s="46" t="str">
        <f aca="false">IF(D485="","",IF(J485&lt;&gt;"",J485-D485,Parameter!$B$9-D485))</f>
        <v/>
      </c>
      <c r="N485" s="47" t="str">
        <f aca="false">IF(B485="","",IF(AND(I485="Selesai",G485=""),"Selesai tanpa jejak audit",IF(AND(F485="Klasifikasi ulang transaksi",G485=""),"Lengkapi dasar reklasifikasi","OK")))</f>
        <v/>
      </c>
    </row>
    <row r="486" customFormat="false" ht="15" hidden="false" customHeight="false" outlineLevel="0" collapsed="false">
      <c r="A486" s="42"/>
      <c r="B486" s="43"/>
      <c r="C486" s="42"/>
      <c r="D486" s="44"/>
      <c r="E486" s="42"/>
      <c r="F486" s="42"/>
      <c r="G486" s="42"/>
      <c r="H486" s="42"/>
      <c r="I486" s="42"/>
      <c r="J486" s="44"/>
      <c r="K486" s="45" t="str">
        <f aca="false">IF(B486="","",IFERROR(INDEX('Register Faktur'!$P$5:$P$2005,MATCH(B486,'Register Faktur'!$D$5:$D$2005,0)),"Tidak ditemukan di Register"))</f>
        <v/>
      </c>
      <c r="L486" s="46" t="str">
        <f aca="false">IF(OR(B486="",I486="Selesai",NOT(ISNUMBER(K486))),"",K486-Parameter!$B$9)</f>
        <v/>
      </c>
      <c r="M486" s="46" t="str">
        <f aca="false">IF(D486="","",IF(J486&lt;&gt;"",J486-D486,Parameter!$B$9-D486))</f>
        <v/>
      </c>
      <c r="N486" s="47" t="str">
        <f aca="false">IF(B486="","",IF(AND(I486="Selesai",G486=""),"Selesai tanpa jejak audit",IF(AND(F486="Klasifikasi ulang transaksi",G486=""),"Lengkapi dasar reklasifikasi","OK")))</f>
        <v/>
      </c>
    </row>
    <row r="487" customFormat="false" ht="15" hidden="false" customHeight="false" outlineLevel="0" collapsed="false">
      <c r="A487" s="42"/>
      <c r="B487" s="43"/>
      <c r="C487" s="42"/>
      <c r="D487" s="44"/>
      <c r="E487" s="42"/>
      <c r="F487" s="42"/>
      <c r="G487" s="42"/>
      <c r="H487" s="42"/>
      <c r="I487" s="42"/>
      <c r="J487" s="44"/>
      <c r="K487" s="45" t="str">
        <f aca="false">IF(B487="","",IFERROR(INDEX('Register Faktur'!$P$5:$P$2005,MATCH(B487,'Register Faktur'!$D$5:$D$2005,0)),"Tidak ditemukan di Register"))</f>
        <v/>
      </c>
      <c r="L487" s="46" t="str">
        <f aca="false">IF(OR(B487="",I487="Selesai",NOT(ISNUMBER(K487))),"",K487-Parameter!$B$9)</f>
        <v/>
      </c>
      <c r="M487" s="46" t="str">
        <f aca="false">IF(D487="","",IF(J487&lt;&gt;"",J487-D487,Parameter!$B$9-D487))</f>
        <v/>
      </c>
      <c r="N487" s="47" t="str">
        <f aca="false">IF(B487="","",IF(AND(I487="Selesai",G487=""),"Selesai tanpa jejak audit",IF(AND(F487="Klasifikasi ulang transaksi",G487=""),"Lengkapi dasar reklasifikasi","OK")))</f>
        <v/>
      </c>
    </row>
    <row r="488" customFormat="false" ht="15" hidden="false" customHeight="false" outlineLevel="0" collapsed="false">
      <c r="A488" s="42"/>
      <c r="B488" s="43"/>
      <c r="C488" s="42"/>
      <c r="D488" s="44"/>
      <c r="E488" s="42"/>
      <c r="F488" s="42"/>
      <c r="G488" s="42"/>
      <c r="H488" s="42"/>
      <c r="I488" s="42"/>
      <c r="J488" s="44"/>
      <c r="K488" s="45" t="str">
        <f aca="false">IF(B488="","",IFERROR(INDEX('Register Faktur'!$P$5:$P$2005,MATCH(B488,'Register Faktur'!$D$5:$D$2005,0)),"Tidak ditemukan di Register"))</f>
        <v/>
      </c>
      <c r="L488" s="46" t="str">
        <f aca="false">IF(OR(B488="",I488="Selesai",NOT(ISNUMBER(K488))),"",K488-Parameter!$B$9)</f>
        <v/>
      </c>
      <c r="M488" s="46" t="str">
        <f aca="false">IF(D488="","",IF(J488&lt;&gt;"",J488-D488,Parameter!$B$9-D488))</f>
        <v/>
      </c>
      <c r="N488" s="47" t="str">
        <f aca="false">IF(B488="","",IF(AND(I488="Selesai",G488=""),"Selesai tanpa jejak audit",IF(AND(F488="Klasifikasi ulang transaksi",G488=""),"Lengkapi dasar reklasifikasi","OK")))</f>
        <v/>
      </c>
    </row>
    <row r="489" customFormat="false" ht="15" hidden="false" customHeight="false" outlineLevel="0" collapsed="false">
      <c r="A489" s="42"/>
      <c r="B489" s="43"/>
      <c r="C489" s="42"/>
      <c r="D489" s="44"/>
      <c r="E489" s="42"/>
      <c r="F489" s="42"/>
      <c r="G489" s="42"/>
      <c r="H489" s="42"/>
      <c r="I489" s="42"/>
      <c r="J489" s="44"/>
      <c r="K489" s="45" t="str">
        <f aca="false">IF(B489="","",IFERROR(INDEX('Register Faktur'!$P$5:$P$2005,MATCH(B489,'Register Faktur'!$D$5:$D$2005,0)),"Tidak ditemukan di Register"))</f>
        <v/>
      </c>
      <c r="L489" s="46" t="str">
        <f aca="false">IF(OR(B489="",I489="Selesai",NOT(ISNUMBER(K489))),"",K489-Parameter!$B$9)</f>
        <v/>
      </c>
      <c r="M489" s="46" t="str">
        <f aca="false">IF(D489="","",IF(J489&lt;&gt;"",J489-D489,Parameter!$B$9-D489))</f>
        <v/>
      </c>
      <c r="N489" s="47" t="str">
        <f aca="false">IF(B489="","",IF(AND(I489="Selesai",G489=""),"Selesai tanpa jejak audit",IF(AND(F489="Klasifikasi ulang transaksi",G489=""),"Lengkapi dasar reklasifikasi","OK")))</f>
        <v/>
      </c>
    </row>
    <row r="490" customFormat="false" ht="15" hidden="false" customHeight="false" outlineLevel="0" collapsed="false">
      <c r="A490" s="42"/>
      <c r="B490" s="43"/>
      <c r="C490" s="42"/>
      <c r="D490" s="44"/>
      <c r="E490" s="42"/>
      <c r="F490" s="42"/>
      <c r="G490" s="42"/>
      <c r="H490" s="42"/>
      <c r="I490" s="42"/>
      <c r="J490" s="44"/>
      <c r="K490" s="45" t="str">
        <f aca="false">IF(B490="","",IFERROR(INDEX('Register Faktur'!$P$5:$P$2005,MATCH(B490,'Register Faktur'!$D$5:$D$2005,0)),"Tidak ditemukan di Register"))</f>
        <v/>
      </c>
      <c r="L490" s="46" t="str">
        <f aca="false">IF(OR(B490="",I490="Selesai",NOT(ISNUMBER(K490))),"",K490-Parameter!$B$9)</f>
        <v/>
      </c>
      <c r="M490" s="46" t="str">
        <f aca="false">IF(D490="","",IF(J490&lt;&gt;"",J490-D490,Parameter!$B$9-D490))</f>
        <v/>
      </c>
      <c r="N490" s="47" t="str">
        <f aca="false">IF(B490="","",IF(AND(I490="Selesai",G490=""),"Selesai tanpa jejak audit",IF(AND(F490="Klasifikasi ulang transaksi",G490=""),"Lengkapi dasar reklasifikasi","OK")))</f>
        <v/>
      </c>
    </row>
    <row r="491" customFormat="false" ht="15" hidden="false" customHeight="false" outlineLevel="0" collapsed="false">
      <c r="A491" s="42"/>
      <c r="B491" s="43"/>
      <c r="C491" s="42"/>
      <c r="D491" s="44"/>
      <c r="E491" s="42"/>
      <c r="F491" s="42"/>
      <c r="G491" s="42"/>
      <c r="H491" s="42"/>
      <c r="I491" s="42"/>
      <c r="J491" s="44"/>
      <c r="K491" s="45" t="str">
        <f aca="false">IF(B491="","",IFERROR(INDEX('Register Faktur'!$P$5:$P$2005,MATCH(B491,'Register Faktur'!$D$5:$D$2005,0)),"Tidak ditemukan di Register"))</f>
        <v/>
      </c>
      <c r="L491" s="46" t="str">
        <f aca="false">IF(OR(B491="",I491="Selesai",NOT(ISNUMBER(K491))),"",K491-Parameter!$B$9)</f>
        <v/>
      </c>
      <c r="M491" s="46" t="str">
        <f aca="false">IF(D491="","",IF(J491&lt;&gt;"",J491-D491,Parameter!$B$9-D491))</f>
        <v/>
      </c>
      <c r="N491" s="47" t="str">
        <f aca="false">IF(B491="","",IF(AND(I491="Selesai",G491=""),"Selesai tanpa jejak audit",IF(AND(F491="Klasifikasi ulang transaksi",G491=""),"Lengkapi dasar reklasifikasi","OK")))</f>
        <v/>
      </c>
    </row>
    <row r="492" customFormat="false" ht="15" hidden="false" customHeight="false" outlineLevel="0" collapsed="false">
      <c r="A492" s="42"/>
      <c r="B492" s="43"/>
      <c r="C492" s="42"/>
      <c r="D492" s="44"/>
      <c r="E492" s="42"/>
      <c r="F492" s="42"/>
      <c r="G492" s="42"/>
      <c r="H492" s="42"/>
      <c r="I492" s="42"/>
      <c r="J492" s="44"/>
      <c r="K492" s="45" t="str">
        <f aca="false">IF(B492="","",IFERROR(INDEX('Register Faktur'!$P$5:$P$2005,MATCH(B492,'Register Faktur'!$D$5:$D$2005,0)),"Tidak ditemukan di Register"))</f>
        <v/>
      </c>
      <c r="L492" s="46" t="str">
        <f aca="false">IF(OR(B492="",I492="Selesai",NOT(ISNUMBER(K492))),"",K492-Parameter!$B$9)</f>
        <v/>
      </c>
      <c r="M492" s="46" t="str">
        <f aca="false">IF(D492="","",IF(J492&lt;&gt;"",J492-D492,Parameter!$B$9-D492))</f>
        <v/>
      </c>
      <c r="N492" s="47" t="str">
        <f aca="false">IF(B492="","",IF(AND(I492="Selesai",G492=""),"Selesai tanpa jejak audit",IF(AND(F492="Klasifikasi ulang transaksi",G492=""),"Lengkapi dasar reklasifikasi","OK")))</f>
        <v/>
      </c>
    </row>
    <row r="493" customFormat="false" ht="15" hidden="false" customHeight="false" outlineLevel="0" collapsed="false">
      <c r="A493" s="42"/>
      <c r="B493" s="43"/>
      <c r="C493" s="42"/>
      <c r="D493" s="44"/>
      <c r="E493" s="42"/>
      <c r="F493" s="42"/>
      <c r="G493" s="42"/>
      <c r="H493" s="42"/>
      <c r="I493" s="42"/>
      <c r="J493" s="44"/>
      <c r="K493" s="45" t="str">
        <f aca="false">IF(B493="","",IFERROR(INDEX('Register Faktur'!$P$5:$P$2005,MATCH(B493,'Register Faktur'!$D$5:$D$2005,0)),"Tidak ditemukan di Register"))</f>
        <v/>
      </c>
      <c r="L493" s="46" t="str">
        <f aca="false">IF(OR(B493="",I493="Selesai",NOT(ISNUMBER(K493))),"",K493-Parameter!$B$9)</f>
        <v/>
      </c>
      <c r="M493" s="46" t="str">
        <f aca="false">IF(D493="","",IF(J493&lt;&gt;"",J493-D493,Parameter!$B$9-D493))</f>
        <v/>
      </c>
      <c r="N493" s="47" t="str">
        <f aca="false">IF(B493="","",IF(AND(I493="Selesai",G493=""),"Selesai tanpa jejak audit",IF(AND(F493="Klasifikasi ulang transaksi",G493=""),"Lengkapi dasar reklasifikasi","OK")))</f>
        <v/>
      </c>
    </row>
    <row r="494" customFormat="false" ht="15" hidden="false" customHeight="false" outlineLevel="0" collapsed="false">
      <c r="A494" s="42"/>
      <c r="B494" s="43"/>
      <c r="C494" s="42"/>
      <c r="D494" s="44"/>
      <c r="E494" s="42"/>
      <c r="F494" s="42"/>
      <c r="G494" s="42"/>
      <c r="H494" s="42"/>
      <c r="I494" s="42"/>
      <c r="J494" s="44"/>
      <c r="K494" s="45" t="str">
        <f aca="false">IF(B494="","",IFERROR(INDEX('Register Faktur'!$P$5:$P$2005,MATCH(B494,'Register Faktur'!$D$5:$D$2005,0)),"Tidak ditemukan di Register"))</f>
        <v/>
      </c>
      <c r="L494" s="46" t="str">
        <f aca="false">IF(OR(B494="",I494="Selesai",NOT(ISNUMBER(K494))),"",K494-Parameter!$B$9)</f>
        <v/>
      </c>
      <c r="M494" s="46" t="str">
        <f aca="false">IF(D494="","",IF(J494&lt;&gt;"",J494-D494,Parameter!$B$9-D494))</f>
        <v/>
      </c>
      <c r="N494" s="47" t="str">
        <f aca="false">IF(B494="","",IF(AND(I494="Selesai",G494=""),"Selesai tanpa jejak audit",IF(AND(F494="Klasifikasi ulang transaksi",G494=""),"Lengkapi dasar reklasifikasi","OK")))</f>
        <v/>
      </c>
    </row>
    <row r="495" customFormat="false" ht="15" hidden="false" customHeight="false" outlineLevel="0" collapsed="false">
      <c r="A495" s="42"/>
      <c r="B495" s="43"/>
      <c r="C495" s="42"/>
      <c r="D495" s="44"/>
      <c r="E495" s="42"/>
      <c r="F495" s="42"/>
      <c r="G495" s="42"/>
      <c r="H495" s="42"/>
      <c r="I495" s="42"/>
      <c r="J495" s="44"/>
      <c r="K495" s="45" t="str">
        <f aca="false">IF(B495="","",IFERROR(INDEX('Register Faktur'!$P$5:$P$2005,MATCH(B495,'Register Faktur'!$D$5:$D$2005,0)),"Tidak ditemukan di Register"))</f>
        <v/>
      </c>
      <c r="L495" s="46" t="str">
        <f aca="false">IF(OR(B495="",I495="Selesai",NOT(ISNUMBER(K495))),"",K495-Parameter!$B$9)</f>
        <v/>
      </c>
      <c r="M495" s="46" t="str">
        <f aca="false">IF(D495="","",IF(J495&lt;&gt;"",J495-D495,Parameter!$B$9-D495))</f>
        <v/>
      </c>
      <c r="N495" s="47" t="str">
        <f aca="false">IF(B495="","",IF(AND(I495="Selesai",G495=""),"Selesai tanpa jejak audit",IF(AND(F495="Klasifikasi ulang transaksi",G495=""),"Lengkapi dasar reklasifikasi","OK")))</f>
        <v/>
      </c>
    </row>
    <row r="496" customFormat="false" ht="15" hidden="false" customHeight="false" outlineLevel="0" collapsed="false">
      <c r="A496" s="42"/>
      <c r="B496" s="43"/>
      <c r="C496" s="42"/>
      <c r="D496" s="44"/>
      <c r="E496" s="42"/>
      <c r="F496" s="42"/>
      <c r="G496" s="42"/>
      <c r="H496" s="42"/>
      <c r="I496" s="42"/>
      <c r="J496" s="44"/>
      <c r="K496" s="45" t="str">
        <f aca="false">IF(B496="","",IFERROR(INDEX('Register Faktur'!$P$5:$P$2005,MATCH(B496,'Register Faktur'!$D$5:$D$2005,0)),"Tidak ditemukan di Register"))</f>
        <v/>
      </c>
      <c r="L496" s="46" t="str">
        <f aca="false">IF(OR(B496="",I496="Selesai",NOT(ISNUMBER(K496))),"",K496-Parameter!$B$9)</f>
        <v/>
      </c>
      <c r="M496" s="46" t="str">
        <f aca="false">IF(D496="","",IF(J496&lt;&gt;"",J496-D496,Parameter!$B$9-D496))</f>
        <v/>
      </c>
      <c r="N496" s="47" t="str">
        <f aca="false">IF(B496="","",IF(AND(I496="Selesai",G496=""),"Selesai tanpa jejak audit",IF(AND(F496="Klasifikasi ulang transaksi",G496=""),"Lengkapi dasar reklasifikasi","OK")))</f>
        <v/>
      </c>
    </row>
    <row r="497" customFormat="false" ht="15" hidden="false" customHeight="false" outlineLevel="0" collapsed="false">
      <c r="A497" s="42"/>
      <c r="B497" s="43"/>
      <c r="C497" s="42"/>
      <c r="D497" s="44"/>
      <c r="E497" s="42"/>
      <c r="F497" s="42"/>
      <c r="G497" s="42"/>
      <c r="H497" s="42"/>
      <c r="I497" s="42"/>
      <c r="J497" s="44"/>
      <c r="K497" s="45" t="str">
        <f aca="false">IF(B497="","",IFERROR(INDEX('Register Faktur'!$P$5:$P$2005,MATCH(B497,'Register Faktur'!$D$5:$D$2005,0)),"Tidak ditemukan di Register"))</f>
        <v/>
      </c>
      <c r="L497" s="46" t="str">
        <f aca="false">IF(OR(B497="",I497="Selesai",NOT(ISNUMBER(K497))),"",K497-Parameter!$B$9)</f>
        <v/>
      </c>
      <c r="M497" s="46" t="str">
        <f aca="false">IF(D497="","",IF(J497&lt;&gt;"",J497-D497,Parameter!$B$9-D497))</f>
        <v/>
      </c>
      <c r="N497" s="47" t="str">
        <f aca="false">IF(B497="","",IF(AND(I497="Selesai",G497=""),"Selesai tanpa jejak audit",IF(AND(F497="Klasifikasi ulang transaksi",G497=""),"Lengkapi dasar reklasifikasi","OK")))</f>
        <v/>
      </c>
    </row>
    <row r="498" customFormat="false" ht="15" hidden="false" customHeight="false" outlineLevel="0" collapsed="false">
      <c r="A498" s="42"/>
      <c r="B498" s="43"/>
      <c r="C498" s="42"/>
      <c r="D498" s="44"/>
      <c r="E498" s="42"/>
      <c r="F498" s="42"/>
      <c r="G498" s="42"/>
      <c r="H498" s="42"/>
      <c r="I498" s="42"/>
      <c r="J498" s="44"/>
      <c r="K498" s="45" t="str">
        <f aca="false">IF(B498="","",IFERROR(INDEX('Register Faktur'!$P$5:$P$2005,MATCH(B498,'Register Faktur'!$D$5:$D$2005,0)),"Tidak ditemukan di Register"))</f>
        <v/>
      </c>
      <c r="L498" s="46" t="str">
        <f aca="false">IF(OR(B498="",I498="Selesai",NOT(ISNUMBER(K498))),"",K498-Parameter!$B$9)</f>
        <v/>
      </c>
      <c r="M498" s="46" t="str">
        <f aca="false">IF(D498="","",IF(J498&lt;&gt;"",J498-D498,Parameter!$B$9-D498))</f>
        <v/>
      </c>
      <c r="N498" s="47" t="str">
        <f aca="false">IF(B498="","",IF(AND(I498="Selesai",G498=""),"Selesai tanpa jejak audit",IF(AND(F498="Klasifikasi ulang transaksi",G498=""),"Lengkapi dasar reklasifikasi","OK")))</f>
        <v/>
      </c>
    </row>
    <row r="499" customFormat="false" ht="15" hidden="false" customHeight="false" outlineLevel="0" collapsed="false">
      <c r="A499" s="42"/>
      <c r="B499" s="43"/>
      <c r="C499" s="42"/>
      <c r="D499" s="44"/>
      <c r="E499" s="42"/>
      <c r="F499" s="42"/>
      <c r="G499" s="42"/>
      <c r="H499" s="42"/>
      <c r="I499" s="42"/>
      <c r="J499" s="44"/>
      <c r="K499" s="45" t="str">
        <f aca="false">IF(B499="","",IFERROR(INDEX('Register Faktur'!$P$5:$P$2005,MATCH(B499,'Register Faktur'!$D$5:$D$2005,0)),"Tidak ditemukan di Register"))</f>
        <v/>
      </c>
      <c r="L499" s="46" t="str">
        <f aca="false">IF(OR(B499="",I499="Selesai",NOT(ISNUMBER(K499))),"",K499-Parameter!$B$9)</f>
        <v/>
      </c>
      <c r="M499" s="46" t="str">
        <f aca="false">IF(D499="","",IF(J499&lt;&gt;"",J499-D499,Parameter!$B$9-D499))</f>
        <v/>
      </c>
      <c r="N499" s="47" t="str">
        <f aca="false">IF(B499="","",IF(AND(I499="Selesai",G499=""),"Selesai tanpa jejak audit",IF(AND(F499="Klasifikasi ulang transaksi",G499=""),"Lengkapi dasar reklasifikasi","OK")))</f>
        <v/>
      </c>
    </row>
    <row r="500" customFormat="false" ht="15" hidden="false" customHeight="false" outlineLevel="0" collapsed="false">
      <c r="A500" s="42"/>
      <c r="B500" s="43"/>
      <c r="C500" s="42"/>
      <c r="D500" s="44"/>
      <c r="E500" s="42"/>
      <c r="F500" s="42"/>
      <c r="G500" s="42"/>
      <c r="H500" s="42"/>
      <c r="I500" s="42"/>
      <c r="J500" s="44"/>
      <c r="K500" s="45" t="str">
        <f aca="false">IF(B500="","",IFERROR(INDEX('Register Faktur'!$P$5:$P$2005,MATCH(B500,'Register Faktur'!$D$5:$D$2005,0)),"Tidak ditemukan di Register"))</f>
        <v/>
      </c>
      <c r="L500" s="46" t="str">
        <f aca="false">IF(OR(B500="",I500="Selesai",NOT(ISNUMBER(K500))),"",K500-Parameter!$B$9)</f>
        <v/>
      </c>
      <c r="M500" s="46" t="str">
        <f aca="false">IF(D500="","",IF(J500&lt;&gt;"",J500-D500,Parameter!$B$9-D500))</f>
        <v/>
      </c>
      <c r="N500" s="47" t="str">
        <f aca="false">IF(B500="","",IF(AND(I500="Selesai",G500=""),"Selesai tanpa jejak audit",IF(AND(F500="Klasifikasi ulang transaksi",G500=""),"Lengkapi dasar reklasifikasi","OK")))</f>
        <v/>
      </c>
    </row>
    <row r="501" customFormat="false" ht="15" hidden="false" customHeight="false" outlineLevel="0" collapsed="false">
      <c r="A501" s="42"/>
      <c r="B501" s="43"/>
      <c r="C501" s="42"/>
      <c r="D501" s="44"/>
      <c r="E501" s="42"/>
      <c r="F501" s="42"/>
      <c r="G501" s="42"/>
      <c r="H501" s="42"/>
      <c r="I501" s="42"/>
      <c r="J501" s="44"/>
      <c r="K501" s="45" t="str">
        <f aca="false">IF(B501="","",IFERROR(INDEX('Register Faktur'!$P$5:$P$2005,MATCH(B501,'Register Faktur'!$D$5:$D$2005,0)),"Tidak ditemukan di Register"))</f>
        <v/>
      </c>
      <c r="L501" s="46" t="str">
        <f aca="false">IF(OR(B501="",I501="Selesai",NOT(ISNUMBER(K501))),"",K501-Parameter!$B$9)</f>
        <v/>
      </c>
      <c r="M501" s="46" t="str">
        <f aca="false">IF(D501="","",IF(J501&lt;&gt;"",J501-D501,Parameter!$B$9-D501))</f>
        <v/>
      </c>
      <c r="N501" s="47" t="str">
        <f aca="false">IF(B501="","",IF(AND(I501="Selesai",G501=""),"Selesai tanpa jejak audit",IF(AND(F501="Klasifikasi ulang transaksi",G501=""),"Lengkapi dasar reklasifikasi","OK")))</f>
        <v/>
      </c>
    </row>
    <row r="502" customFormat="false" ht="15" hidden="false" customHeight="false" outlineLevel="0" collapsed="false">
      <c r="A502" s="42"/>
      <c r="B502" s="43"/>
      <c r="C502" s="42"/>
      <c r="D502" s="44"/>
      <c r="E502" s="42"/>
      <c r="F502" s="42"/>
      <c r="G502" s="42"/>
      <c r="H502" s="42"/>
      <c r="I502" s="42"/>
      <c r="J502" s="44"/>
      <c r="K502" s="45" t="str">
        <f aca="false">IF(B502="","",IFERROR(INDEX('Register Faktur'!$P$5:$P$2005,MATCH(B502,'Register Faktur'!$D$5:$D$2005,0)),"Tidak ditemukan di Register"))</f>
        <v/>
      </c>
      <c r="L502" s="46" t="str">
        <f aca="false">IF(OR(B502="",I502="Selesai",NOT(ISNUMBER(K502))),"",K502-Parameter!$B$9)</f>
        <v/>
      </c>
      <c r="M502" s="46" t="str">
        <f aca="false">IF(D502="","",IF(J502&lt;&gt;"",J502-D502,Parameter!$B$9-D502))</f>
        <v/>
      </c>
      <c r="N502" s="47" t="str">
        <f aca="false">IF(B502="","",IF(AND(I502="Selesai",G502=""),"Selesai tanpa jejak audit",IF(AND(F502="Klasifikasi ulang transaksi",G502=""),"Lengkapi dasar reklasifikasi","OK")))</f>
        <v/>
      </c>
    </row>
    <row r="503" customFormat="false" ht="15" hidden="false" customHeight="false" outlineLevel="0" collapsed="false">
      <c r="A503" s="42"/>
      <c r="B503" s="43"/>
      <c r="C503" s="42"/>
      <c r="D503" s="44"/>
      <c r="E503" s="42"/>
      <c r="F503" s="42"/>
      <c r="G503" s="42"/>
      <c r="H503" s="42"/>
      <c r="I503" s="42"/>
      <c r="J503" s="44"/>
      <c r="K503" s="45" t="str">
        <f aca="false">IF(B503="","",IFERROR(INDEX('Register Faktur'!$P$5:$P$2005,MATCH(B503,'Register Faktur'!$D$5:$D$2005,0)),"Tidak ditemukan di Register"))</f>
        <v/>
      </c>
      <c r="L503" s="46" t="str">
        <f aca="false">IF(OR(B503="",I503="Selesai",NOT(ISNUMBER(K503))),"",K503-Parameter!$B$9)</f>
        <v/>
      </c>
      <c r="M503" s="46" t="str">
        <f aca="false">IF(D503="","",IF(J503&lt;&gt;"",J503-D503,Parameter!$B$9-D503))</f>
        <v/>
      </c>
      <c r="N503" s="47" t="str">
        <f aca="false">IF(B503="","",IF(AND(I503="Selesai",G503=""),"Selesai tanpa jejak audit",IF(AND(F503="Klasifikasi ulang transaksi",G503=""),"Lengkapi dasar reklasifikasi","OK")))</f>
        <v/>
      </c>
    </row>
    <row r="504" customFormat="false" ht="15" hidden="false" customHeight="false" outlineLevel="0" collapsed="false">
      <c r="A504" s="42"/>
      <c r="B504" s="43"/>
      <c r="C504" s="42"/>
      <c r="D504" s="44"/>
      <c r="E504" s="42"/>
      <c r="F504" s="42"/>
      <c r="G504" s="42"/>
      <c r="H504" s="42"/>
      <c r="I504" s="42"/>
      <c r="J504" s="44"/>
      <c r="K504" s="45" t="str">
        <f aca="false">IF(B504="","",IFERROR(INDEX('Register Faktur'!$P$5:$P$2005,MATCH(B504,'Register Faktur'!$D$5:$D$2005,0)),"Tidak ditemukan di Register"))</f>
        <v/>
      </c>
      <c r="L504" s="46" t="str">
        <f aca="false">IF(OR(B504="",I504="Selesai",NOT(ISNUMBER(K504))),"",K504-Parameter!$B$9)</f>
        <v/>
      </c>
      <c r="M504" s="46" t="str">
        <f aca="false">IF(D504="","",IF(J504&lt;&gt;"",J504-D504,Parameter!$B$9-D504))</f>
        <v/>
      </c>
      <c r="N504" s="47" t="str">
        <f aca="false">IF(B504="","",IF(AND(I504="Selesai",G504=""),"Selesai tanpa jejak audit",IF(AND(F504="Klasifikasi ulang transaksi",G504=""),"Lengkapi dasar reklasifikasi","OK")))</f>
        <v/>
      </c>
    </row>
    <row r="505" customFormat="false" ht="15" hidden="false" customHeight="false" outlineLevel="0" collapsed="false">
      <c r="A505" s="42"/>
      <c r="B505" s="43"/>
      <c r="C505" s="42"/>
      <c r="D505" s="44"/>
      <c r="E505" s="42"/>
      <c r="F505" s="42"/>
      <c r="G505" s="42"/>
      <c r="H505" s="42"/>
      <c r="I505" s="42"/>
      <c r="J505" s="44"/>
      <c r="K505" s="45" t="str">
        <f aca="false">IF(B505="","",IFERROR(INDEX('Register Faktur'!$P$5:$P$2005,MATCH(B505,'Register Faktur'!$D$5:$D$2005,0)),"Tidak ditemukan di Register"))</f>
        <v/>
      </c>
      <c r="L505" s="46" t="str">
        <f aca="false">IF(OR(B505="",I505="Selesai",NOT(ISNUMBER(K505))),"",K505-Parameter!$B$9)</f>
        <v/>
      </c>
      <c r="M505" s="46" t="str">
        <f aca="false">IF(D505="","",IF(J505&lt;&gt;"",J505-D505,Parameter!$B$9-D505))</f>
        <v/>
      </c>
      <c r="N505" s="47" t="str">
        <f aca="false">IF(B505="","",IF(AND(I505="Selesai",G505=""),"Selesai tanpa jejak audit",IF(AND(F505="Klasifikasi ulang transaksi",G505=""),"Lengkapi dasar reklasifikasi","OK")))</f>
        <v/>
      </c>
    </row>
  </sheetData>
  <conditionalFormatting sqref="L6:L505">
    <cfRule type="expression" priority="2" aboveAverage="0" equalAverage="0" bottom="0" percent="0" rank="0" text="" dxfId="0">
      <formula>AND(ISNUMBER(L6),L6&lt;0)</formula>
    </cfRule>
    <cfRule type="expression" priority="3" aboveAverage="0" equalAverage="0" bottom="0" percent="0" rank="0" text="" dxfId="2">
      <formula>AND(ISNUMBER(L6),L6&lt;=Parameter!$B$6)</formula>
    </cfRule>
  </conditionalFormatting>
  <conditionalFormatting sqref="N6:N505">
    <cfRule type="expression" priority="4" aboveAverage="0" equalAverage="0" bottom="0" percent="0" rank="0" text="" dxfId="1">
      <formula>N6="OK"</formula>
    </cfRule>
    <cfRule type="expression" priority="5" aboveAverage="0" equalAverage="0" bottom="0" percent="0" rank="0" text="" dxfId="2">
      <formula>AND(N6&lt;&gt;"",N6&lt;&gt;"OK")</formula>
    </cfRule>
  </conditionalFormatting>
  <dataValidations count="3">
    <dataValidation allowBlank="true" errorStyle="stop" operator="between" showDropDown="false" showErrorMessage="false" showInputMessage="false" sqref="E5:E505" type="list">
      <formula1>"Selisih three-way matching,Klasifikasi jasa atau barang keliru,Deskripsi tidak jelas,Identitas vendor tidak sesuai,DPP tidak sesuai,Lainnya"</formula1>
      <formula2>0</formula2>
    </dataValidation>
    <dataValidation allowBlank="true" errorStyle="stop" operator="between" showDropDown="false" showErrorMessage="false" showInputMessage="false" sqref="F5:F505" type="list">
      <formula1>"Klasifikasi ulang transaksi,Minta vendor memperjelas deskripsi,Minta faktur pengganti"</formula1>
      <formula2>0</formula2>
    </dataValidation>
    <dataValidation allowBlank="true" errorStyle="stop" operator="between" showDropDown="false" showErrorMessage="false" showInputMessage="false" sqref="I5:I505" type="list">
      <formula1>"Terbuka,Dalam proses,Selesai"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A9004"/>
    <pageSetUpPr fitToPage="true"/>
  </sheetPr>
  <dimension ref="A1:I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8"/>
    <col collapsed="false" customWidth="true" hidden="false" outlineLevel="0" max="3" min="3" style="0" width="62"/>
    <col collapsed="false" customWidth="true" hidden="false" outlineLevel="0" max="4" min="4" style="0" width="30"/>
    <col collapsed="false" customWidth="true" hidden="false" outlineLevel="0" max="5" min="5" style="0" width="16"/>
    <col collapsed="false" customWidth="true" hidden="false" outlineLevel="0" max="7" min="6" style="0" width="14"/>
    <col collapsed="false" customWidth="true" hidden="false" outlineLevel="0" max="8" min="8" style="0" width="28"/>
    <col collapsed="false" customWidth="true" hidden="false" outlineLevel="0" max="9" min="9" style="0" width="38"/>
  </cols>
  <sheetData>
    <row r="1" customFormat="false" ht="24" hidden="false" customHeight="true" outlineLevel="0" collapsed="false">
      <c r="A1" s="11" t="s">
        <v>129</v>
      </c>
    </row>
    <row r="2" customFormat="false" ht="15" hidden="false" customHeight="false" outlineLevel="0" collapsed="false">
      <c r="A2" s="2" t="s">
        <v>130</v>
      </c>
    </row>
    <row r="3" customFormat="false" ht="15" hidden="false" customHeight="false" outlineLevel="0" collapsed="false">
      <c r="A3" s="48" t="s">
        <v>131</v>
      </c>
      <c r="B3" s="49"/>
      <c r="C3" s="2" t="s">
        <v>132</v>
      </c>
    </row>
    <row r="4" customFormat="false" ht="43.5" hidden="false" customHeight="true" outlineLevel="0" collapsed="false">
      <c r="A4" s="12" t="s">
        <v>133</v>
      </c>
      <c r="B4" s="12" t="s">
        <v>134</v>
      </c>
      <c r="C4" s="12" t="s">
        <v>135</v>
      </c>
      <c r="D4" s="12" t="s">
        <v>136</v>
      </c>
      <c r="E4" s="12" t="s">
        <v>104</v>
      </c>
      <c r="F4" s="12" t="s">
        <v>119</v>
      </c>
      <c r="G4" s="12" t="s">
        <v>120</v>
      </c>
      <c r="H4" s="12" t="s">
        <v>82</v>
      </c>
      <c r="I4" s="12" t="s">
        <v>137</v>
      </c>
    </row>
    <row r="5" customFormat="false" ht="43.5" hidden="false" customHeight="true" outlineLevel="0" collapsed="false">
      <c r="A5" s="13" t="n">
        <v>1</v>
      </c>
      <c r="B5" s="13" t="s">
        <v>138</v>
      </c>
      <c r="C5" s="13" t="s">
        <v>139</v>
      </c>
      <c r="D5" s="13" t="s">
        <v>140</v>
      </c>
      <c r="E5" s="50"/>
      <c r="F5" s="50"/>
      <c r="G5" s="51"/>
      <c r="H5" s="50"/>
      <c r="I5" s="13" t="s">
        <v>141</v>
      </c>
    </row>
    <row r="6" customFormat="false" ht="43.5" hidden="false" customHeight="true" outlineLevel="0" collapsed="false">
      <c r="A6" s="13" t="n">
        <v>2</v>
      </c>
      <c r="B6" s="13" t="s">
        <v>138</v>
      </c>
      <c r="C6" s="13" t="s">
        <v>142</v>
      </c>
      <c r="D6" s="13" t="s">
        <v>143</v>
      </c>
      <c r="E6" s="50"/>
      <c r="F6" s="50"/>
      <c r="G6" s="51"/>
      <c r="H6" s="50"/>
      <c r="I6" s="13" t="s">
        <v>141</v>
      </c>
    </row>
    <row r="7" customFormat="false" ht="43.5" hidden="false" customHeight="true" outlineLevel="0" collapsed="false">
      <c r="A7" s="13" t="n">
        <v>3</v>
      </c>
      <c r="B7" s="13" t="s">
        <v>138</v>
      </c>
      <c r="C7" s="13" t="s">
        <v>144</v>
      </c>
      <c r="D7" s="13" t="s">
        <v>143</v>
      </c>
      <c r="E7" s="50"/>
      <c r="F7" s="50"/>
      <c r="G7" s="51"/>
      <c r="H7" s="50"/>
      <c r="I7" s="13" t="s">
        <v>141</v>
      </c>
    </row>
    <row r="8" customFormat="false" ht="43.5" hidden="false" customHeight="true" outlineLevel="0" collapsed="false">
      <c r="A8" s="13" t="n">
        <v>4</v>
      </c>
      <c r="B8" s="13" t="s">
        <v>145</v>
      </c>
      <c r="C8" s="13" t="s">
        <v>146</v>
      </c>
      <c r="D8" s="13" t="s">
        <v>143</v>
      </c>
      <c r="E8" s="50"/>
      <c r="F8" s="50"/>
      <c r="G8" s="51"/>
      <c r="H8" s="50"/>
      <c r="I8" s="13" t="s">
        <v>147</v>
      </c>
    </row>
    <row r="9" customFormat="false" ht="43.5" hidden="false" customHeight="true" outlineLevel="0" collapsed="false">
      <c r="A9" s="13" t="n">
        <v>5</v>
      </c>
      <c r="B9" s="13" t="s">
        <v>145</v>
      </c>
      <c r="C9" s="13" t="s">
        <v>148</v>
      </c>
      <c r="D9" s="13" t="s">
        <v>143</v>
      </c>
      <c r="E9" s="50"/>
      <c r="F9" s="50"/>
      <c r="G9" s="51"/>
      <c r="H9" s="50"/>
      <c r="I9" s="13" t="s">
        <v>149</v>
      </c>
    </row>
    <row r="10" customFormat="false" ht="43.5" hidden="false" customHeight="true" outlineLevel="0" collapsed="false">
      <c r="A10" s="13" t="n">
        <v>6</v>
      </c>
      <c r="B10" s="13" t="s">
        <v>145</v>
      </c>
      <c r="C10" s="13" t="s">
        <v>150</v>
      </c>
      <c r="D10" s="13" t="s">
        <v>151</v>
      </c>
      <c r="E10" s="50"/>
      <c r="F10" s="50"/>
      <c r="G10" s="51"/>
      <c r="H10" s="50"/>
      <c r="I10" s="13" t="s">
        <v>147</v>
      </c>
    </row>
    <row r="11" customFormat="false" ht="43.5" hidden="false" customHeight="true" outlineLevel="0" collapsed="false">
      <c r="A11" s="13" t="n">
        <v>7</v>
      </c>
      <c r="B11" s="13" t="s">
        <v>145</v>
      </c>
      <c r="C11" s="13" t="s">
        <v>152</v>
      </c>
      <c r="D11" s="13" t="s">
        <v>143</v>
      </c>
      <c r="E11" s="50"/>
      <c r="F11" s="50"/>
      <c r="G11" s="51"/>
      <c r="H11" s="50"/>
      <c r="I11" s="13" t="s">
        <v>147</v>
      </c>
    </row>
    <row r="12" customFormat="false" ht="43.5" hidden="false" customHeight="true" outlineLevel="0" collapsed="false">
      <c r="A12" s="13" t="n">
        <v>8</v>
      </c>
      <c r="B12" s="13" t="s">
        <v>153</v>
      </c>
      <c r="C12" s="13" t="s">
        <v>154</v>
      </c>
      <c r="D12" s="13" t="s">
        <v>151</v>
      </c>
      <c r="E12" s="50"/>
      <c r="F12" s="50"/>
      <c r="G12" s="51"/>
      <c r="H12" s="50"/>
      <c r="I12" s="13" t="s">
        <v>155</v>
      </c>
    </row>
    <row r="13" customFormat="false" ht="43.5" hidden="false" customHeight="true" outlineLevel="0" collapsed="false">
      <c r="A13" s="13" t="n">
        <v>9</v>
      </c>
      <c r="B13" s="13" t="s">
        <v>153</v>
      </c>
      <c r="C13" s="13" t="s">
        <v>156</v>
      </c>
      <c r="D13" s="13" t="s">
        <v>151</v>
      </c>
      <c r="E13" s="50"/>
      <c r="F13" s="50"/>
      <c r="G13" s="51"/>
      <c r="H13" s="50"/>
      <c r="I13" s="13" t="s">
        <v>157</v>
      </c>
    </row>
    <row r="14" customFormat="false" ht="43.5" hidden="false" customHeight="true" outlineLevel="0" collapsed="false">
      <c r="A14" s="13" t="n">
        <v>10</v>
      </c>
      <c r="B14" s="13" t="s">
        <v>153</v>
      </c>
      <c r="C14" s="13" t="s">
        <v>158</v>
      </c>
      <c r="D14" s="13" t="s">
        <v>143</v>
      </c>
      <c r="E14" s="50"/>
      <c r="F14" s="50"/>
      <c r="G14" s="51"/>
      <c r="H14" s="50"/>
      <c r="I14" s="13" t="s">
        <v>159</v>
      </c>
    </row>
    <row r="15" customFormat="false" ht="43.5" hidden="false" customHeight="true" outlineLevel="0" collapsed="false">
      <c r="A15" s="13" t="n">
        <v>11</v>
      </c>
      <c r="B15" s="13" t="s">
        <v>160</v>
      </c>
      <c r="C15" s="13" t="s">
        <v>161</v>
      </c>
      <c r="D15" s="13" t="s">
        <v>151</v>
      </c>
      <c r="E15" s="50"/>
      <c r="F15" s="50"/>
      <c r="G15" s="51"/>
      <c r="H15" s="50"/>
      <c r="I15" s="13" t="s">
        <v>162</v>
      </c>
    </row>
    <row r="16" customFormat="false" ht="43.5" hidden="false" customHeight="true" outlineLevel="0" collapsed="false">
      <c r="A16" s="13" t="n">
        <v>12</v>
      </c>
      <c r="B16" s="13" t="s">
        <v>160</v>
      </c>
      <c r="C16" s="13" t="s">
        <v>163</v>
      </c>
      <c r="D16" s="13" t="s">
        <v>151</v>
      </c>
      <c r="E16" s="50"/>
      <c r="F16" s="50"/>
      <c r="G16" s="51"/>
      <c r="H16" s="50"/>
      <c r="I16" s="13" t="s">
        <v>157</v>
      </c>
    </row>
    <row r="17" customFormat="false" ht="43.5" hidden="false" customHeight="true" outlineLevel="0" collapsed="false">
      <c r="A17" s="13" t="n">
        <v>13</v>
      </c>
      <c r="B17" s="13" t="s">
        <v>160</v>
      </c>
      <c r="C17" s="13" t="s">
        <v>164</v>
      </c>
      <c r="D17" s="13" t="s">
        <v>151</v>
      </c>
      <c r="E17" s="50"/>
      <c r="F17" s="50"/>
      <c r="G17" s="51"/>
      <c r="H17" s="50"/>
      <c r="I17" s="13" t="s">
        <v>165</v>
      </c>
    </row>
    <row r="18" customFormat="false" ht="43.5" hidden="false" customHeight="true" outlineLevel="0" collapsed="false">
      <c r="A18" s="13" t="n">
        <v>14</v>
      </c>
      <c r="B18" s="13" t="s">
        <v>160</v>
      </c>
      <c r="C18" s="13" t="s">
        <v>166</v>
      </c>
      <c r="D18" s="13" t="s">
        <v>143</v>
      </c>
      <c r="E18" s="50"/>
      <c r="F18" s="50"/>
      <c r="G18" s="51"/>
      <c r="H18" s="50"/>
      <c r="I18" s="13" t="s">
        <v>149</v>
      </c>
    </row>
  </sheetData>
  <conditionalFormatting sqref="F5:F18">
    <cfRule type="expression" priority="2" aboveAverage="0" equalAverage="0" bottom="0" percent="0" rank="0" text="" dxfId="1">
      <formula>F5="Selesai"</formula>
    </cfRule>
    <cfRule type="expression" priority="3" aboveAverage="0" equalAverage="0" bottom="0" percent="0" rank="0" text="" dxfId="2">
      <formula>F5="Sedang dikerjakan"</formula>
    </cfRule>
  </conditionalFormatting>
  <dataValidations count="1">
    <dataValidation allowBlank="true" errorStyle="stop" operator="between" showDropDown="false" showErrorMessage="false" showInputMessage="false" sqref="F5:F18" type="list">
      <formula1>"Belum,Sedang dikerjakan,Selesai,Tidak berlaku"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A9004"/>
    <pageSetUpPr fitToPage="true"/>
  </sheetPr>
  <dimension ref="A1:H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40"/>
    <col collapsed="false" customWidth="true" hidden="false" outlineLevel="0" max="3" min="3" style="0" width="34"/>
    <col collapsed="false" customWidth="true" hidden="false" outlineLevel="0" max="4" min="4" style="0" width="20"/>
    <col collapsed="false" customWidth="true" hidden="false" outlineLevel="0" max="5" min="5" style="0" width="16"/>
    <col collapsed="false" customWidth="true" hidden="false" outlineLevel="0" max="7" min="6" style="0" width="18"/>
    <col collapsed="false" customWidth="true" hidden="false" outlineLevel="0" max="8" min="8" style="0" width="16"/>
  </cols>
  <sheetData>
    <row r="1" customFormat="false" ht="24" hidden="false" customHeight="true" outlineLevel="0" collapsed="false">
      <c r="A1" s="11" t="s">
        <v>167</v>
      </c>
    </row>
    <row r="2" customFormat="false" ht="15" hidden="false" customHeight="false" outlineLevel="0" collapsed="false">
      <c r="A2" s="2" t="s">
        <v>168</v>
      </c>
    </row>
    <row r="4" customFormat="false" ht="43.5" hidden="false" customHeight="true" outlineLevel="0" collapsed="false">
      <c r="A4" s="12" t="s">
        <v>169</v>
      </c>
      <c r="B4" s="12" t="s">
        <v>170</v>
      </c>
      <c r="C4" s="12" t="s">
        <v>171</v>
      </c>
      <c r="D4" s="12" t="s">
        <v>172</v>
      </c>
      <c r="E4" s="12" t="s">
        <v>173</v>
      </c>
      <c r="F4" s="12" t="s">
        <v>174</v>
      </c>
      <c r="G4" s="12" t="s">
        <v>175</v>
      </c>
      <c r="H4" s="17" t="s">
        <v>176</v>
      </c>
    </row>
    <row r="5" customFormat="false" ht="23.85" hidden="false" customHeight="false" outlineLevel="0" collapsed="false">
      <c r="A5" s="36" t="s">
        <v>177</v>
      </c>
      <c r="B5" s="36" t="s">
        <v>178</v>
      </c>
      <c r="C5" s="36" t="s">
        <v>179</v>
      </c>
      <c r="D5" s="36" t="s">
        <v>180</v>
      </c>
      <c r="E5" s="38" t="n">
        <v>46266</v>
      </c>
      <c r="F5" s="36" t="s">
        <v>181</v>
      </c>
      <c r="G5" s="36" t="s">
        <v>181</v>
      </c>
      <c r="H5" s="52" t="str">
        <f aca="false">IF(A5="","",IF(OR(B5="",F5="",G5=""),"Lengkapi data",IF(AND(F5="Ya",G5="Ya"),"Selaras","Belum selaras")))</f>
        <v>Selaras</v>
      </c>
    </row>
    <row r="6" customFormat="false" ht="15" hidden="false" customHeight="false" outlineLevel="0" collapsed="false">
      <c r="A6" s="42"/>
      <c r="B6" s="42"/>
      <c r="C6" s="42"/>
      <c r="D6" s="42"/>
      <c r="E6" s="44"/>
      <c r="F6" s="42"/>
      <c r="G6" s="42"/>
      <c r="H6" s="53" t="str">
        <f aca="false">IF(A6="","",IF(OR(B6="",F6="",G6=""),"Lengkapi data",IF(AND(F6="Ya",G6="Ya"),"Selaras","Belum selaras")))</f>
        <v/>
      </c>
    </row>
    <row r="7" customFormat="false" ht="15" hidden="false" customHeight="false" outlineLevel="0" collapsed="false">
      <c r="A7" s="42"/>
      <c r="B7" s="42"/>
      <c r="C7" s="42"/>
      <c r="D7" s="42"/>
      <c r="E7" s="44"/>
      <c r="F7" s="42"/>
      <c r="G7" s="42"/>
      <c r="H7" s="53" t="str">
        <f aca="false">IF(A7="","",IF(OR(B7="",F7="",G7=""),"Lengkapi data",IF(AND(F7="Ya",G7="Ya"),"Selaras","Belum selaras")))</f>
        <v/>
      </c>
    </row>
    <row r="8" customFormat="false" ht="15" hidden="false" customHeight="false" outlineLevel="0" collapsed="false">
      <c r="A8" s="42"/>
      <c r="B8" s="42"/>
      <c r="C8" s="42"/>
      <c r="D8" s="42"/>
      <c r="E8" s="44"/>
      <c r="F8" s="42"/>
      <c r="G8" s="42"/>
      <c r="H8" s="53" t="str">
        <f aca="false">IF(A8="","",IF(OR(B8="",F8="",G8=""),"Lengkapi data",IF(AND(F8="Ya",G8="Ya"),"Selaras","Belum selaras")))</f>
        <v/>
      </c>
    </row>
    <row r="9" customFormat="false" ht="15" hidden="false" customHeight="false" outlineLevel="0" collapsed="false">
      <c r="A9" s="42"/>
      <c r="B9" s="42"/>
      <c r="C9" s="42"/>
      <c r="D9" s="42"/>
      <c r="E9" s="44"/>
      <c r="F9" s="42"/>
      <c r="G9" s="42"/>
      <c r="H9" s="53" t="str">
        <f aca="false">IF(A9="","",IF(OR(B9="",F9="",G9=""),"Lengkapi data",IF(AND(F9="Ya",G9="Ya"),"Selaras","Belum selaras")))</f>
        <v/>
      </c>
    </row>
    <row r="10" customFormat="false" ht="15" hidden="false" customHeight="false" outlineLevel="0" collapsed="false">
      <c r="A10" s="42"/>
      <c r="B10" s="42"/>
      <c r="C10" s="42"/>
      <c r="D10" s="42"/>
      <c r="E10" s="44"/>
      <c r="F10" s="42"/>
      <c r="G10" s="42"/>
      <c r="H10" s="53" t="str">
        <f aca="false">IF(A10="","",IF(OR(B10="",F10="",G10=""),"Lengkapi data",IF(AND(F10="Ya",G10="Ya"),"Selaras","Belum selaras")))</f>
        <v/>
      </c>
    </row>
    <row r="11" customFormat="false" ht="15" hidden="false" customHeight="false" outlineLevel="0" collapsed="false">
      <c r="A11" s="42"/>
      <c r="B11" s="42"/>
      <c r="C11" s="42"/>
      <c r="D11" s="42"/>
      <c r="E11" s="44"/>
      <c r="F11" s="42"/>
      <c r="G11" s="42"/>
      <c r="H11" s="53" t="str">
        <f aca="false">IF(A11="","",IF(OR(B11="",F11="",G11=""),"Lengkapi data",IF(AND(F11="Ya",G11="Ya"),"Selaras","Belum selaras")))</f>
        <v/>
      </c>
    </row>
    <row r="12" customFormat="false" ht="15" hidden="false" customHeight="false" outlineLevel="0" collapsed="false">
      <c r="A12" s="42"/>
      <c r="B12" s="42"/>
      <c r="C12" s="42"/>
      <c r="D12" s="42"/>
      <c r="E12" s="44"/>
      <c r="F12" s="42"/>
      <c r="G12" s="42"/>
      <c r="H12" s="53" t="str">
        <f aca="false">IF(A12="","",IF(OR(B12="",F12="",G12=""),"Lengkapi data",IF(AND(F12="Ya",G12="Ya"),"Selaras","Belum selaras")))</f>
        <v/>
      </c>
    </row>
    <row r="13" customFormat="false" ht="15" hidden="false" customHeight="false" outlineLevel="0" collapsed="false">
      <c r="A13" s="42"/>
      <c r="B13" s="42"/>
      <c r="C13" s="42"/>
      <c r="D13" s="42"/>
      <c r="E13" s="44"/>
      <c r="F13" s="42"/>
      <c r="G13" s="42"/>
      <c r="H13" s="53" t="str">
        <f aca="false">IF(A13="","",IF(OR(B13="",F13="",G13=""),"Lengkapi data",IF(AND(F13="Ya",G13="Ya"),"Selaras","Belum selaras")))</f>
        <v/>
      </c>
    </row>
    <row r="14" customFormat="false" ht="15" hidden="false" customHeight="false" outlineLevel="0" collapsed="false">
      <c r="A14" s="42"/>
      <c r="B14" s="42"/>
      <c r="C14" s="42"/>
      <c r="D14" s="42"/>
      <c r="E14" s="44"/>
      <c r="F14" s="42"/>
      <c r="G14" s="42"/>
      <c r="H14" s="53" t="str">
        <f aca="false">IF(A14="","",IF(OR(B14="",F14="",G14=""),"Lengkapi data",IF(AND(F14="Ya",G14="Ya"),"Selaras","Belum selaras")))</f>
        <v/>
      </c>
    </row>
    <row r="15" customFormat="false" ht="15" hidden="false" customHeight="false" outlineLevel="0" collapsed="false">
      <c r="A15" s="42"/>
      <c r="B15" s="42"/>
      <c r="C15" s="42"/>
      <c r="D15" s="42"/>
      <c r="E15" s="44"/>
      <c r="F15" s="42"/>
      <c r="G15" s="42"/>
      <c r="H15" s="53" t="str">
        <f aca="false">IF(A15="","",IF(OR(B15="",F15="",G15=""),"Lengkapi data",IF(AND(F15="Ya",G15="Ya"),"Selaras","Belum selaras")))</f>
        <v/>
      </c>
    </row>
    <row r="16" customFormat="false" ht="15" hidden="false" customHeight="false" outlineLevel="0" collapsed="false">
      <c r="A16" s="42"/>
      <c r="B16" s="42"/>
      <c r="C16" s="42"/>
      <c r="D16" s="42"/>
      <c r="E16" s="44"/>
      <c r="F16" s="42"/>
      <c r="G16" s="42"/>
      <c r="H16" s="53" t="str">
        <f aca="false">IF(A16="","",IF(OR(B16="",F16="",G16=""),"Lengkapi data",IF(AND(F16="Ya",G16="Ya"),"Selaras","Belum selaras")))</f>
        <v/>
      </c>
    </row>
    <row r="17" customFormat="false" ht="15" hidden="false" customHeight="false" outlineLevel="0" collapsed="false">
      <c r="A17" s="42"/>
      <c r="B17" s="42"/>
      <c r="C17" s="42"/>
      <c r="D17" s="42"/>
      <c r="E17" s="44"/>
      <c r="F17" s="42"/>
      <c r="G17" s="42"/>
      <c r="H17" s="53" t="str">
        <f aca="false">IF(A17="","",IF(OR(B17="",F17="",G17=""),"Lengkapi data",IF(AND(F17="Ya",G17="Ya"),"Selaras","Belum selaras")))</f>
        <v/>
      </c>
    </row>
    <row r="18" customFormat="false" ht="15" hidden="false" customHeight="false" outlineLevel="0" collapsed="false">
      <c r="A18" s="42"/>
      <c r="B18" s="42"/>
      <c r="C18" s="42"/>
      <c r="D18" s="42"/>
      <c r="E18" s="44"/>
      <c r="F18" s="42"/>
      <c r="G18" s="42"/>
      <c r="H18" s="53" t="str">
        <f aca="false">IF(A18="","",IF(OR(B18="",F18="",G18=""),"Lengkapi data",IF(AND(F18="Ya",G18="Ya"),"Selaras","Belum selaras")))</f>
        <v/>
      </c>
    </row>
    <row r="19" customFormat="false" ht="15" hidden="false" customHeight="false" outlineLevel="0" collapsed="false">
      <c r="A19" s="42"/>
      <c r="B19" s="42"/>
      <c r="C19" s="42"/>
      <c r="D19" s="42"/>
      <c r="E19" s="44"/>
      <c r="F19" s="42"/>
      <c r="G19" s="42"/>
      <c r="H19" s="53" t="str">
        <f aca="false">IF(A19="","",IF(OR(B19="",F19="",G19=""),"Lengkapi data",IF(AND(F19="Ya",G19="Ya"),"Selaras","Belum selaras")))</f>
        <v/>
      </c>
    </row>
    <row r="20" customFormat="false" ht="15" hidden="false" customHeight="false" outlineLevel="0" collapsed="false">
      <c r="A20" s="42"/>
      <c r="B20" s="42"/>
      <c r="C20" s="42"/>
      <c r="D20" s="42"/>
      <c r="E20" s="44"/>
      <c r="F20" s="42"/>
      <c r="G20" s="42"/>
      <c r="H20" s="53" t="str">
        <f aca="false">IF(A20="","",IF(OR(B20="",F20="",G20=""),"Lengkapi data",IF(AND(F20="Ya",G20="Ya"),"Selaras","Belum selaras")))</f>
        <v/>
      </c>
    </row>
    <row r="21" customFormat="false" ht="15" hidden="false" customHeight="false" outlineLevel="0" collapsed="false">
      <c r="A21" s="42"/>
      <c r="B21" s="42"/>
      <c r="C21" s="42"/>
      <c r="D21" s="42"/>
      <c r="E21" s="44"/>
      <c r="F21" s="42"/>
      <c r="G21" s="42"/>
      <c r="H21" s="53" t="str">
        <f aca="false">IF(A21="","",IF(OR(B21="",F21="",G21=""),"Lengkapi data",IF(AND(F21="Ya",G21="Ya"),"Selaras","Belum selaras")))</f>
        <v/>
      </c>
    </row>
    <row r="22" customFormat="false" ht="15" hidden="false" customHeight="false" outlineLevel="0" collapsed="false">
      <c r="A22" s="42"/>
      <c r="B22" s="42"/>
      <c r="C22" s="42"/>
      <c r="D22" s="42"/>
      <c r="E22" s="44"/>
      <c r="F22" s="42"/>
      <c r="G22" s="42"/>
      <c r="H22" s="53" t="str">
        <f aca="false">IF(A22="","",IF(OR(B22="",F22="",G22=""),"Lengkapi data",IF(AND(F22="Ya",G22="Ya"),"Selaras","Belum selaras")))</f>
        <v/>
      </c>
    </row>
    <row r="23" customFormat="false" ht="15" hidden="false" customHeight="false" outlineLevel="0" collapsed="false">
      <c r="A23" s="42"/>
      <c r="B23" s="42"/>
      <c r="C23" s="42"/>
      <c r="D23" s="42"/>
      <c r="E23" s="44"/>
      <c r="F23" s="42"/>
      <c r="G23" s="42"/>
      <c r="H23" s="53" t="str">
        <f aca="false">IF(A23="","",IF(OR(B23="",F23="",G23=""),"Lengkapi data",IF(AND(F23="Ya",G23="Ya"),"Selaras","Belum selaras")))</f>
        <v/>
      </c>
    </row>
    <row r="24" customFormat="false" ht="15" hidden="false" customHeight="false" outlineLevel="0" collapsed="false">
      <c r="A24" s="42"/>
      <c r="B24" s="42"/>
      <c r="C24" s="42"/>
      <c r="D24" s="42"/>
      <c r="E24" s="44"/>
      <c r="F24" s="42"/>
      <c r="G24" s="42"/>
      <c r="H24" s="53" t="str">
        <f aca="false">IF(A24="","",IF(OR(B24="",F24="",G24=""),"Lengkapi data",IF(AND(F24="Ya",G24="Ya"),"Selaras","Belum selaras")))</f>
        <v/>
      </c>
    </row>
    <row r="25" customFormat="false" ht="15" hidden="false" customHeight="false" outlineLevel="0" collapsed="false">
      <c r="A25" s="42"/>
      <c r="B25" s="42"/>
      <c r="C25" s="42"/>
      <c r="D25" s="42"/>
      <c r="E25" s="44"/>
      <c r="F25" s="42"/>
      <c r="G25" s="42"/>
      <c r="H25" s="53" t="str">
        <f aca="false">IF(A25="","",IF(OR(B25="",F25="",G25=""),"Lengkapi data",IF(AND(F25="Ya",G25="Ya"),"Selaras","Belum selaras")))</f>
        <v/>
      </c>
    </row>
    <row r="26" customFormat="false" ht="15" hidden="false" customHeight="false" outlineLevel="0" collapsed="false">
      <c r="A26" s="42"/>
      <c r="B26" s="42"/>
      <c r="C26" s="42"/>
      <c r="D26" s="42"/>
      <c r="E26" s="44"/>
      <c r="F26" s="42"/>
      <c r="G26" s="42"/>
      <c r="H26" s="53" t="str">
        <f aca="false">IF(A26="","",IF(OR(B26="",F26="",G26=""),"Lengkapi data",IF(AND(F26="Ya",G26="Ya"),"Selaras","Belum selaras")))</f>
        <v/>
      </c>
    </row>
    <row r="27" customFormat="false" ht="15" hidden="false" customHeight="false" outlineLevel="0" collapsed="false">
      <c r="A27" s="42"/>
      <c r="B27" s="42"/>
      <c r="C27" s="42"/>
      <c r="D27" s="42"/>
      <c r="E27" s="44"/>
      <c r="F27" s="42"/>
      <c r="G27" s="42"/>
      <c r="H27" s="53" t="str">
        <f aca="false">IF(A27="","",IF(OR(B27="",F27="",G27=""),"Lengkapi data",IF(AND(F27="Ya",G27="Ya"),"Selaras","Belum selaras")))</f>
        <v/>
      </c>
    </row>
    <row r="28" customFormat="false" ht="15" hidden="false" customHeight="false" outlineLevel="0" collapsed="false">
      <c r="A28" s="42"/>
      <c r="B28" s="42"/>
      <c r="C28" s="42"/>
      <c r="D28" s="42"/>
      <c r="E28" s="44"/>
      <c r="F28" s="42"/>
      <c r="G28" s="42"/>
      <c r="H28" s="53" t="str">
        <f aca="false">IF(A28="","",IF(OR(B28="",F28="",G28=""),"Lengkapi data",IF(AND(F28="Ya",G28="Ya"),"Selaras","Belum selaras")))</f>
        <v/>
      </c>
    </row>
    <row r="29" customFormat="false" ht="15" hidden="false" customHeight="false" outlineLevel="0" collapsed="false">
      <c r="A29" s="42"/>
      <c r="B29" s="42"/>
      <c r="C29" s="42"/>
      <c r="D29" s="42"/>
      <c r="E29" s="44"/>
      <c r="F29" s="42"/>
      <c r="G29" s="42"/>
      <c r="H29" s="53" t="str">
        <f aca="false">IF(A29="","",IF(OR(B29="",F29="",G29=""),"Lengkapi data",IF(AND(F29="Ya",G29="Ya"),"Selaras","Belum selaras")))</f>
        <v/>
      </c>
    </row>
    <row r="30" customFormat="false" ht="15" hidden="false" customHeight="false" outlineLevel="0" collapsed="false">
      <c r="A30" s="42"/>
      <c r="B30" s="42"/>
      <c r="C30" s="42"/>
      <c r="D30" s="42"/>
      <c r="E30" s="44"/>
      <c r="F30" s="42"/>
      <c r="G30" s="42"/>
      <c r="H30" s="53" t="str">
        <f aca="false">IF(A30="","",IF(OR(B30="",F30="",G30=""),"Lengkapi data",IF(AND(F30="Ya",G30="Ya"),"Selaras","Belum selaras")))</f>
        <v/>
      </c>
    </row>
    <row r="31" customFormat="false" ht="15" hidden="false" customHeight="false" outlineLevel="0" collapsed="false">
      <c r="A31" s="42"/>
      <c r="B31" s="42"/>
      <c r="C31" s="42"/>
      <c r="D31" s="42"/>
      <c r="E31" s="44"/>
      <c r="F31" s="42"/>
      <c r="G31" s="42"/>
      <c r="H31" s="53" t="str">
        <f aca="false">IF(A31="","",IF(OR(B31="",F31="",G31=""),"Lengkapi data",IF(AND(F31="Ya",G31="Ya"),"Selaras","Belum selaras")))</f>
        <v/>
      </c>
    </row>
    <row r="32" customFormat="false" ht="15" hidden="false" customHeight="false" outlineLevel="0" collapsed="false">
      <c r="A32" s="42"/>
      <c r="B32" s="42"/>
      <c r="C32" s="42"/>
      <c r="D32" s="42"/>
      <c r="E32" s="44"/>
      <c r="F32" s="42"/>
      <c r="G32" s="42"/>
      <c r="H32" s="53" t="str">
        <f aca="false">IF(A32="","",IF(OR(B32="",F32="",G32=""),"Lengkapi data",IF(AND(F32="Ya",G32="Ya"),"Selaras","Belum selaras")))</f>
        <v/>
      </c>
    </row>
    <row r="33" customFormat="false" ht="15" hidden="false" customHeight="false" outlineLevel="0" collapsed="false">
      <c r="A33" s="42"/>
      <c r="B33" s="42"/>
      <c r="C33" s="42"/>
      <c r="D33" s="42"/>
      <c r="E33" s="44"/>
      <c r="F33" s="42"/>
      <c r="G33" s="42"/>
      <c r="H33" s="53" t="str">
        <f aca="false">IF(A33="","",IF(OR(B33="",F33="",G33=""),"Lengkapi data",IF(AND(F33="Ya",G33="Ya"),"Selaras","Belum selaras")))</f>
        <v/>
      </c>
    </row>
    <row r="34" customFormat="false" ht="15" hidden="false" customHeight="false" outlineLevel="0" collapsed="false">
      <c r="A34" s="42"/>
      <c r="B34" s="42"/>
      <c r="C34" s="42"/>
      <c r="D34" s="42"/>
      <c r="E34" s="44"/>
      <c r="F34" s="42"/>
      <c r="G34" s="42"/>
      <c r="H34" s="53" t="str">
        <f aca="false">IF(A34="","",IF(OR(B34="",F34="",G34=""),"Lengkapi data",IF(AND(F34="Ya",G34="Ya"),"Selaras","Belum selaras")))</f>
        <v/>
      </c>
    </row>
    <row r="35" customFormat="false" ht="15" hidden="false" customHeight="false" outlineLevel="0" collapsed="false">
      <c r="A35" s="42"/>
      <c r="B35" s="42"/>
      <c r="C35" s="42"/>
      <c r="D35" s="42"/>
      <c r="E35" s="44"/>
      <c r="F35" s="42"/>
      <c r="G35" s="42"/>
      <c r="H35" s="53" t="str">
        <f aca="false">IF(A35="","",IF(OR(B35="",F35="",G35=""),"Lengkapi data",IF(AND(F35="Ya",G35="Ya"),"Selaras","Belum selaras")))</f>
        <v/>
      </c>
    </row>
    <row r="36" customFormat="false" ht="15" hidden="false" customHeight="false" outlineLevel="0" collapsed="false">
      <c r="A36" s="42"/>
      <c r="B36" s="42"/>
      <c r="C36" s="42"/>
      <c r="D36" s="42"/>
      <c r="E36" s="44"/>
      <c r="F36" s="42"/>
      <c r="G36" s="42"/>
      <c r="H36" s="53" t="str">
        <f aca="false">IF(A36="","",IF(OR(B36="",F36="",G36=""),"Lengkapi data",IF(AND(F36="Ya",G36="Ya"),"Selaras","Belum selaras")))</f>
        <v/>
      </c>
    </row>
    <row r="37" customFormat="false" ht="15" hidden="false" customHeight="false" outlineLevel="0" collapsed="false">
      <c r="A37" s="42"/>
      <c r="B37" s="42"/>
      <c r="C37" s="42"/>
      <c r="D37" s="42"/>
      <c r="E37" s="44"/>
      <c r="F37" s="42"/>
      <c r="G37" s="42"/>
      <c r="H37" s="53" t="str">
        <f aca="false">IF(A37="","",IF(OR(B37="",F37="",G37=""),"Lengkapi data",IF(AND(F37="Ya",G37="Ya"),"Selaras","Belum selaras")))</f>
        <v/>
      </c>
    </row>
    <row r="38" customFormat="false" ht="15" hidden="false" customHeight="false" outlineLevel="0" collapsed="false">
      <c r="A38" s="42"/>
      <c r="B38" s="42"/>
      <c r="C38" s="42"/>
      <c r="D38" s="42"/>
      <c r="E38" s="44"/>
      <c r="F38" s="42"/>
      <c r="G38" s="42"/>
      <c r="H38" s="53" t="str">
        <f aca="false">IF(A38="","",IF(OR(B38="",F38="",G38=""),"Lengkapi data",IF(AND(F38="Ya",G38="Ya"),"Selaras","Belum selaras")))</f>
        <v/>
      </c>
    </row>
    <row r="39" customFormat="false" ht="15" hidden="false" customHeight="false" outlineLevel="0" collapsed="false">
      <c r="A39" s="42"/>
      <c r="B39" s="42"/>
      <c r="C39" s="42"/>
      <c r="D39" s="42"/>
      <c r="E39" s="44"/>
      <c r="F39" s="42"/>
      <c r="G39" s="42"/>
      <c r="H39" s="53" t="str">
        <f aca="false">IF(A39="","",IF(OR(B39="",F39="",G39=""),"Lengkapi data",IF(AND(F39="Ya",G39="Ya"),"Selaras","Belum selaras")))</f>
        <v/>
      </c>
    </row>
    <row r="40" customFormat="false" ht="15" hidden="false" customHeight="false" outlineLevel="0" collapsed="false">
      <c r="A40" s="42"/>
      <c r="B40" s="42"/>
      <c r="C40" s="42"/>
      <c r="D40" s="42"/>
      <c r="E40" s="44"/>
      <c r="F40" s="42"/>
      <c r="G40" s="42"/>
      <c r="H40" s="53" t="str">
        <f aca="false">IF(A40="","",IF(OR(B40="",F40="",G40=""),"Lengkapi data",IF(AND(F40="Ya",G40="Ya"),"Selaras","Belum selaras")))</f>
        <v/>
      </c>
    </row>
    <row r="41" customFormat="false" ht="15" hidden="false" customHeight="false" outlineLevel="0" collapsed="false">
      <c r="A41" s="42"/>
      <c r="B41" s="42"/>
      <c r="C41" s="42"/>
      <c r="D41" s="42"/>
      <c r="E41" s="44"/>
      <c r="F41" s="42"/>
      <c r="G41" s="42"/>
      <c r="H41" s="53" t="str">
        <f aca="false">IF(A41="","",IF(OR(B41="",F41="",G41=""),"Lengkapi data",IF(AND(F41="Ya",G41="Ya"),"Selaras","Belum selaras")))</f>
        <v/>
      </c>
    </row>
    <row r="42" customFormat="false" ht="15" hidden="false" customHeight="false" outlineLevel="0" collapsed="false">
      <c r="A42" s="42"/>
      <c r="B42" s="42"/>
      <c r="C42" s="42"/>
      <c r="D42" s="42"/>
      <c r="E42" s="44"/>
      <c r="F42" s="42"/>
      <c r="G42" s="42"/>
      <c r="H42" s="53" t="str">
        <f aca="false">IF(A42="","",IF(OR(B42="",F42="",G42=""),"Lengkapi data",IF(AND(F42="Ya",G42="Ya"),"Selaras","Belum selaras")))</f>
        <v/>
      </c>
    </row>
    <row r="43" customFormat="false" ht="15" hidden="false" customHeight="false" outlineLevel="0" collapsed="false">
      <c r="A43" s="42"/>
      <c r="B43" s="42"/>
      <c r="C43" s="42"/>
      <c r="D43" s="42"/>
      <c r="E43" s="44"/>
      <c r="F43" s="42"/>
      <c r="G43" s="42"/>
      <c r="H43" s="53" t="str">
        <f aca="false">IF(A43="","",IF(OR(B43="",F43="",G43=""),"Lengkapi data",IF(AND(F43="Ya",G43="Ya"),"Selaras","Belum selaras")))</f>
        <v/>
      </c>
    </row>
    <row r="44" customFormat="false" ht="15" hidden="false" customHeight="false" outlineLevel="0" collapsed="false">
      <c r="A44" s="42"/>
      <c r="B44" s="42"/>
      <c r="C44" s="42"/>
      <c r="D44" s="42"/>
      <c r="E44" s="44"/>
      <c r="F44" s="42"/>
      <c r="G44" s="42"/>
      <c r="H44" s="53" t="str">
        <f aca="false">IF(A44="","",IF(OR(B44="",F44="",G44=""),"Lengkapi data",IF(AND(F44="Ya",G44="Ya"),"Selaras","Belum selaras")))</f>
        <v/>
      </c>
    </row>
    <row r="45" customFormat="false" ht="15" hidden="false" customHeight="false" outlineLevel="0" collapsed="false">
      <c r="A45" s="42"/>
      <c r="B45" s="42"/>
      <c r="C45" s="42"/>
      <c r="D45" s="42"/>
      <c r="E45" s="44"/>
      <c r="F45" s="42"/>
      <c r="G45" s="42"/>
      <c r="H45" s="53" t="str">
        <f aca="false">IF(A45="","",IF(OR(B45="",F45="",G45=""),"Lengkapi data",IF(AND(F45="Ya",G45="Ya"),"Selaras","Belum selaras")))</f>
        <v/>
      </c>
    </row>
    <row r="46" customFormat="false" ht="15" hidden="false" customHeight="false" outlineLevel="0" collapsed="false">
      <c r="A46" s="42"/>
      <c r="B46" s="42"/>
      <c r="C46" s="42"/>
      <c r="D46" s="42"/>
      <c r="E46" s="44"/>
      <c r="F46" s="42"/>
      <c r="G46" s="42"/>
      <c r="H46" s="53" t="str">
        <f aca="false">IF(A46="","",IF(OR(B46="",F46="",G46=""),"Lengkapi data",IF(AND(F46="Ya",G46="Ya"),"Selaras","Belum selaras")))</f>
        <v/>
      </c>
    </row>
    <row r="47" customFormat="false" ht="15" hidden="false" customHeight="false" outlineLevel="0" collapsed="false">
      <c r="A47" s="42"/>
      <c r="B47" s="42"/>
      <c r="C47" s="42"/>
      <c r="D47" s="42"/>
      <c r="E47" s="44"/>
      <c r="F47" s="42"/>
      <c r="G47" s="42"/>
      <c r="H47" s="53" t="str">
        <f aca="false">IF(A47="","",IF(OR(B47="",F47="",G47=""),"Lengkapi data",IF(AND(F47="Ya",G47="Ya"),"Selaras","Belum selaras")))</f>
        <v/>
      </c>
    </row>
    <row r="48" customFormat="false" ht="15" hidden="false" customHeight="false" outlineLevel="0" collapsed="false">
      <c r="A48" s="42"/>
      <c r="B48" s="42"/>
      <c r="C48" s="42"/>
      <c r="D48" s="42"/>
      <c r="E48" s="44"/>
      <c r="F48" s="42"/>
      <c r="G48" s="42"/>
      <c r="H48" s="53" t="str">
        <f aca="false">IF(A48="","",IF(OR(B48="",F48="",G48=""),"Lengkapi data",IF(AND(F48="Ya",G48="Ya"),"Selaras","Belum selaras")))</f>
        <v/>
      </c>
    </row>
    <row r="49" customFormat="false" ht="15" hidden="false" customHeight="false" outlineLevel="0" collapsed="false">
      <c r="A49" s="42"/>
      <c r="B49" s="42"/>
      <c r="C49" s="42"/>
      <c r="D49" s="42"/>
      <c r="E49" s="44"/>
      <c r="F49" s="42"/>
      <c r="G49" s="42"/>
      <c r="H49" s="53" t="str">
        <f aca="false">IF(A49="","",IF(OR(B49="",F49="",G49=""),"Lengkapi data",IF(AND(F49="Ya",G49="Ya"),"Selaras","Belum selaras")))</f>
        <v/>
      </c>
    </row>
    <row r="50" customFormat="false" ht="15" hidden="false" customHeight="false" outlineLevel="0" collapsed="false">
      <c r="A50" s="42"/>
      <c r="B50" s="42"/>
      <c r="C50" s="42"/>
      <c r="D50" s="42"/>
      <c r="E50" s="44"/>
      <c r="F50" s="42"/>
      <c r="G50" s="42"/>
      <c r="H50" s="53" t="str">
        <f aca="false">IF(A50="","",IF(OR(B50="",F50="",G50=""),"Lengkapi data",IF(AND(F50="Ya",G50="Ya"),"Selaras","Belum selaras")))</f>
        <v/>
      </c>
    </row>
    <row r="51" customFormat="false" ht="15" hidden="false" customHeight="false" outlineLevel="0" collapsed="false">
      <c r="A51" s="42"/>
      <c r="B51" s="42"/>
      <c r="C51" s="42"/>
      <c r="D51" s="42"/>
      <c r="E51" s="44"/>
      <c r="F51" s="42"/>
      <c r="G51" s="42"/>
      <c r="H51" s="53" t="str">
        <f aca="false">IF(A51="","",IF(OR(B51="",F51="",G51=""),"Lengkapi data",IF(AND(F51="Ya",G51="Ya"),"Selaras","Belum selaras")))</f>
        <v/>
      </c>
    </row>
    <row r="52" customFormat="false" ht="15" hidden="false" customHeight="false" outlineLevel="0" collapsed="false">
      <c r="A52" s="42"/>
      <c r="B52" s="42"/>
      <c r="C52" s="42"/>
      <c r="D52" s="42"/>
      <c r="E52" s="44"/>
      <c r="F52" s="42"/>
      <c r="G52" s="42"/>
      <c r="H52" s="53" t="str">
        <f aca="false">IF(A52="","",IF(OR(B52="",F52="",G52=""),"Lengkapi data",IF(AND(F52="Ya",G52="Ya"),"Selaras","Belum selaras")))</f>
        <v/>
      </c>
    </row>
    <row r="53" customFormat="false" ht="15" hidden="false" customHeight="false" outlineLevel="0" collapsed="false">
      <c r="A53" s="42"/>
      <c r="B53" s="42"/>
      <c r="C53" s="42"/>
      <c r="D53" s="42"/>
      <c r="E53" s="44"/>
      <c r="F53" s="42"/>
      <c r="G53" s="42"/>
      <c r="H53" s="53" t="str">
        <f aca="false">IF(A53="","",IF(OR(B53="",F53="",G53=""),"Lengkapi data",IF(AND(F53="Ya",G53="Ya"),"Selaras","Belum selaras")))</f>
        <v/>
      </c>
    </row>
    <row r="54" customFormat="false" ht="15" hidden="false" customHeight="false" outlineLevel="0" collapsed="false">
      <c r="A54" s="42"/>
      <c r="B54" s="42"/>
      <c r="C54" s="42"/>
      <c r="D54" s="42"/>
      <c r="E54" s="44"/>
      <c r="F54" s="42"/>
      <c r="G54" s="42"/>
      <c r="H54" s="53" t="str">
        <f aca="false">IF(A54="","",IF(OR(B54="",F54="",G54=""),"Lengkapi data",IF(AND(F54="Ya",G54="Ya"),"Selaras","Belum selaras")))</f>
        <v/>
      </c>
    </row>
    <row r="55" customFormat="false" ht="15" hidden="false" customHeight="false" outlineLevel="0" collapsed="false">
      <c r="A55" s="42"/>
      <c r="B55" s="42"/>
      <c r="C55" s="42"/>
      <c r="D55" s="42"/>
      <c r="E55" s="44"/>
      <c r="F55" s="42"/>
      <c r="G55" s="42"/>
      <c r="H55" s="53" t="str">
        <f aca="false">IF(A55="","",IF(OR(B55="",F55="",G55=""),"Lengkapi data",IF(AND(F55="Ya",G55="Ya"),"Selaras","Belum selaras")))</f>
        <v/>
      </c>
    </row>
    <row r="56" customFormat="false" ht="15" hidden="false" customHeight="false" outlineLevel="0" collapsed="false">
      <c r="A56" s="42"/>
      <c r="B56" s="42"/>
      <c r="C56" s="42"/>
      <c r="D56" s="42"/>
      <c r="E56" s="44"/>
      <c r="F56" s="42"/>
      <c r="G56" s="42"/>
      <c r="H56" s="53" t="str">
        <f aca="false">IF(A56="","",IF(OR(B56="",F56="",G56=""),"Lengkapi data",IF(AND(F56="Ya",G56="Ya"),"Selaras","Belum selaras")))</f>
        <v/>
      </c>
    </row>
    <row r="57" customFormat="false" ht="15" hidden="false" customHeight="false" outlineLevel="0" collapsed="false">
      <c r="A57" s="42"/>
      <c r="B57" s="42"/>
      <c r="C57" s="42"/>
      <c r="D57" s="42"/>
      <c r="E57" s="44"/>
      <c r="F57" s="42"/>
      <c r="G57" s="42"/>
      <c r="H57" s="53" t="str">
        <f aca="false">IF(A57="","",IF(OR(B57="",F57="",G57=""),"Lengkapi data",IF(AND(F57="Ya",G57="Ya"),"Selaras","Belum selaras")))</f>
        <v/>
      </c>
    </row>
    <row r="58" customFormat="false" ht="15" hidden="false" customHeight="false" outlineLevel="0" collapsed="false">
      <c r="A58" s="42"/>
      <c r="B58" s="42"/>
      <c r="C58" s="42"/>
      <c r="D58" s="42"/>
      <c r="E58" s="44"/>
      <c r="F58" s="42"/>
      <c r="G58" s="42"/>
      <c r="H58" s="53" t="str">
        <f aca="false">IF(A58="","",IF(OR(B58="",F58="",G58=""),"Lengkapi data",IF(AND(F58="Ya",G58="Ya"),"Selaras","Belum selaras")))</f>
        <v/>
      </c>
    </row>
    <row r="59" customFormat="false" ht="15" hidden="false" customHeight="false" outlineLevel="0" collapsed="false">
      <c r="A59" s="42"/>
      <c r="B59" s="42"/>
      <c r="C59" s="42"/>
      <c r="D59" s="42"/>
      <c r="E59" s="44"/>
      <c r="F59" s="42"/>
      <c r="G59" s="42"/>
      <c r="H59" s="53" t="str">
        <f aca="false">IF(A59="","",IF(OR(B59="",F59="",G59=""),"Lengkapi data",IF(AND(F59="Ya",G59="Ya"),"Selaras","Belum selaras")))</f>
        <v/>
      </c>
    </row>
    <row r="60" customFormat="false" ht="15" hidden="false" customHeight="false" outlineLevel="0" collapsed="false">
      <c r="A60" s="42"/>
      <c r="B60" s="42"/>
      <c r="C60" s="42"/>
      <c r="D60" s="42"/>
      <c r="E60" s="44"/>
      <c r="F60" s="42"/>
      <c r="G60" s="42"/>
      <c r="H60" s="53" t="str">
        <f aca="false">IF(A60="","",IF(OR(B60="",F60="",G60=""),"Lengkapi data",IF(AND(F60="Ya",G60="Ya"),"Selaras","Belum selaras")))</f>
        <v/>
      </c>
    </row>
    <row r="61" customFormat="false" ht="15" hidden="false" customHeight="false" outlineLevel="0" collapsed="false">
      <c r="A61" s="42"/>
      <c r="B61" s="42"/>
      <c r="C61" s="42"/>
      <c r="D61" s="42"/>
      <c r="E61" s="44"/>
      <c r="F61" s="42"/>
      <c r="G61" s="42"/>
      <c r="H61" s="53" t="str">
        <f aca="false">IF(A61="","",IF(OR(B61="",F61="",G61=""),"Lengkapi data",IF(AND(F61="Ya",G61="Ya"),"Selaras","Belum selaras")))</f>
        <v/>
      </c>
    </row>
    <row r="62" customFormat="false" ht="15" hidden="false" customHeight="false" outlineLevel="0" collapsed="false">
      <c r="A62" s="42"/>
      <c r="B62" s="42"/>
      <c r="C62" s="42"/>
      <c r="D62" s="42"/>
      <c r="E62" s="44"/>
      <c r="F62" s="42"/>
      <c r="G62" s="42"/>
      <c r="H62" s="53" t="str">
        <f aca="false">IF(A62="","",IF(OR(B62="",F62="",G62=""),"Lengkapi data",IF(AND(F62="Ya",G62="Ya"),"Selaras","Belum selaras")))</f>
        <v/>
      </c>
    </row>
    <row r="63" customFormat="false" ht="15" hidden="false" customHeight="false" outlineLevel="0" collapsed="false">
      <c r="A63" s="42"/>
      <c r="B63" s="42"/>
      <c r="C63" s="42"/>
      <c r="D63" s="42"/>
      <c r="E63" s="44"/>
      <c r="F63" s="42"/>
      <c r="G63" s="42"/>
      <c r="H63" s="53" t="str">
        <f aca="false">IF(A63="","",IF(OR(B63="",F63="",G63=""),"Lengkapi data",IF(AND(F63="Ya",G63="Ya"),"Selaras","Belum selaras")))</f>
        <v/>
      </c>
    </row>
    <row r="64" customFormat="false" ht="15" hidden="false" customHeight="false" outlineLevel="0" collapsed="false">
      <c r="A64" s="42"/>
      <c r="B64" s="42"/>
      <c r="C64" s="42"/>
      <c r="D64" s="42"/>
      <c r="E64" s="44"/>
      <c r="F64" s="42"/>
      <c r="G64" s="42"/>
      <c r="H64" s="53" t="str">
        <f aca="false">IF(A64="","",IF(OR(B64="",F64="",G64=""),"Lengkapi data",IF(AND(F64="Ya",G64="Ya"),"Selaras","Belum selaras")))</f>
        <v/>
      </c>
    </row>
    <row r="65" customFormat="false" ht="15" hidden="false" customHeight="false" outlineLevel="0" collapsed="false">
      <c r="A65" s="42"/>
      <c r="B65" s="42"/>
      <c r="C65" s="42"/>
      <c r="D65" s="42"/>
      <c r="E65" s="44"/>
      <c r="F65" s="42"/>
      <c r="G65" s="42"/>
      <c r="H65" s="53" t="str">
        <f aca="false">IF(A65="","",IF(OR(B65="",F65="",G65=""),"Lengkapi data",IF(AND(F65="Ya",G65="Ya"),"Selaras","Belum selaras")))</f>
        <v/>
      </c>
    </row>
    <row r="66" customFormat="false" ht="15" hidden="false" customHeight="false" outlineLevel="0" collapsed="false">
      <c r="A66" s="42"/>
      <c r="B66" s="42"/>
      <c r="C66" s="42"/>
      <c r="D66" s="42"/>
      <c r="E66" s="44"/>
      <c r="F66" s="42"/>
      <c r="G66" s="42"/>
      <c r="H66" s="53" t="str">
        <f aca="false">IF(A66="","",IF(OR(B66="",F66="",G66=""),"Lengkapi data",IF(AND(F66="Ya",G66="Ya"),"Selaras","Belum selaras")))</f>
        <v/>
      </c>
    </row>
    <row r="67" customFormat="false" ht="15" hidden="false" customHeight="false" outlineLevel="0" collapsed="false">
      <c r="A67" s="42"/>
      <c r="B67" s="42"/>
      <c r="C67" s="42"/>
      <c r="D67" s="42"/>
      <c r="E67" s="44"/>
      <c r="F67" s="42"/>
      <c r="G67" s="42"/>
      <c r="H67" s="53" t="str">
        <f aca="false">IF(A67="","",IF(OR(B67="",F67="",G67=""),"Lengkapi data",IF(AND(F67="Ya",G67="Ya"),"Selaras","Belum selaras")))</f>
        <v/>
      </c>
    </row>
    <row r="68" customFormat="false" ht="15" hidden="false" customHeight="false" outlineLevel="0" collapsed="false">
      <c r="A68" s="42"/>
      <c r="B68" s="42"/>
      <c r="C68" s="42"/>
      <c r="D68" s="42"/>
      <c r="E68" s="44"/>
      <c r="F68" s="42"/>
      <c r="G68" s="42"/>
      <c r="H68" s="53" t="str">
        <f aca="false">IF(A68="","",IF(OR(B68="",F68="",G68=""),"Lengkapi data",IF(AND(F68="Ya",G68="Ya"),"Selaras","Belum selaras")))</f>
        <v/>
      </c>
    </row>
    <row r="69" customFormat="false" ht="15" hidden="false" customHeight="false" outlineLevel="0" collapsed="false">
      <c r="A69" s="42"/>
      <c r="B69" s="42"/>
      <c r="C69" s="42"/>
      <c r="D69" s="42"/>
      <c r="E69" s="44"/>
      <c r="F69" s="42"/>
      <c r="G69" s="42"/>
      <c r="H69" s="53" t="str">
        <f aca="false">IF(A69="","",IF(OR(B69="",F69="",G69=""),"Lengkapi data",IF(AND(F69="Ya",G69="Ya"),"Selaras","Belum selaras")))</f>
        <v/>
      </c>
    </row>
    <row r="70" customFormat="false" ht="15" hidden="false" customHeight="false" outlineLevel="0" collapsed="false">
      <c r="A70" s="42"/>
      <c r="B70" s="42"/>
      <c r="C70" s="42"/>
      <c r="D70" s="42"/>
      <c r="E70" s="44"/>
      <c r="F70" s="42"/>
      <c r="G70" s="42"/>
      <c r="H70" s="53" t="str">
        <f aca="false">IF(A70="","",IF(OR(B70="",F70="",G70=""),"Lengkapi data",IF(AND(F70="Ya",G70="Ya"),"Selaras","Belum selaras")))</f>
        <v/>
      </c>
    </row>
    <row r="71" customFormat="false" ht="15" hidden="false" customHeight="false" outlineLevel="0" collapsed="false">
      <c r="A71" s="42"/>
      <c r="B71" s="42"/>
      <c r="C71" s="42"/>
      <c r="D71" s="42"/>
      <c r="E71" s="44"/>
      <c r="F71" s="42"/>
      <c r="G71" s="42"/>
      <c r="H71" s="53" t="str">
        <f aca="false">IF(A71="","",IF(OR(B71="",F71="",G71=""),"Lengkapi data",IF(AND(F71="Ya",G71="Ya"),"Selaras","Belum selaras")))</f>
        <v/>
      </c>
    </row>
    <row r="72" customFormat="false" ht="15" hidden="false" customHeight="false" outlineLevel="0" collapsed="false">
      <c r="A72" s="42"/>
      <c r="B72" s="42"/>
      <c r="C72" s="42"/>
      <c r="D72" s="42"/>
      <c r="E72" s="44"/>
      <c r="F72" s="42"/>
      <c r="G72" s="42"/>
      <c r="H72" s="53" t="str">
        <f aca="false">IF(A72="","",IF(OR(B72="",F72="",G72=""),"Lengkapi data",IF(AND(F72="Ya",G72="Ya"),"Selaras","Belum selaras")))</f>
        <v/>
      </c>
    </row>
    <row r="73" customFormat="false" ht="15" hidden="false" customHeight="false" outlineLevel="0" collapsed="false">
      <c r="A73" s="42"/>
      <c r="B73" s="42"/>
      <c r="C73" s="42"/>
      <c r="D73" s="42"/>
      <c r="E73" s="44"/>
      <c r="F73" s="42"/>
      <c r="G73" s="42"/>
      <c r="H73" s="53" t="str">
        <f aca="false">IF(A73="","",IF(OR(B73="",F73="",G73=""),"Lengkapi data",IF(AND(F73="Ya",G73="Ya"),"Selaras","Belum selaras")))</f>
        <v/>
      </c>
    </row>
    <row r="74" customFormat="false" ht="15" hidden="false" customHeight="false" outlineLevel="0" collapsed="false">
      <c r="A74" s="42"/>
      <c r="B74" s="42"/>
      <c r="C74" s="42"/>
      <c r="D74" s="42"/>
      <c r="E74" s="44"/>
      <c r="F74" s="42"/>
      <c r="G74" s="42"/>
      <c r="H74" s="53" t="str">
        <f aca="false">IF(A74="","",IF(OR(B74="",F74="",G74=""),"Lengkapi data",IF(AND(F74="Ya",G74="Ya"),"Selaras","Belum selaras")))</f>
        <v/>
      </c>
    </row>
    <row r="75" customFormat="false" ht="15" hidden="false" customHeight="false" outlineLevel="0" collapsed="false">
      <c r="A75" s="42"/>
      <c r="B75" s="42"/>
      <c r="C75" s="42"/>
      <c r="D75" s="42"/>
      <c r="E75" s="44"/>
      <c r="F75" s="42"/>
      <c r="G75" s="42"/>
      <c r="H75" s="53" t="str">
        <f aca="false">IF(A75="","",IF(OR(B75="",F75="",G75=""),"Lengkapi data",IF(AND(F75="Ya",G75="Ya"),"Selaras","Belum selaras")))</f>
        <v/>
      </c>
    </row>
    <row r="76" customFormat="false" ht="15" hidden="false" customHeight="false" outlineLevel="0" collapsed="false">
      <c r="A76" s="42"/>
      <c r="B76" s="42"/>
      <c r="C76" s="42"/>
      <c r="D76" s="42"/>
      <c r="E76" s="44"/>
      <c r="F76" s="42"/>
      <c r="G76" s="42"/>
      <c r="H76" s="53" t="str">
        <f aca="false">IF(A76="","",IF(OR(B76="",F76="",G76=""),"Lengkapi data",IF(AND(F76="Ya",G76="Ya"),"Selaras","Belum selaras")))</f>
        <v/>
      </c>
    </row>
    <row r="77" customFormat="false" ht="15" hidden="false" customHeight="false" outlineLevel="0" collapsed="false">
      <c r="A77" s="42"/>
      <c r="B77" s="42"/>
      <c r="C77" s="42"/>
      <c r="D77" s="42"/>
      <c r="E77" s="44"/>
      <c r="F77" s="42"/>
      <c r="G77" s="42"/>
      <c r="H77" s="53" t="str">
        <f aca="false">IF(A77="","",IF(OR(B77="",F77="",G77=""),"Lengkapi data",IF(AND(F77="Ya",G77="Ya"),"Selaras","Belum selaras")))</f>
        <v/>
      </c>
    </row>
    <row r="78" customFormat="false" ht="15" hidden="false" customHeight="false" outlineLevel="0" collapsed="false">
      <c r="A78" s="42"/>
      <c r="B78" s="42"/>
      <c r="C78" s="42"/>
      <c r="D78" s="42"/>
      <c r="E78" s="44"/>
      <c r="F78" s="42"/>
      <c r="G78" s="42"/>
      <c r="H78" s="53" t="str">
        <f aca="false">IF(A78="","",IF(OR(B78="",F78="",G78=""),"Lengkapi data",IF(AND(F78="Ya",G78="Ya"),"Selaras","Belum selaras")))</f>
        <v/>
      </c>
    </row>
    <row r="79" customFormat="false" ht="15" hidden="false" customHeight="false" outlineLevel="0" collapsed="false">
      <c r="A79" s="42"/>
      <c r="B79" s="42"/>
      <c r="C79" s="42"/>
      <c r="D79" s="42"/>
      <c r="E79" s="44"/>
      <c r="F79" s="42"/>
      <c r="G79" s="42"/>
      <c r="H79" s="53" t="str">
        <f aca="false">IF(A79="","",IF(OR(B79="",F79="",G79=""),"Lengkapi data",IF(AND(F79="Ya",G79="Ya"),"Selaras","Belum selaras")))</f>
        <v/>
      </c>
    </row>
    <row r="80" customFormat="false" ht="15" hidden="false" customHeight="false" outlineLevel="0" collapsed="false">
      <c r="A80" s="42"/>
      <c r="B80" s="42"/>
      <c r="C80" s="42"/>
      <c r="D80" s="42"/>
      <c r="E80" s="44"/>
      <c r="F80" s="42"/>
      <c r="G80" s="42"/>
      <c r="H80" s="53" t="str">
        <f aca="false">IF(A80="","",IF(OR(B80="",F80="",G80=""),"Lengkapi data",IF(AND(F80="Ya",G80="Ya"),"Selaras","Belum selaras")))</f>
        <v/>
      </c>
    </row>
    <row r="81" customFormat="false" ht="15" hidden="false" customHeight="false" outlineLevel="0" collapsed="false">
      <c r="A81" s="42"/>
      <c r="B81" s="42"/>
      <c r="C81" s="42"/>
      <c r="D81" s="42"/>
      <c r="E81" s="44"/>
      <c r="F81" s="42"/>
      <c r="G81" s="42"/>
      <c r="H81" s="53" t="str">
        <f aca="false">IF(A81="","",IF(OR(B81="",F81="",G81=""),"Lengkapi data",IF(AND(F81="Ya",G81="Ya"),"Selaras","Belum selaras")))</f>
        <v/>
      </c>
    </row>
    <row r="82" customFormat="false" ht="15" hidden="false" customHeight="false" outlineLevel="0" collapsed="false">
      <c r="A82" s="42"/>
      <c r="B82" s="42"/>
      <c r="C82" s="42"/>
      <c r="D82" s="42"/>
      <c r="E82" s="44"/>
      <c r="F82" s="42"/>
      <c r="G82" s="42"/>
      <c r="H82" s="53" t="str">
        <f aca="false">IF(A82="","",IF(OR(B82="",F82="",G82=""),"Lengkapi data",IF(AND(F82="Ya",G82="Ya"),"Selaras","Belum selaras")))</f>
        <v/>
      </c>
    </row>
    <row r="83" customFormat="false" ht="15" hidden="false" customHeight="false" outlineLevel="0" collapsed="false">
      <c r="A83" s="42"/>
      <c r="B83" s="42"/>
      <c r="C83" s="42"/>
      <c r="D83" s="42"/>
      <c r="E83" s="44"/>
      <c r="F83" s="42"/>
      <c r="G83" s="42"/>
      <c r="H83" s="53" t="str">
        <f aca="false">IF(A83="","",IF(OR(B83="",F83="",G83=""),"Lengkapi data",IF(AND(F83="Ya",G83="Ya"),"Selaras","Belum selaras")))</f>
        <v/>
      </c>
    </row>
    <row r="84" customFormat="false" ht="15" hidden="false" customHeight="false" outlineLevel="0" collapsed="false">
      <c r="A84" s="42"/>
      <c r="B84" s="42"/>
      <c r="C84" s="42"/>
      <c r="D84" s="42"/>
      <c r="E84" s="44"/>
      <c r="F84" s="42"/>
      <c r="G84" s="42"/>
      <c r="H84" s="53" t="str">
        <f aca="false">IF(A84="","",IF(OR(B84="",F84="",G84=""),"Lengkapi data",IF(AND(F84="Ya",G84="Ya"),"Selaras","Belum selaras")))</f>
        <v/>
      </c>
    </row>
    <row r="85" customFormat="false" ht="15" hidden="false" customHeight="false" outlineLevel="0" collapsed="false">
      <c r="A85" s="42"/>
      <c r="B85" s="42"/>
      <c r="C85" s="42"/>
      <c r="D85" s="42"/>
      <c r="E85" s="44"/>
      <c r="F85" s="42"/>
      <c r="G85" s="42"/>
      <c r="H85" s="53" t="str">
        <f aca="false">IF(A85="","",IF(OR(B85="",F85="",G85=""),"Lengkapi data",IF(AND(F85="Ya",G85="Ya"),"Selaras","Belum selaras")))</f>
        <v/>
      </c>
    </row>
    <row r="86" customFormat="false" ht="15" hidden="false" customHeight="false" outlineLevel="0" collapsed="false">
      <c r="A86" s="42"/>
      <c r="B86" s="42"/>
      <c r="C86" s="42"/>
      <c r="D86" s="42"/>
      <c r="E86" s="44"/>
      <c r="F86" s="42"/>
      <c r="G86" s="42"/>
      <c r="H86" s="53" t="str">
        <f aca="false">IF(A86="","",IF(OR(B86="",F86="",G86=""),"Lengkapi data",IF(AND(F86="Ya",G86="Ya"),"Selaras","Belum selaras")))</f>
        <v/>
      </c>
    </row>
    <row r="87" customFormat="false" ht="15" hidden="false" customHeight="false" outlineLevel="0" collapsed="false">
      <c r="A87" s="42"/>
      <c r="B87" s="42"/>
      <c r="C87" s="42"/>
      <c r="D87" s="42"/>
      <c r="E87" s="44"/>
      <c r="F87" s="42"/>
      <c r="G87" s="42"/>
      <c r="H87" s="53" t="str">
        <f aca="false">IF(A87="","",IF(OR(B87="",F87="",G87=""),"Lengkapi data",IF(AND(F87="Ya",G87="Ya"),"Selaras","Belum selaras")))</f>
        <v/>
      </c>
    </row>
    <row r="88" customFormat="false" ht="15" hidden="false" customHeight="false" outlineLevel="0" collapsed="false">
      <c r="A88" s="42"/>
      <c r="B88" s="42"/>
      <c r="C88" s="42"/>
      <c r="D88" s="42"/>
      <c r="E88" s="44"/>
      <c r="F88" s="42"/>
      <c r="G88" s="42"/>
      <c r="H88" s="53" t="str">
        <f aca="false">IF(A88="","",IF(OR(B88="",F88="",G88=""),"Lengkapi data",IF(AND(F88="Ya",G88="Ya"),"Selaras","Belum selaras")))</f>
        <v/>
      </c>
    </row>
    <row r="89" customFormat="false" ht="15" hidden="false" customHeight="false" outlineLevel="0" collapsed="false">
      <c r="A89" s="42"/>
      <c r="B89" s="42"/>
      <c r="C89" s="42"/>
      <c r="D89" s="42"/>
      <c r="E89" s="44"/>
      <c r="F89" s="42"/>
      <c r="G89" s="42"/>
      <c r="H89" s="53" t="str">
        <f aca="false">IF(A89="","",IF(OR(B89="",F89="",G89=""),"Lengkapi data",IF(AND(F89="Ya",G89="Ya"),"Selaras","Belum selaras")))</f>
        <v/>
      </c>
    </row>
    <row r="90" customFormat="false" ht="15" hidden="false" customHeight="false" outlineLevel="0" collapsed="false">
      <c r="A90" s="42"/>
      <c r="B90" s="42"/>
      <c r="C90" s="42"/>
      <c r="D90" s="42"/>
      <c r="E90" s="44"/>
      <c r="F90" s="42"/>
      <c r="G90" s="42"/>
      <c r="H90" s="53" t="str">
        <f aca="false">IF(A90="","",IF(OR(B90="",F90="",G90=""),"Lengkapi data",IF(AND(F90="Ya",G90="Ya"),"Selaras","Belum selaras")))</f>
        <v/>
      </c>
    </row>
    <row r="91" customFormat="false" ht="15" hidden="false" customHeight="false" outlineLevel="0" collapsed="false">
      <c r="A91" s="42"/>
      <c r="B91" s="42"/>
      <c r="C91" s="42"/>
      <c r="D91" s="42"/>
      <c r="E91" s="44"/>
      <c r="F91" s="42"/>
      <c r="G91" s="42"/>
      <c r="H91" s="53" t="str">
        <f aca="false">IF(A91="","",IF(OR(B91="",F91="",G91=""),"Lengkapi data",IF(AND(F91="Ya",G91="Ya"),"Selaras","Belum selaras")))</f>
        <v/>
      </c>
    </row>
    <row r="92" customFormat="false" ht="15" hidden="false" customHeight="false" outlineLevel="0" collapsed="false">
      <c r="A92" s="42"/>
      <c r="B92" s="42"/>
      <c r="C92" s="42"/>
      <c r="D92" s="42"/>
      <c r="E92" s="44"/>
      <c r="F92" s="42"/>
      <c r="G92" s="42"/>
      <c r="H92" s="53" t="str">
        <f aca="false">IF(A92="","",IF(OR(B92="",F92="",G92=""),"Lengkapi data",IF(AND(F92="Ya",G92="Ya"),"Selaras","Belum selaras")))</f>
        <v/>
      </c>
    </row>
    <row r="93" customFormat="false" ht="15" hidden="false" customHeight="false" outlineLevel="0" collapsed="false">
      <c r="A93" s="42"/>
      <c r="B93" s="42"/>
      <c r="C93" s="42"/>
      <c r="D93" s="42"/>
      <c r="E93" s="44"/>
      <c r="F93" s="42"/>
      <c r="G93" s="42"/>
      <c r="H93" s="53" t="str">
        <f aca="false">IF(A93="","",IF(OR(B93="",F93="",G93=""),"Lengkapi data",IF(AND(F93="Ya",G93="Ya"),"Selaras","Belum selaras")))</f>
        <v/>
      </c>
    </row>
    <row r="94" customFormat="false" ht="15" hidden="false" customHeight="false" outlineLevel="0" collapsed="false">
      <c r="A94" s="42"/>
      <c r="B94" s="42"/>
      <c r="C94" s="42"/>
      <c r="D94" s="42"/>
      <c r="E94" s="44"/>
      <c r="F94" s="42"/>
      <c r="G94" s="42"/>
      <c r="H94" s="53" t="str">
        <f aca="false">IF(A94="","",IF(OR(B94="",F94="",G94=""),"Lengkapi data",IF(AND(F94="Ya",G94="Ya"),"Selaras","Belum selaras")))</f>
        <v/>
      </c>
    </row>
    <row r="95" customFormat="false" ht="15" hidden="false" customHeight="false" outlineLevel="0" collapsed="false">
      <c r="A95" s="42"/>
      <c r="B95" s="42"/>
      <c r="C95" s="42"/>
      <c r="D95" s="42"/>
      <c r="E95" s="44"/>
      <c r="F95" s="42"/>
      <c r="G95" s="42"/>
      <c r="H95" s="53" t="str">
        <f aca="false">IF(A95="","",IF(OR(B95="",F95="",G95=""),"Lengkapi data",IF(AND(F95="Ya",G95="Ya"),"Selaras","Belum selaras")))</f>
        <v/>
      </c>
    </row>
    <row r="96" customFormat="false" ht="15" hidden="false" customHeight="false" outlineLevel="0" collapsed="false">
      <c r="A96" s="42"/>
      <c r="B96" s="42"/>
      <c r="C96" s="42"/>
      <c r="D96" s="42"/>
      <c r="E96" s="44"/>
      <c r="F96" s="42"/>
      <c r="G96" s="42"/>
      <c r="H96" s="53" t="str">
        <f aca="false">IF(A96="","",IF(OR(B96="",F96="",G96=""),"Lengkapi data",IF(AND(F96="Ya",G96="Ya"),"Selaras","Belum selaras")))</f>
        <v/>
      </c>
    </row>
    <row r="97" customFormat="false" ht="15" hidden="false" customHeight="false" outlineLevel="0" collapsed="false">
      <c r="A97" s="42"/>
      <c r="B97" s="42"/>
      <c r="C97" s="42"/>
      <c r="D97" s="42"/>
      <c r="E97" s="44"/>
      <c r="F97" s="42"/>
      <c r="G97" s="42"/>
      <c r="H97" s="53" t="str">
        <f aca="false">IF(A97="","",IF(OR(B97="",F97="",G97=""),"Lengkapi data",IF(AND(F97="Ya",G97="Ya"),"Selaras","Belum selaras")))</f>
        <v/>
      </c>
    </row>
    <row r="98" customFormat="false" ht="15" hidden="false" customHeight="false" outlineLevel="0" collapsed="false">
      <c r="A98" s="42"/>
      <c r="B98" s="42"/>
      <c r="C98" s="42"/>
      <c r="D98" s="42"/>
      <c r="E98" s="44"/>
      <c r="F98" s="42"/>
      <c r="G98" s="42"/>
      <c r="H98" s="53" t="str">
        <f aca="false">IF(A98="","",IF(OR(B98="",F98="",G98=""),"Lengkapi data",IF(AND(F98="Ya",G98="Ya"),"Selaras","Belum selaras")))</f>
        <v/>
      </c>
    </row>
    <row r="99" customFormat="false" ht="15" hidden="false" customHeight="false" outlineLevel="0" collapsed="false">
      <c r="A99" s="42"/>
      <c r="B99" s="42"/>
      <c r="C99" s="42"/>
      <c r="D99" s="42"/>
      <c r="E99" s="44"/>
      <c r="F99" s="42"/>
      <c r="G99" s="42"/>
      <c r="H99" s="53" t="str">
        <f aca="false">IF(A99="","",IF(OR(B99="",F99="",G99=""),"Lengkapi data",IF(AND(F99="Ya",G99="Ya"),"Selaras","Belum selaras")))</f>
        <v/>
      </c>
    </row>
    <row r="100" customFormat="false" ht="15" hidden="false" customHeight="false" outlineLevel="0" collapsed="false">
      <c r="A100" s="42"/>
      <c r="B100" s="42"/>
      <c r="C100" s="42"/>
      <c r="D100" s="42"/>
      <c r="E100" s="44"/>
      <c r="F100" s="42"/>
      <c r="G100" s="42"/>
      <c r="H100" s="53" t="str">
        <f aca="false">IF(A100="","",IF(OR(B100="",F100="",G100=""),"Lengkapi data",IF(AND(F100="Ya",G100="Ya"),"Selaras","Belum selaras")))</f>
        <v/>
      </c>
    </row>
    <row r="101" customFormat="false" ht="15" hidden="false" customHeight="false" outlineLevel="0" collapsed="false">
      <c r="A101" s="42"/>
      <c r="B101" s="42"/>
      <c r="C101" s="42"/>
      <c r="D101" s="42"/>
      <c r="E101" s="44"/>
      <c r="F101" s="42"/>
      <c r="G101" s="42"/>
      <c r="H101" s="53" t="str">
        <f aca="false">IF(A101="","",IF(OR(B101="",F101="",G101=""),"Lengkapi data",IF(AND(F101="Ya",G101="Ya"),"Selaras","Belum selaras")))</f>
        <v/>
      </c>
    </row>
    <row r="102" customFormat="false" ht="15" hidden="false" customHeight="false" outlineLevel="0" collapsed="false">
      <c r="A102" s="42"/>
      <c r="B102" s="42"/>
      <c r="C102" s="42"/>
      <c r="D102" s="42"/>
      <c r="E102" s="44"/>
      <c r="F102" s="42"/>
      <c r="G102" s="42"/>
      <c r="H102" s="53" t="str">
        <f aca="false">IF(A102="","",IF(OR(B102="",F102="",G102=""),"Lengkapi data",IF(AND(F102="Ya",G102="Ya"),"Selaras","Belum selaras")))</f>
        <v/>
      </c>
    </row>
    <row r="103" customFormat="false" ht="15" hidden="false" customHeight="false" outlineLevel="0" collapsed="false">
      <c r="A103" s="42"/>
      <c r="B103" s="42"/>
      <c r="C103" s="42"/>
      <c r="D103" s="42"/>
      <c r="E103" s="44"/>
      <c r="F103" s="42"/>
      <c r="G103" s="42"/>
      <c r="H103" s="53" t="str">
        <f aca="false">IF(A103="","",IF(OR(B103="",F103="",G103=""),"Lengkapi data",IF(AND(F103="Ya",G103="Ya"),"Selaras","Belum selaras")))</f>
        <v/>
      </c>
    </row>
    <row r="104" customFormat="false" ht="15" hidden="false" customHeight="false" outlineLevel="0" collapsed="false">
      <c r="A104" s="42"/>
      <c r="B104" s="42"/>
      <c r="C104" s="42"/>
      <c r="D104" s="42"/>
      <c r="E104" s="44"/>
      <c r="F104" s="42"/>
      <c r="G104" s="42"/>
      <c r="H104" s="53" t="str">
        <f aca="false">IF(A104="","",IF(OR(B104="",F104="",G104=""),"Lengkapi data",IF(AND(F104="Ya",G104="Ya"),"Selaras","Belum selaras")))</f>
        <v/>
      </c>
    </row>
    <row r="105" customFormat="false" ht="15" hidden="false" customHeight="false" outlineLevel="0" collapsed="false">
      <c r="A105" s="42"/>
      <c r="B105" s="42"/>
      <c r="C105" s="42"/>
      <c r="D105" s="42"/>
      <c r="E105" s="44"/>
      <c r="F105" s="42"/>
      <c r="G105" s="42"/>
      <c r="H105" s="53" t="str">
        <f aca="false">IF(A105="","",IF(OR(B105="",F105="",G105=""),"Lengkapi data",IF(AND(F105="Ya",G105="Ya"),"Selaras","Belum selaras")))</f>
        <v/>
      </c>
    </row>
  </sheetData>
  <conditionalFormatting sqref="H6:H105">
    <cfRule type="expression" priority="2" aboveAverage="0" equalAverage="0" bottom="0" percent="0" rank="0" text="" dxfId="1">
      <formula>H6="Selaras"</formula>
    </cfRule>
    <cfRule type="expression" priority="3" aboveAverage="0" equalAverage="0" bottom="0" percent="0" rank="0" text="" dxfId="2">
      <formula>AND(H6&lt;&gt;"",H6&lt;&gt;"Selaras")</formula>
    </cfRule>
  </conditionalFormatting>
  <dataValidations count="1">
    <dataValidation allowBlank="true" errorStyle="stop" operator="between" showDropDown="false" showErrorMessage="false" showInputMessage="false" sqref="F5:G105" type="list">
      <formula1>"Ya,Belum"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A9004"/>
    <pageSetUpPr fitToPage="true"/>
  </sheetPr>
  <dimension ref="A1:D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66"/>
  </cols>
  <sheetData>
    <row r="1" customFormat="false" ht="24" hidden="false" customHeight="true" outlineLevel="0" collapsed="false">
      <c r="A1" s="11" t="s">
        <v>182</v>
      </c>
    </row>
    <row r="2" customFormat="false" ht="15" hidden="false" customHeight="false" outlineLevel="0" collapsed="false">
      <c r="A2" s="2" t="s">
        <v>183</v>
      </c>
    </row>
    <row r="4" customFormat="false" ht="43.5" hidden="false" customHeight="true" outlineLevel="0" collapsed="false">
      <c r="A4" s="12" t="s">
        <v>184</v>
      </c>
      <c r="B4" s="12" t="s">
        <v>48</v>
      </c>
      <c r="C4" s="12" t="s">
        <v>185</v>
      </c>
      <c r="D4" s="12" t="s">
        <v>186</v>
      </c>
    </row>
    <row r="5" customFormat="false" ht="15" hidden="false" customHeight="false" outlineLevel="0" collapsed="false">
      <c r="A5" s="54" t="s">
        <v>187</v>
      </c>
      <c r="B5" s="55"/>
      <c r="C5" s="55"/>
      <c r="D5" s="55"/>
    </row>
    <row r="6" customFormat="false" ht="30" hidden="false" customHeight="true" outlineLevel="0" collapsed="false">
      <c r="A6" s="56" t="s">
        <v>188</v>
      </c>
      <c r="B6" s="57" t="n">
        <f aca="false">COUNT('Register Faktur'!$E$6:$E$2005)</f>
        <v>0</v>
      </c>
      <c r="C6" s="58"/>
      <c r="D6" s="56" t="s">
        <v>189</v>
      </c>
    </row>
    <row r="7" customFormat="false" ht="30" hidden="false" customHeight="true" outlineLevel="0" collapsed="false">
      <c r="A7" s="56" t="s">
        <v>190</v>
      </c>
      <c r="B7" s="57" t="n">
        <f aca="false">SUM('Register Faktur'!$H$6:$H$2005)</f>
        <v>0</v>
      </c>
      <c r="C7" s="58"/>
      <c r="D7" s="56" t="s">
        <v>191</v>
      </c>
    </row>
    <row r="8" customFormat="false" ht="30" hidden="false" customHeight="true" outlineLevel="0" collapsed="false">
      <c r="A8" s="56" t="s">
        <v>192</v>
      </c>
      <c r="B8" s="57" t="n">
        <f aca="false">SUMIFS('Register Faktur'!$H$6:$H$2005,'Register Faktur'!$T$6:$T$2005,"Siap dikreditkan")</f>
        <v>0</v>
      </c>
      <c r="C8" s="58"/>
      <c r="D8" s="56" t="s">
        <v>193</v>
      </c>
    </row>
    <row r="9" customFormat="false" ht="30" hidden="false" customHeight="true" outlineLevel="0" collapsed="false">
      <c r="A9" s="56" t="s">
        <v>194</v>
      </c>
      <c r="B9" s="57" t="n">
        <f aca="false">SUMIFS('Register Faktur'!$H$6:$H$2005,'Register Faktur'!$T$6:$T$2005,"Titik 2: segera kreditkan")</f>
        <v>0</v>
      </c>
      <c r="C9" s="58"/>
      <c r="D9" s="56" t="s">
        <v>195</v>
      </c>
    </row>
    <row r="10" customFormat="false" ht="30" hidden="false" customHeight="true" outlineLevel="0" collapsed="false">
      <c r="A10" s="56" t="s">
        <v>196</v>
      </c>
      <c r="B10" s="57" t="n">
        <f aca="false">SUMIFS('Register Faktur'!$H$6:$H$2005,'Register Faktur'!$Q$6:$Q$2005,"&lt;0")</f>
        <v>0</v>
      </c>
      <c r="C10" s="58"/>
      <c r="D10" s="56" t="s">
        <v>197</v>
      </c>
    </row>
    <row r="11" customFormat="false" ht="30" hidden="false" customHeight="true" outlineLevel="0" collapsed="false">
      <c r="A11" s="56" t="s">
        <v>198</v>
      </c>
      <c r="B11" s="57" t="n">
        <f aca="false">COUNTIF('Register Faktur'!$Q$6:$Q$2005,"&lt;0")</f>
        <v>0</v>
      </c>
      <c r="C11" s="58"/>
      <c r="D11" s="56" t="s">
        <v>199</v>
      </c>
    </row>
    <row r="12" customFormat="false" ht="30" hidden="false" customHeight="true" outlineLevel="0" collapsed="false">
      <c r="A12" s="56" t="s">
        <v>200</v>
      </c>
      <c r="B12" s="57" t="n">
        <f aca="false">COUNTIF('Register Faktur'!$T$6:$T$2005,"Titik 1*")</f>
        <v>0</v>
      </c>
      <c r="C12" s="58"/>
      <c r="D12" s="56" t="s">
        <v>201</v>
      </c>
    </row>
    <row r="13" customFormat="false" ht="30" hidden="false" customHeight="true" outlineLevel="0" collapsed="false">
      <c r="A13" s="56" t="s">
        <v>202</v>
      </c>
      <c r="B13" s="57" t="n">
        <f aca="false">COUNTIF('Register Faktur'!$T$6:$T$2005,"Titik 3*")</f>
        <v>0</v>
      </c>
      <c r="C13" s="58"/>
      <c r="D13" s="56" t="s">
        <v>203</v>
      </c>
    </row>
    <row r="14" customFormat="false" ht="30" hidden="false" customHeight="true" outlineLevel="0" collapsed="false">
      <c r="A14" s="56" t="s">
        <v>204</v>
      </c>
      <c r="B14" s="59" t="str">
        <f aca="false">IF(COUNT('Register Faktur'!$E$6:$E$2005)=0,"-",COUNTIF('Register Faktur'!$T$6:$T$2005,"Sudah dikreditkan")/COUNT('Register Faktur'!$E$6:$E$2005))</f>
        <v>-</v>
      </c>
      <c r="C14" s="58"/>
      <c r="D14" s="56" t="s">
        <v>205</v>
      </c>
    </row>
    <row r="15" customFormat="false" ht="15" hidden="false" customHeight="false" outlineLevel="0" collapsed="false">
      <c r="A15" s="54" t="s">
        <v>206</v>
      </c>
      <c r="B15" s="55"/>
      <c r="C15" s="55"/>
      <c r="D15" s="55"/>
    </row>
    <row r="16" customFormat="false" ht="30" hidden="false" customHeight="true" outlineLevel="0" collapsed="false">
      <c r="A16" s="56" t="s">
        <v>207</v>
      </c>
      <c r="B16" s="57" t="n">
        <f aca="false">COUNTA('Validasi Vendor'!$C$6:$C$505)</f>
        <v>0</v>
      </c>
      <c r="C16" s="58"/>
      <c r="D16" s="56"/>
    </row>
    <row r="17" customFormat="false" ht="30" hidden="false" customHeight="true" outlineLevel="0" collapsed="false">
      <c r="A17" s="56" t="s">
        <v>208</v>
      </c>
      <c r="B17" s="59" t="str">
        <f aca="false">IF(COUNTA('Validasi Vendor'!$C$6:$C$505)=0,"-",COUNTIF('Validasi Vendor'!$I$6:$I$505,"Terkini")/COUNTA('Validasi Vendor'!$C$6:$C$505))</f>
        <v>-</v>
      </c>
      <c r="C17" s="58"/>
      <c r="D17" s="56" t="s">
        <v>209</v>
      </c>
    </row>
    <row r="18" customFormat="false" ht="30" hidden="false" customHeight="true" outlineLevel="0" collapsed="false">
      <c r="A18" s="56" t="s">
        <v>210</v>
      </c>
      <c r="B18" s="57" t="n">
        <f aca="false">COUNTIF('Validasi Vendor'!$I$6:$I$505,"Perlu validasi ulang")+COUNTIF('Validasi Vendor'!$I$6:$I$505,"Belum pernah divalidasi")</f>
        <v>0</v>
      </c>
      <c r="C18" s="58"/>
      <c r="D18" s="56" t="s">
        <v>211</v>
      </c>
    </row>
    <row r="19" customFormat="false" ht="15" hidden="false" customHeight="false" outlineLevel="0" collapsed="false">
      <c r="A19" s="54" t="s">
        <v>212</v>
      </c>
      <c r="B19" s="55"/>
      <c r="C19" s="55"/>
      <c r="D19" s="55"/>
    </row>
    <row r="20" customFormat="false" ht="30" hidden="false" customHeight="true" outlineLevel="0" collapsed="false">
      <c r="A20" s="56" t="s">
        <v>213</v>
      </c>
      <c r="B20" s="57" t="n">
        <f aca="false">COUNTIF('Faktur Bermasalah'!$I$6:$I$505,"Terbuka")+COUNTIF('Faktur Bermasalah'!$I$6:$I$505,"Dalam proses")</f>
        <v>0</v>
      </c>
      <c r="C20" s="58"/>
      <c r="D20" s="56" t="s">
        <v>214</v>
      </c>
    </row>
    <row r="21" customFormat="false" ht="30" hidden="false" customHeight="true" outlineLevel="0" collapsed="false">
      <c r="A21" s="56" t="s">
        <v>215</v>
      </c>
      <c r="B21" s="57" t="n">
        <f aca="false">COUNTIF('Faktur Bermasalah'!$L$6:$L$505,"&lt;="&amp;Parameter!$B$6)</f>
        <v>0</v>
      </c>
      <c r="C21" s="58"/>
      <c r="D21" s="56" t="s">
        <v>216</v>
      </c>
    </row>
    <row r="22" customFormat="false" ht="30" hidden="false" customHeight="true" outlineLevel="0" collapsed="false">
      <c r="A22" s="56" t="s">
        <v>217</v>
      </c>
      <c r="B22" s="57" t="n">
        <f aca="false">COUNTIF('Faktur Bermasalah'!$N$6:$N$505,"Lengkapi*")+COUNTIF('Faktur Bermasalah'!$N$6:$N$505,"Selesai tanpa*")</f>
        <v>0</v>
      </c>
      <c r="C22" s="58"/>
      <c r="D22" s="56" t="s">
        <v>211</v>
      </c>
    </row>
    <row r="23" customFormat="false" ht="15" hidden="false" customHeight="false" outlineLevel="0" collapsed="false">
      <c r="A23" s="54" t="s">
        <v>218</v>
      </c>
      <c r="B23" s="55"/>
      <c r="C23" s="55"/>
      <c r="D23" s="55"/>
    </row>
    <row r="24" customFormat="false" ht="30" hidden="false" customHeight="true" outlineLevel="0" collapsed="false">
      <c r="A24" s="56" t="s">
        <v>219</v>
      </c>
      <c r="B24" s="59" t="str">
        <f aca="false">IF(COUNTA('Pedoman DPP'!$A$6:$A$105)=0,"-",COUNTIF('Pedoman DPP'!$H$6:$H$105,"Selaras")/COUNTA('Pedoman DPP'!$A$6:$A$105))</f>
        <v>-</v>
      </c>
      <c r="C24" s="58"/>
      <c r="D24" s="56" t="s">
        <v>220</v>
      </c>
    </row>
    <row r="25" customFormat="false" ht="30" hidden="false" customHeight="true" outlineLevel="0" collapsed="false">
      <c r="A25" s="56" t="s">
        <v>221</v>
      </c>
      <c r="B25" s="59" t="n">
        <f aca="false">IF(COUNTA('Checklist Siklus'!$C$5:$C$18)-COUNTIF('Checklist Siklus'!$F$5:$F$18,"Tidak berlaku")=0,"-",COUNTIF('Checklist Siklus'!$F$5:$F$18,"Selesai")/(COUNTA('Checklist Siklus'!$C$5:$C$18)-COUNTIF('Checklist Siklus'!$F$5:$F$18,"Tidak berlaku")))</f>
        <v>0</v>
      </c>
      <c r="C25" s="58"/>
      <c r="D25" s="56" t="s">
        <v>222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2026-10-09T09:41:58Z</dcterms:created>
  <dc:creator>openpyxl</dc:creator>
  <dc:description/>
  <dc:language>en-US</dc:language>
  <cp:lastModifiedBy/>
  <dcterms:modified xsi:type="dcterms:W3CDTF">2026-10-09T09:42:01Z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